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730" windowHeight="9660" tabRatio="504" activeTab="1"/>
  </bookViews>
  <sheets>
    <sheet name="1 melléklet" sheetId="1" r:id="rId1"/>
    <sheet name="2 melléklet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<sst xmlns="http://schemas.openxmlformats.org/spreadsheetml/2006/main" count="187" uniqueCount="83">
  <si>
    <t>K1</t>
  </si>
  <si>
    <t>K2</t>
  </si>
  <si>
    <t>K3</t>
  </si>
  <si>
    <t>K4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</si>
  <si>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</si>
  <si>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</si>
  <si>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</si>
  <si>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</si>
  <si>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</t>
  </si>
  <si>
    <t>K512</t>
  </si>
  <si>
    <t>K5</t>
  </si>
  <si>
    <t>K6</t>
  </si>
  <si>
    <t>K7</t>
  </si>
  <si>
    <t>K8</t>
  </si>
  <si>
    <t>K1-K8</t>
  </si>
  <si>
    <t xml:space="preserve">Sor-szám
</t>
  </si>
  <si>
    <t xml:space="preserve">Munkaadókat terh.járulékok és szociális hozzájárulási adó                                                                            </t>
  </si>
  <si>
    <t xml:space="preserve">K9 </t>
  </si>
  <si>
    <t>Finanszírozási kiadások</t>
  </si>
  <si>
    <t>PÉNZFORGALMI KIADÁSOK ÖSSZESEN:</t>
  </si>
  <si>
    <t>K914</t>
  </si>
  <si>
    <t>Államháztartáson belüli megelőlegezések visszafizetése</t>
  </si>
  <si>
    <t>K502</t>
  </si>
  <si>
    <t>Eredeti előirányzat összege (Ft)</t>
  </si>
  <si>
    <t>Előirányzat-módosítás összege (Ft)</t>
  </si>
  <si>
    <t>Módosított előirányzat összege (Ft)</t>
  </si>
  <si>
    <t>A helyi önkormányzatok előző évi elszámolásából származó kiadások</t>
  </si>
  <si>
    <t>Központi, irányító szervi támogatások folyósítása</t>
  </si>
  <si>
    <t>K915</t>
  </si>
  <si>
    <t>előirányzat-módosítása 2017. 01-12. hónap</t>
  </si>
  <si>
    <t>1.</t>
  </si>
  <si>
    <t>2.</t>
  </si>
  <si>
    <t>Személyi juttatások</t>
  </si>
  <si>
    <t xml:space="preserve">Dologi kiadások </t>
  </si>
  <si>
    <t>Ellátottak pénzbeli juttatásai</t>
  </si>
  <si>
    <t>Beruházások</t>
  </si>
  <si>
    <t>Felújítások</t>
  </si>
  <si>
    <t xml:space="preserve">Egyéb felhalmozási célú kiadások </t>
  </si>
  <si>
    <t xml:space="preserve">Költségvetési kiadások </t>
  </si>
  <si>
    <t>2.1.</t>
  </si>
  <si>
    <t>2.2.</t>
  </si>
  <si>
    <t>1.1.</t>
  </si>
  <si>
    <t>1.2.</t>
  </si>
  <si>
    <t>1.3.</t>
  </si>
  <si>
    <t>1.4.</t>
  </si>
  <si>
    <t>1.5.</t>
  </si>
  <si>
    <t>1.6.</t>
  </si>
  <si>
    <t>1.7.</t>
  </si>
  <si>
    <t>1.8.</t>
  </si>
  <si>
    <t>Egyéb működési célú kiadások, ebből:</t>
  </si>
  <si>
    <t>Költségvetési sor megnevezése</t>
  </si>
  <si>
    <t xml:space="preserve">Rovat száma
</t>
  </si>
  <si>
    <t>PÉNZFORGALMI BEVÉTELEK ÖSSZESEN:</t>
  </si>
  <si>
    <t>Finanszírozási bevételek</t>
  </si>
  <si>
    <t xml:space="preserve">Költségvetési bevételek </t>
  </si>
  <si>
    <t>Működési célú támogatások államháztartáson belülről, ebből:</t>
  </si>
  <si>
    <t>Önkormányzatok működési támogatásai</t>
  </si>
  <si>
    <t>Egyéb működési célú támogatások bevételei államháztartáson belülről</t>
  </si>
  <si>
    <t>B1</t>
  </si>
  <si>
    <t>Felhalmozási célú támogatások államháztartáson belülről</t>
  </si>
  <si>
    <t>B2</t>
  </si>
  <si>
    <t>Közhatalmi bevételek</t>
  </si>
  <si>
    <t>B3</t>
  </si>
  <si>
    <t>Működési bevételek</t>
  </si>
  <si>
    <t>B4</t>
  </si>
  <si>
    <t>Felhalmozási bevételek</t>
  </si>
  <si>
    <t>B5</t>
  </si>
  <si>
    <t>Működési célú átvett pénzeszközök</t>
  </si>
  <si>
    <t>B6</t>
  </si>
  <si>
    <t>Felhalmozási célú átvett pénzeszközök</t>
  </si>
  <si>
    <t>B7</t>
  </si>
  <si>
    <t xml:space="preserve">Államháztartáson belüli megelőlegezések </t>
  </si>
  <si>
    <t>Előző év költségvetési maradványának igénybevétele</t>
  </si>
  <si>
    <t>B8131</t>
  </si>
  <si>
    <t>B814</t>
  </si>
  <si>
    <t>B8</t>
  </si>
  <si>
    <t>Központi, irányító szervi támogatás</t>
  </si>
  <si>
    <t>Szilvásvárad Község Önkormányzata kiadásainak</t>
  </si>
  <si>
    <t>Szilvásvárad Község Önkormányzata bevételeinek</t>
  </si>
  <si>
    <t>1. számú melléklet a .../2018. (..) számú önkormányzati rendelethez</t>
  </si>
  <si>
    <t>Szilvásváradi Közös Önkormányzati Hivatal kiadásainak</t>
  </si>
  <si>
    <t>Szilvásváradi Közös Önkormányzati Hivatal bevételeinek</t>
  </si>
  <si>
    <t>2. számú melléklet a 9/2018. (V.29) számú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</si>
</sst>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\ ##########"/>
    <numFmt numFmtId="166" formatCode="0__"/>
    <numFmt numFmtId="167" formatCode="[$-40E]yyyy\.\ mmmm\ d\."/>
    <numFmt numFmtId="168" formatCode="_-* #,##0.0\ _F_t_-;\-* #,##0.0\ _F_t_-;_-* &quot;-&quot;??\ _F_t_-;_-@_-"/>
    <numFmt numFmtId="169" formatCode="_-* #,##0\ _F_t_-;\-* #,##0\ _F_t_-;_-* &quot;-&quot;??\ _F_t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65" fontId="3" fillId="0" borderId="10" xfId="0" applyNumberFormat="1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0" fontId="48" fillId="0" borderId="0" xfId="0" applyFont="1" applyAlignment="1">
      <alignment horizontal="right"/>
    </xf>
    <xf numFmtId="0" fontId="47" fillId="0" borderId="0" xfId="0" applyFont="1" applyBorder="1" applyAlignment="1">
      <alignment/>
    </xf>
    <xf numFmtId="169" fontId="6" fillId="33" borderId="11" xfId="40" applyNumberFormat="1" applyFont="1" applyFill="1" applyBorder="1" applyAlignment="1">
      <alignment vertical="center"/>
    </xf>
    <xf numFmtId="169" fontId="49" fillId="34" borderId="10" xfId="40" applyNumberFormat="1" applyFont="1" applyFill="1" applyBorder="1" applyAlignment="1">
      <alignment horizontal="center" vertical="center"/>
    </xf>
    <xf numFmtId="169" fontId="5" fillId="0" borderId="11" xfId="40" applyNumberFormat="1" applyFont="1" applyFill="1" applyBorder="1" applyAlignment="1">
      <alignment vertical="center"/>
    </xf>
    <xf numFmtId="169" fontId="5" fillId="0" borderId="10" xfId="40" applyNumberFormat="1" applyFont="1" applyFill="1" applyBorder="1" applyAlignment="1">
      <alignment vertical="center"/>
    </xf>
    <xf numFmtId="169" fontId="6" fillId="0" borderId="10" xfId="40" applyNumberFormat="1" applyFont="1" applyFill="1" applyBorder="1" applyAlignment="1">
      <alignment vertical="center"/>
    </xf>
    <xf numFmtId="169" fontId="6" fillId="34" borderId="11" xfId="40" applyNumberFormat="1" applyFont="1" applyFill="1" applyBorder="1" applyAlignment="1">
      <alignment vertical="center"/>
    </xf>
    <xf numFmtId="169" fontId="6" fillId="0" borderId="11" xfId="40" applyNumberFormat="1" applyFont="1" applyFill="1" applyBorder="1" applyAlignment="1">
      <alignment vertical="center"/>
    </xf>
    <xf numFmtId="165" fontId="6" fillId="33" borderId="11" xfId="0" applyNumberFormat="1" applyFont="1" applyFill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0" fontId="49" fillId="33" borderId="10" xfId="0" applyFont="1" applyFill="1" applyBorder="1" applyAlignment="1">
      <alignment vertical="center"/>
    </xf>
    <xf numFmtId="169" fontId="49" fillId="33" borderId="10" xfId="4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164" fontId="2" fillId="0" borderId="11" xfId="0" applyNumberFormat="1" applyFont="1" applyFill="1" applyBorder="1" applyAlignment="1" quotePrefix="1">
      <alignment horizontal="center" vertical="center"/>
    </xf>
    <xf numFmtId="164" fontId="2" fillId="0" borderId="12" xfId="0" applyNumberFormat="1" applyFont="1" applyFill="1" applyBorder="1" applyAlignment="1" quotePrefix="1">
      <alignment horizontal="center" vertical="center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169" fontId="49" fillId="0" borderId="10" xfId="40" applyNumberFormat="1" applyFont="1" applyBorder="1" applyAlignment="1">
      <alignment/>
    </xf>
    <xf numFmtId="169" fontId="49" fillId="0" borderId="10" xfId="40" applyNumberFormat="1" applyFont="1" applyBorder="1" applyAlignment="1">
      <alignment vertical="center"/>
    </xf>
    <xf numFmtId="169" fontId="6" fillId="33" borderId="10" xfId="40" applyNumberFormat="1" applyFont="1" applyFill="1" applyBorder="1" applyAlignment="1">
      <alignment vertical="center"/>
    </xf>
    <xf numFmtId="169" fontId="6" fillId="0" borderId="10" xfId="4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69" fontId="5" fillId="0" borderId="10" xfId="40" applyNumberFormat="1" applyFont="1" applyFill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/>
    </xf>
    <xf numFmtId="3" fontId="49" fillId="0" borderId="10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5" fontId="6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165" fontId="5" fillId="0" borderId="10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49" fillId="0" borderId="10" xfId="0" applyNumberFormat="1" applyFont="1" applyBorder="1" applyAlignment="1" quotePrefix="1">
      <alignment horizontal="center"/>
    </xf>
    <xf numFmtId="0" fontId="49" fillId="0" borderId="10" xfId="0" applyNumberFormat="1" applyFont="1" applyBorder="1" applyAlignment="1">
      <alignment horizontal="center"/>
    </xf>
    <xf numFmtId="164" fontId="2" fillId="0" borderId="11" xfId="0" applyNumberFormat="1" applyFont="1" applyFill="1" applyBorder="1" applyAlignment="1" quotePrefix="1">
      <alignment horizontal="center" vertical="center"/>
    </xf>
    <xf numFmtId="164" fontId="2" fillId="0" borderId="12" xfId="0" applyNumberFormat="1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center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164" fontId="6" fillId="33" borderId="11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 quotePrefix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164" fontId="2" fillId="33" borderId="16" xfId="0" applyNumberFormat="1" applyFont="1" applyFill="1" applyBorder="1" applyAlignment="1">
      <alignment horizontal="center" vertical="center" wrapText="1"/>
    </xf>
    <xf numFmtId="164" fontId="2" fillId="33" borderId="18" xfId="0" applyNumberFormat="1" applyFont="1" applyFill="1" applyBorder="1" applyAlignment="1">
      <alignment horizontal="center" vertical="center" wrapText="1"/>
    </xf>
    <xf numFmtId="164" fontId="2" fillId="33" borderId="19" xfId="0" applyNumberFormat="1" applyFont="1" applyFill="1" applyBorder="1" applyAlignment="1">
      <alignment horizontal="center" vertical="center" wrapText="1"/>
    </xf>
    <xf numFmtId="164" fontId="2" fillId="33" borderId="2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64" fontId="6" fillId="0" borderId="12" xfId="0" applyNumberFormat="1" applyFont="1" applyFill="1" applyBorder="1" applyAlignment="1" quotePrefix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24"/>
  <sheetViews>
    <sheetView zoomScaleSheetLayoutView="120" workbookViewId="0" topLeftCell="A12">
      <selection activeCell="C37" sqref="C37:U37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57.421875" style="0" customWidth="1"/>
    <col min="4" max="6" width="9.140625" style="0" hidden="1" customWidth="1"/>
    <col min="7" max="7" width="7.8515625" style="0" hidden="1" customWidth="1"/>
    <col min="8" max="21" width="9.140625" style="0" hidden="1" customWidth="1"/>
    <col min="22" max="22" width="10.00390625" style="0" customWidth="1"/>
    <col min="23" max="23" width="15.00390625" style="0" customWidth="1"/>
    <col min="24" max="25" width="15.57421875" style="0" customWidth="1"/>
    <col min="28" max="29" width="10.7109375" style="0" bestFit="1" customWidth="1"/>
    <col min="30" max="30" width="10.8515625" style="0" bestFit="1" customWidth="1"/>
  </cols>
  <sheetData>
    <row r="1" spans="1:72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6" t="s">
        <v>79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18.75" customHeight="1">
      <c r="A3" s="66" t="s">
        <v>77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15.75" customHeight="1">
      <c r="A4" s="66" t="s">
        <v>29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35.25" customHeight="1">
      <c r="A6" s="80" t="s">
        <v>15</v>
      </c>
      <c r="B6" s="81"/>
      <c r="C6" s="74" t="s">
        <v>50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6"/>
      <c r="V6" s="67" t="s">
        <v>51</v>
      </c>
      <c r="W6" s="49" t="s">
        <v>23</v>
      </c>
      <c r="X6" s="51" t="s">
        <v>24</v>
      </c>
      <c r="Y6" s="49" t="s">
        <v>25</v>
      </c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24" customHeight="1">
      <c r="A7" s="82"/>
      <c r="B7" s="83"/>
      <c r="C7" s="77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9"/>
      <c r="V7" s="68"/>
      <c r="W7" s="50"/>
      <c r="X7" s="52"/>
      <c r="Y7" s="50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8" customHeight="1">
      <c r="A8" s="55" t="s">
        <v>41</v>
      </c>
      <c r="B8" s="56"/>
      <c r="C8" s="57" t="s">
        <v>32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9"/>
      <c r="V8" s="5" t="s">
        <v>0</v>
      </c>
      <c r="W8" s="12">
        <v>36270750</v>
      </c>
      <c r="X8" s="14">
        <f>Y8-W8</f>
        <v>98835</v>
      </c>
      <c r="Y8" s="29">
        <v>36369585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18" customHeight="1">
      <c r="A9" s="55" t="s">
        <v>42</v>
      </c>
      <c r="B9" s="56"/>
      <c r="C9" s="63" t="s">
        <v>16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5"/>
      <c r="V9" s="5" t="s">
        <v>1</v>
      </c>
      <c r="W9" s="12">
        <v>6378000</v>
      </c>
      <c r="X9" s="14">
        <f aca="true" t="shared" si="0" ref="X9:X19">Y9-W9</f>
        <v>0</v>
      </c>
      <c r="Y9" s="30">
        <v>6378000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18" customHeight="1">
      <c r="A10" s="55" t="s">
        <v>43</v>
      </c>
      <c r="B10" s="56"/>
      <c r="C10" s="63" t="s">
        <v>33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5"/>
      <c r="V10" s="5" t="s">
        <v>2</v>
      </c>
      <c r="W10" s="12">
        <v>54810000</v>
      </c>
      <c r="X10" s="14">
        <f t="shared" si="0"/>
        <v>12245115</v>
      </c>
      <c r="Y10" s="29">
        <v>67055115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18" customHeight="1">
      <c r="A11" s="55" t="s">
        <v>44</v>
      </c>
      <c r="B11" s="56"/>
      <c r="C11" s="46" t="s">
        <v>34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8"/>
      <c r="V11" s="5" t="s">
        <v>3</v>
      </c>
      <c r="W11" s="12">
        <v>3500000</v>
      </c>
      <c r="X11" s="14">
        <f t="shared" si="0"/>
        <v>1430500</v>
      </c>
      <c r="Y11" s="29">
        <v>4930500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30" ht="18" customHeight="1">
      <c r="A12" s="55" t="s">
        <v>45</v>
      </c>
      <c r="B12" s="56"/>
      <c r="C12" s="46" t="s">
        <v>49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8"/>
      <c r="V12" s="5" t="s">
        <v>10</v>
      </c>
      <c r="W12" s="12">
        <v>137451971</v>
      </c>
      <c r="X12" s="14">
        <f t="shared" si="0"/>
        <v>210511031</v>
      </c>
      <c r="Y12" s="29">
        <v>347963002</v>
      </c>
      <c r="AD12" s="21"/>
    </row>
    <row r="13" spans="1:30" ht="18" customHeight="1">
      <c r="A13" s="22"/>
      <c r="B13" s="23"/>
      <c r="C13" s="41" t="s">
        <v>26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" t="s">
        <v>22</v>
      </c>
      <c r="W13" s="12">
        <v>0</v>
      </c>
      <c r="X13" s="10">
        <f t="shared" si="0"/>
        <v>12177</v>
      </c>
      <c r="Y13" s="31">
        <v>12177</v>
      </c>
      <c r="AD13" s="21"/>
    </row>
    <row r="14" spans="1:30" ht="18" customHeight="1">
      <c r="A14" s="22"/>
      <c r="B14" s="23"/>
      <c r="C14" s="43" t="s">
        <v>4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5"/>
      <c r="V14" s="4" t="s">
        <v>5</v>
      </c>
      <c r="W14" s="11">
        <v>120693000</v>
      </c>
      <c r="X14" s="10">
        <f t="shared" si="0"/>
        <v>6095682</v>
      </c>
      <c r="Y14" s="31">
        <v>126788682</v>
      </c>
      <c r="AD14" s="21"/>
    </row>
    <row r="15" spans="1:30" ht="18" customHeight="1">
      <c r="A15" s="22"/>
      <c r="B15" s="23"/>
      <c r="C15" s="43" t="s">
        <v>6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5"/>
      <c r="V15" s="4" t="s">
        <v>7</v>
      </c>
      <c r="W15" s="11">
        <v>13930000</v>
      </c>
      <c r="X15" s="10">
        <f t="shared" si="0"/>
        <v>-8145000</v>
      </c>
      <c r="Y15" s="31">
        <v>5785000</v>
      </c>
      <c r="AD15" s="21"/>
    </row>
    <row r="16" spans="1:30" ht="18" customHeight="1">
      <c r="A16" s="22"/>
      <c r="B16" s="23"/>
      <c r="C16" s="60" t="s">
        <v>8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2"/>
      <c r="V16" s="4" t="s">
        <v>9</v>
      </c>
      <c r="W16" s="11">
        <v>2828971</v>
      </c>
      <c r="X16" s="10">
        <f t="shared" si="0"/>
        <v>212548172</v>
      </c>
      <c r="Y16" s="31">
        <v>215377143</v>
      </c>
      <c r="AD16" s="21"/>
    </row>
    <row r="17" spans="1:25" ht="18" customHeight="1">
      <c r="A17" s="55" t="s">
        <v>46</v>
      </c>
      <c r="B17" s="56"/>
      <c r="C17" s="87" t="s">
        <v>35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9"/>
      <c r="V17" s="5" t="s">
        <v>11</v>
      </c>
      <c r="W17" s="12">
        <v>5553000</v>
      </c>
      <c r="X17" s="14">
        <f t="shared" si="0"/>
        <v>15518082</v>
      </c>
      <c r="Y17" s="29">
        <v>21071082</v>
      </c>
    </row>
    <row r="18" spans="1:25" ht="18" customHeight="1">
      <c r="A18" s="55" t="s">
        <v>47</v>
      </c>
      <c r="B18" s="56"/>
      <c r="C18" s="46" t="s">
        <v>36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8"/>
      <c r="V18" s="5" t="s">
        <v>12</v>
      </c>
      <c r="W18" s="12">
        <v>93536933</v>
      </c>
      <c r="X18" s="14">
        <f t="shared" si="0"/>
        <v>0</v>
      </c>
      <c r="Y18" s="29">
        <v>93536933</v>
      </c>
    </row>
    <row r="19" spans="1:25" ht="18" customHeight="1">
      <c r="A19" s="55" t="s">
        <v>48</v>
      </c>
      <c r="B19" s="56"/>
      <c r="C19" s="46" t="s">
        <v>37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8"/>
      <c r="V19" s="5" t="s">
        <v>13</v>
      </c>
      <c r="W19" s="12">
        <v>0</v>
      </c>
      <c r="X19" s="14">
        <f t="shared" si="0"/>
        <v>0</v>
      </c>
      <c r="Y19" s="29">
        <v>0</v>
      </c>
    </row>
    <row r="20" spans="1:25" ht="27" customHeight="1">
      <c r="A20" s="69" t="s">
        <v>30</v>
      </c>
      <c r="B20" s="70"/>
      <c r="C20" s="84" t="s">
        <v>38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6"/>
      <c r="V20" s="15" t="s">
        <v>14</v>
      </c>
      <c r="W20" s="8">
        <f>W8+W9+W10+W11+W12+W17+W18+W19</f>
        <v>337500654</v>
      </c>
      <c r="X20" s="8">
        <f>X8+X9+X10+X11+X12+X17+X18+X19</f>
        <v>239803563</v>
      </c>
      <c r="Y20" s="28">
        <f>Y8+Y9+Y10+Y11+Y12+Y17+Y18+Y19</f>
        <v>577304217</v>
      </c>
    </row>
    <row r="21" spans="1:25" ht="18" customHeight="1">
      <c r="A21" s="53" t="s">
        <v>39</v>
      </c>
      <c r="B21" s="54"/>
      <c r="C21" s="24" t="s">
        <v>21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 t="s">
        <v>20</v>
      </c>
      <c r="W21" s="26">
        <v>6176387</v>
      </c>
      <c r="X21" s="14">
        <f>Y21-W21</f>
        <v>0</v>
      </c>
      <c r="Y21" s="32">
        <v>6176387</v>
      </c>
    </row>
    <row r="22" spans="1:26" ht="18" customHeight="1">
      <c r="A22" s="53" t="s">
        <v>40</v>
      </c>
      <c r="B22" s="54"/>
      <c r="C22" s="24" t="s">
        <v>27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 t="s">
        <v>28</v>
      </c>
      <c r="W22" s="27">
        <v>49665000</v>
      </c>
      <c r="X22" s="14">
        <f>Y22-W22</f>
        <v>5354608</v>
      </c>
      <c r="Y22" s="33">
        <v>55019608</v>
      </c>
      <c r="Z22" s="20"/>
    </row>
    <row r="23" spans="1:26" ht="25.5" customHeight="1">
      <c r="A23" s="72" t="s">
        <v>31</v>
      </c>
      <c r="B23" s="73"/>
      <c r="C23" s="16" t="s">
        <v>18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 t="s">
        <v>17</v>
      </c>
      <c r="W23" s="19">
        <f>SUM(W21:W22)</f>
        <v>55841387</v>
      </c>
      <c r="X23" s="8">
        <f>Y23-W23</f>
        <v>5354608</v>
      </c>
      <c r="Y23" s="19">
        <f>SUM(Y21:Y22)</f>
        <v>61195995</v>
      </c>
      <c r="Z23" s="1"/>
    </row>
    <row r="24" spans="1:26" ht="24" customHeight="1">
      <c r="A24" s="71" t="s">
        <v>19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9">
        <f>W20+W23</f>
        <v>393342041</v>
      </c>
      <c r="X24" s="13">
        <f>Y24-W24</f>
        <v>245158171</v>
      </c>
      <c r="Y24" s="9">
        <f>Y20+Y23</f>
        <v>638500212</v>
      </c>
      <c r="Z24" s="1"/>
    </row>
    <row r="25" spans="1:26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1"/>
    </row>
    <row r="26" spans="1:26" ht="44.2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1"/>
    </row>
    <row r="27" spans="1:26" ht="24" customHeight="1">
      <c r="A27" s="66" t="s">
        <v>78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1"/>
    </row>
    <row r="28" spans="1:26" ht="15.75" customHeight="1">
      <c r="A28" s="66" t="s">
        <v>29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1"/>
    </row>
    <row r="29" spans="1:26" ht="25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1"/>
    </row>
    <row r="30" spans="1:26" ht="15">
      <c r="A30" s="80" t="s">
        <v>15</v>
      </c>
      <c r="B30" s="81"/>
      <c r="C30" s="74" t="s">
        <v>50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6"/>
      <c r="V30" s="67" t="s">
        <v>51</v>
      </c>
      <c r="W30" s="49" t="s">
        <v>23</v>
      </c>
      <c r="X30" s="51" t="s">
        <v>24</v>
      </c>
      <c r="Y30" s="49" t="s">
        <v>25</v>
      </c>
      <c r="Z30" s="1"/>
    </row>
    <row r="31" spans="1:26" ht="30" customHeight="1">
      <c r="A31" s="82"/>
      <c r="B31" s="83"/>
      <c r="C31" s="77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9"/>
      <c r="V31" s="68"/>
      <c r="W31" s="50"/>
      <c r="X31" s="52"/>
      <c r="Y31" s="50"/>
      <c r="Z31" s="1"/>
    </row>
    <row r="32" spans="1:26" ht="18" customHeight="1">
      <c r="A32" s="55" t="s">
        <v>41</v>
      </c>
      <c r="B32" s="56"/>
      <c r="C32" s="57" t="s">
        <v>55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9"/>
      <c r="V32" s="5" t="s">
        <v>58</v>
      </c>
      <c r="W32" s="12">
        <f>SUM(W33:W34)</f>
        <v>190434191</v>
      </c>
      <c r="X32" s="14">
        <f>SUM(X33:X34)</f>
        <v>25820555</v>
      </c>
      <c r="Y32" s="29">
        <f>SUM(Y33:Y34)</f>
        <v>216254746</v>
      </c>
      <c r="Z32" s="1"/>
    </row>
    <row r="33" spans="1:26" ht="18" customHeight="1">
      <c r="A33" s="22"/>
      <c r="B33" s="23"/>
      <c r="C33" s="37" t="s">
        <v>56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9"/>
      <c r="V33" s="4"/>
      <c r="W33" s="11">
        <v>168342191</v>
      </c>
      <c r="X33" s="10">
        <f>Y33-W33</f>
        <v>12719555</v>
      </c>
      <c r="Y33" s="31">
        <v>181061746</v>
      </c>
      <c r="Z33" s="1"/>
    </row>
    <row r="34" spans="1:26" ht="18" customHeight="1">
      <c r="A34" s="22"/>
      <c r="B34" s="23"/>
      <c r="C34" s="37" t="s">
        <v>57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9"/>
      <c r="V34" s="4"/>
      <c r="W34" s="11">
        <v>22092000</v>
      </c>
      <c r="X34" s="10">
        <f>Y34-W34</f>
        <v>13101000</v>
      </c>
      <c r="Y34" s="31">
        <v>35193000</v>
      </c>
      <c r="Z34" s="1"/>
    </row>
    <row r="35" spans="1:26" ht="18" customHeight="1">
      <c r="A35" s="55" t="s">
        <v>42</v>
      </c>
      <c r="B35" s="56"/>
      <c r="C35" s="63" t="s">
        <v>59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5"/>
      <c r="V35" s="5" t="s">
        <v>60</v>
      </c>
      <c r="W35" s="12">
        <v>0</v>
      </c>
      <c r="X35" s="14">
        <f aca="true" t="shared" si="1" ref="X35:X40">Y35-W35</f>
        <v>206986230</v>
      </c>
      <c r="Y35" s="30">
        <v>206986230</v>
      </c>
      <c r="Z35" s="1"/>
    </row>
    <row r="36" spans="1:26" ht="18" customHeight="1">
      <c r="A36" s="55" t="s">
        <v>43</v>
      </c>
      <c r="B36" s="56"/>
      <c r="C36" s="63" t="s">
        <v>61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5"/>
      <c r="V36" s="5" t="s">
        <v>62</v>
      </c>
      <c r="W36" s="12">
        <v>89750000</v>
      </c>
      <c r="X36" s="14">
        <f t="shared" si="1"/>
        <v>3041859</v>
      </c>
      <c r="Y36" s="29">
        <v>92791859</v>
      </c>
      <c r="Z36" s="1"/>
    </row>
    <row r="37" spans="1:26" ht="18" customHeight="1">
      <c r="A37" s="55" t="s">
        <v>44</v>
      </c>
      <c r="B37" s="56"/>
      <c r="C37" s="46" t="s">
        <v>63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8"/>
      <c r="V37" s="5" t="s">
        <v>64</v>
      </c>
      <c r="W37" s="12">
        <v>27516000</v>
      </c>
      <c r="X37" s="14">
        <f t="shared" si="1"/>
        <v>6946026</v>
      </c>
      <c r="Y37" s="29">
        <v>34462026</v>
      </c>
      <c r="Z37" s="1"/>
    </row>
    <row r="38" spans="1:26" ht="18" customHeight="1">
      <c r="A38" s="55" t="s">
        <v>45</v>
      </c>
      <c r="B38" s="56"/>
      <c r="C38" s="46" t="s">
        <v>65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8"/>
      <c r="V38" s="5" t="s">
        <v>66</v>
      </c>
      <c r="W38" s="12">
        <v>665000</v>
      </c>
      <c r="X38" s="14">
        <f t="shared" si="1"/>
        <v>1660000</v>
      </c>
      <c r="Y38" s="29">
        <v>2325000</v>
      </c>
      <c r="Z38" s="1"/>
    </row>
    <row r="39" spans="1:26" ht="18" customHeight="1">
      <c r="A39" s="55" t="s">
        <v>46</v>
      </c>
      <c r="B39" s="56"/>
      <c r="C39" s="87" t="s">
        <v>67</v>
      </c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9"/>
      <c r="V39" s="5" t="s">
        <v>68</v>
      </c>
      <c r="W39" s="12">
        <v>0</v>
      </c>
      <c r="X39" s="14">
        <f t="shared" si="1"/>
        <v>0</v>
      </c>
      <c r="Y39" s="29">
        <v>0</v>
      </c>
      <c r="Z39" s="1"/>
    </row>
    <row r="40" spans="1:26" ht="18" customHeight="1">
      <c r="A40" s="55" t="s">
        <v>47</v>
      </c>
      <c r="B40" s="56"/>
      <c r="C40" s="46" t="s">
        <v>69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8"/>
      <c r="V40" s="5" t="s">
        <v>70</v>
      </c>
      <c r="W40" s="12">
        <v>1500000</v>
      </c>
      <c r="X40" s="14">
        <f t="shared" si="1"/>
        <v>1000000</v>
      </c>
      <c r="Y40" s="29">
        <v>2500000</v>
      </c>
      <c r="Z40" s="1"/>
    </row>
    <row r="41" spans="1:26" ht="18" customHeight="1">
      <c r="A41" s="69" t="s">
        <v>30</v>
      </c>
      <c r="B41" s="70"/>
      <c r="C41" s="84" t="s">
        <v>54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6"/>
      <c r="V41" s="15" t="s">
        <v>14</v>
      </c>
      <c r="W41" s="8">
        <f>W32+W35+W36+W37+W38+W39+W40</f>
        <v>309865191</v>
      </c>
      <c r="X41" s="8">
        <f>X32+X35+X36+X37+X38+X39+X40</f>
        <v>245454670</v>
      </c>
      <c r="Y41" s="8">
        <f>Y32+Y35+Y36+Y37+Y38+Y39+Y40</f>
        <v>555319861</v>
      </c>
      <c r="Z41" s="1"/>
    </row>
    <row r="42" spans="1:26" ht="18" customHeight="1">
      <c r="A42" s="53" t="s">
        <v>39</v>
      </c>
      <c r="B42" s="54"/>
      <c r="C42" s="24" t="s">
        <v>72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 t="s">
        <v>73</v>
      </c>
      <c r="W42" s="26">
        <v>83476850</v>
      </c>
      <c r="X42" s="14">
        <f>Y42-W42</f>
        <v>-296499</v>
      </c>
      <c r="Y42" s="32">
        <v>83180351</v>
      </c>
      <c r="Z42" s="1"/>
    </row>
    <row r="43" spans="1:26" ht="18" customHeight="1">
      <c r="A43" s="53" t="s">
        <v>40</v>
      </c>
      <c r="B43" s="54"/>
      <c r="C43" s="24" t="s">
        <v>71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 t="s">
        <v>74</v>
      </c>
      <c r="W43" s="27">
        <v>0</v>
      </c>
      <c r="X43" s="14">
        <f>Y43-W43</f>
        <v>0</v>
      </c>
      <c r="Y43" s="29">
        <v>0</v>
      </c>
      <c r="Z43" s="1"/>
    </row>
    <row r="44" spans="1:26" ht="21" customHeight="1">
      <c r="A44" s="72" t="s">
        <v>31</v>
      </c>
      <c r="B44" s="73"/>
      <c r="C44" s="16" t="s">
        <v>53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8" t="s">
        <v>75</v>
      </c>
      <c r="W44" s="19">
        <f>SUM(W42:W43)</f>
        <v>83476850</v>
      </c>
      <c r="X44" s="8">
        <f>Y44-W44</f>
        <v>-296499</v>
      </c>
      <c r="Y44" s="19">
        <f>SUM(Y42:Y43)</f>
        <v>83180351</v>
      </c>
      <c r="Z44" s="1"/>
    </row>
    <row r="45" spans="1:26" ht="23.25" customHeight="1">
      <c r="A45" s="71" t="s">
        <v>52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9">
        <f>W41+W44</f>
        <v>393342041</v>
      </c>
      <c r="X45" s="13">
        <f>Y45-W45</f>
        <v>245158171</v>
      </c>
      <c r="Y45" s="9">
        <f>Y41+Y44</f>
        <v>638500212</v>
      </c>
      <c r="Z45" s="1"/>
    </row>
    <row r="46" spans="1:2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</sheetData>
  <sheetProtection/>
  <mergeCells count="61">
    <mergeCell ref="A27:Y27"/>
    <mergeCell ref="A28:Y28"/>
    <mergeCell ref="A41:B41"/>
    <mergeCell ref="C41:U41"/>
    <mergeCell ref="A42:B42"/>
    <mergeCell ref="A43:B43"/>
    <mergeCell ref="A37:B37"/>
    <mergeCell ref="C37:U37"/>
    <mergeCell ref="A38:B38"/>
    <mergeCell ref="C38:U38"/>
    <mergeCell ref="A44:B44"/>
    <mergeCell ref="A45:V45"/>
    <mergeCell ref="A39:B39"/>
    <mergeCell ref="C39:U39"/>
    <mergeCell ref="A40:B40"/>
    <mergeCell ref="C40:U40"/>
    <mergeCell ref="A32:B32"/>
    <mergeCell ref="C32:U32"/>
    <mergeCell ref="A35:B35"/>
    <mergeCell ref="C35:U35"/>
    <mergeCell ref="A36:B36"/>
    <mergeCell ref="C36:U36"/>
    <mergeCell ref="A30:B31"/>
    <mergeCell ref="C30:U31"/>
    <mergeCell ref="V30:V31"/>
    <mergeCell ref="W30:W31"/>
    <mergeCell ref="X30:X31"/>
    <mergeCell ref="Y30:Y31"/>
    <mergeCell ref="A21:B21"/>
    <mergeCell ref="A24:V24"/>
    <mergeCell ref="A23:B23"/>
    <mergeCell ref="Y6:Y7"/>
    <mergeCell ref="C6:U7"/>
    <mergeCell ref="A6:B7"/>
    <mergeCell ref="C20:U20"/>
    <mergeCell ref="C18:U18"/>
    <mergeCell ref="C17:U17"/>
    <mergeCell ref="A19:B19"/>
    <mergeCell ref="C19:U19"/>
    <mergeCell ref="A20:B20"/>
    <mergeCell ref="A18:B18"/>
    <mergeCell ref="A17:B17"/>
    <mergeCell ref="A12:B12"/>
    <mergeCell ref="C16:U16"/>
    <mergeCell ref="C11:U11"/>
    <mergeCell ref="C10:U10"/>
    <mergeCell ref="A4:Y4"/>
    <mergeCell ref="A3:Y3"/>
    <mergeCell ref="V6:V7"/>
    <mergeCell ref="A11:B11"/>
    <mergeCell ref="C9:U9"/>
    <mergeCell ref="C15:U15"/>
    <mergeCell ref="C14:U14"/>
    <mergeCell ref="C12:U12"/>
    <mergeCell ref="W6:W7"/>
    <mergeCell ref="X6:X7"/>
    <mergeCell ref="A22:B22"/>
    <mergeCell ref="A10:B10"/>
    <mergeCell ref="A9:B9"/>
    <mergeCell ref="A8:B8"/>
    <mergeCell ref="C8:U8"/>
  </mergeCells>
  <printOptions horizontalCentered="1"/>
  <pageMargins left="0.1968503937007874" right="0.1968503937007874" top="0.1968503937007874" bottom="0.15748031496062992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522"/>
  <sheetViews>
    <sheetView tabSelected="1" zoomScaleSheetLayoutView="120" workbookViewId="0" topLeftCell="A1">
      <selection activeCell="Y1" sqref="Y1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57.421875" style="0" customWidth="1"/>
    <col min="4" max="6" width="9.140625" style="0" hidden="1" customWidth="1"/>
    <col min="7" max="7" width="7.8515625" style="0" hidden="1" customWidth="1"/>
    <col min="8" max="21" width="9.140625" style="0" hidden="1" customWidth="1"/>
    <col min="22" max="22" width="10.00390625" style="0" customWidth="1"/>
    <col min="23" max="23" width="15.00390625" style="0" customWidth="1"/>
    <col min="24" max="25" width="15.57421875" style="0" customWidth="1"/>
    <col min="28" max="29" width="10.7109375" style="0" bestFit="1" customWidth="1"/>
    <col min="30" max="30" width="10.8515625" style="0" bestFit="1" customWidth="1"/>
  </cols>
  <sheetData>
    <row r="1" spans="1:72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6" t="s">
        <v>82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20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18.75" customHeight="1">
      <c r="A4" s="66" t="s">
        <v>80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15.75" customHeight="1">
      <c r="A5" s="66" t="s">
        <v>29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35.25" customHeight="1">
      <c r="A7" s="80" t="s">
        <v>15</v>
      </c>
      <c r="B7" s="81"/>
      <c r="C7" s="74" t="s">
        <v>50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6"/>
      <c r="V7" s="67" t="s">
        <v>51</v>
      </c>
      <c r="W7" s="49" t="s">
        <v>23</v>
      </c>
      <c r="X7" s="51" t="s">
        <v>24</v>
      </c>
      <c r="Y7" s="49" t="s">
        <v>25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24" customHeight="1">
      <c r="A8" s="82"/>
      <c r="B8" s="83"/>
      <c r="C8" s="77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9"/>
      <c r="V8" s="68"/>
      <c r="W8" s="50"/>
      <c r="X8" s="52"/>
      <c r="Y8" s="50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18" customHeight="1">
      <c r="A9" s="90" t="s">
        <v>41</v>
      </c>
      <c r="B9" s="91"/>
      <c r="C9" s="57" t="s">
        <v>32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9"/>
      <c r="V9" s="36" t="s">
        <v>0</v>
      </c>
      <c r="W9" s="12">
        <v>38140000</v>
      </c>
      <c r="X9" s="14">
        <f>Y9-W9</f>
        <v>4105862</v>
      </c>
      <c r="Y9" s="29">
        <v>42245862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18" customHeight="1">
      <c r="A10" s="90" t="s">
        <v>42</v>
      </c>
      <c r="B10" s="91"/>
      <c r="C10" s="63" t="s">
        <v>16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5"/>
      <c r="V10" s="36" t="s">
        <v>1</v>
      </c>
      <c r="W10" s="12">
        <v>8555000</v>
      </c>
      <c r="X10" s="14">
        <f aca="true" t="shared" si="0" ref="X10:X20">Y10-W10</f>
        <v>845673</v>
      </c>
      <c r="Y10" s="30">
        <v>9400673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18" customHeight="1">
      <c r="A11" s="90" t="s">
        <v>43</v>
      </c>
      <c r="B11" s="91"/>
      <c r="C11" s="63" t="s">
        <v>33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5"/>
      <c r="V11" s="36" t="s">
        <v>2</v>
      </c>
      <c r="W11" s="12">
        <v>2970000</v>
      </c>
      <c r="X11" s="14">
        <f t="shared" si="0"/>
        <v>755354</v>
      </c>
      <c r="Y11" s="29">
        <v>3725354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18" customHeight="1">
      <c r="A12" s="90" t="s">
        <v>44</v>
      </c>
      <c r="B12" s="91"/>
      <c r="C12" s="46" t="s">
        <v>34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8"/>
      <c r="V12" s="36" t="s">
        <v>3</v>
      </c>
      <c r="W12" s="12">
        <v>0</v>
      </c>
      <c r="X12" s="14">
        <f t="shared" si="0"/>
        <v>0</v>
      </c>
      <c r="Y12" s="29">
        <v>0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30" ht="18" customHeight="1">
      <c r="A13" s="90" t="s">
        <v>45</v>
      </c>
      <c r="B13" s="91"/>
      <c r="C13" s="46" t="s">
        <v>49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8"/>
      <c r="V13" s="36" t="s">
        <v>10</v>
      </c>
      <c r="W13" s="12">
        <v>0</v>
      </c>
      <c r="X13" s="14">
        <f t="shared" si="0"/>
        <v>0</v>
      </c>
      <c r="Y13" s="29">
        <v>0</v>
      </c>
      <c r="AD13" s="21"/>
    </row>
    <row r="14" spans="1:30" ht="18" customHeight="1">
      <c r="A14" s="34"/>
      <c r="B14" s="35"/>
      <c r="C14" s="41" t="s">
        <v>26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0" t="s">
        <v>22</v>
      </c>
      <c r="W14" s="12">
        <v>0</v>
      </c>
      <c r="X14" s="10">
        <f t="shared" si="0"/>
        <v>0</v>
      </c>
      <c r="Y14" s="11">
        <v>0</v>
      </c>
      <c r="AD14" s="21"/>
    </row>
    <row r="15" spans="1:30" ht="18" customHeight="1">
      <c r="A15" s="34"/>
      <c r="B15" s="35"/>
      <c r="C15" s="43" t="s">
        <v>4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5"/>
      <c r="V15" s="40" t="s">
        <v>5</v>
      </c>
      <c r="W15" s="11">
        <v>0</v>
      </c>
      <c r="X15" s="10">
        <f t="shared" si="0"/>
        <v>0</v>
      </c>
      <c r="Y15" s="11">
        <v>0</v>
      </c>
      <c r="AD15" s="21"/>
    </row>
    <row r="16" spans="1:30" ht="18" customHeight="1">
      <c r="A16" s="34"/>
      <c r="B16" s="35"/>
      <c r="C16" s="43" t="s">
        <v>6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5"/>
      <c r="V16" s="40" t="s">
        <v>7</v>
      </c>
      <c r="W16" s="11">
        <v>0</v>
      </c>
      <c r="X16" s="10">
        <f t="shared" si="0"/>
        <v>0</v>
      </c>
      <c r="Y16" s="11">
        <v>0</v>
      </c>
      <c r="AD16" s="21"/>
    </row>
    <row r="17" spans="1:30" ht="18" customHeight="1">
      <c r="A17" s="34"/>
      <c r="B17" s="35"/>
      <c r="C17" s="60" t="s">
        <v>8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2"/>
      <c r="V17" s="40" t="s">
        <v>9</v>
      </c>
      <c r="W17" s="11">
        <v>0</v>
      </c>
      <c r="X17" s="10">
        <f t="shared" si="0"/>
        <v>0</v>
      </c>
      <c r="Y17" s="11">
        <v>0</v>
      </c>
      <c r="AD17" s="21"/>
    </row>
    <row r="18" spans="1:25" ht="18" customHeight="1">
      <c r="A18" s="90" t="s">
        <v>46</v>
      </c>
      <c r="B18" s="91"/>
      <c r="C18" s="87" t="s">
        <v>35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9"/>
      <c r="V18" s="36" t="s">
        <v>11</v>
      </c>
      <c r="W18" s="12">
        <v>0</v>
      </c>
      <c r="X18" s="14">
        <f t="shared" si="0"/>
        <v>0</v>
      </c>
      <c r="Y18" s="29">
        <v>0</v>
      </c>
    </row>
    <row r="19" spans="1:25" ht="18" customHeight="1">
      <c r="A19" s="90" t="s">
        <v>47</v>
      </c>
      <c r="B19" s="91"/>
      <c r="C19" s="46" t="s">
        <v>36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8"/>
      <c r="V19" s="36" t="s">
        <v>12</v>
      </c>
      <c r="W19" s="12">
        <v>0</v>
      </c>
      <c r="X19" s="14">
        <f t="shared" si="0"/>
        <v>0</v>
      </c>
      <c r="Y19" s="29">
        <v>0</v>
      </c>
    </row>
    <row r="20" spans="1:25" ht="18" customHeight="1">
      <c r="A20" s="90" t="s">
        <v>48</v>
      </c>
      <c r="B20" s="91"/>
      <c r="C20" s="46" t="s">
        <v>37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8"/>
      <c r="V20" s="36" t="s">
        <v>13</v>
      </c>
      <c r="W20" s="12">
        <v>0</v>
      </c>
      <c r="X20" s="14">
        <f t="shared" si="0"/>
        <v>0</v>
      </c>
      <c r="Y20" s="29">
        <v>0</v>
      </c>
    </row>
    <row r="21" spans="1:25" ht="27" customHeight="1">
      <c r="A21" s="69" t="s">
        <v>30</v>
      </c>
      <c r="B21" s="70"/>
      <c r="C21" s="84" t="s">
        <v>38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6"/>
      <c r="V21" s="15" t="s">
        <v>14</v>
      </c>
      <c r="W21" s="8">
        <f>W9+W10+W11+W12+W13+W18+W19+W20</f>
        <v>49665000</v>
      </c>
      <c r="X21" s="8">
        <f>X9+X10+X11+X12+X13+X18+X19+X20</f>
        <v>5706889</v>
      </c>
      <c r="Y21" s="28">
        <f>Y9+Y10+Y11+Y12+Y13+Y18+Y19+Y20</f>
        <v>55371889</v>
      </c>
    </row>
    <row r="22" spans="1:26" ht="24" customHeight="1">
      <c r="A22" s="71" t="s">
        <v>19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9">
        <f>W21</f>
        <v>49665000</v>
      </c>
      <c r="X22" s="9">
        <f>X21</f>
        <v>5706889</v>
      </c>
      <c r="Y22" s="9">
        <f>Y21</f>
        <v>55371889</v>
      </c>
      <c r="Z22" s="1"/>
    </row>
    <row r="23" spans="1:26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1"/>
    </row>
    <row r="24" spans="1:26" ht="27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1"/>
    </row>
    <row r="25" spans="1:26" ht="24" customHeight="1">
      <c r="A25" s="66" t="s">
        <v>81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1"/>
    </row>
    <row r="26" spans="1:26" ht="15.75" customHeight="1">
      <c r="A26" s="66" t="s">
        <v>29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1"/>
    </row>
    <row r="27" spans="1:26" ht="25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1"/>
    </row>
    <row r="28" spans="1:26" ht="15">
      <c r="A28" s="80" t="s">
        <v>15</v>
      </c>
      <c r="B28" s="81"/>
      <c r="C28" s="74" t="s">
        <v>50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67" t="s">
        <v>51</v>
      </c>
      <c r="W28" s="49" t="s">
        <v>23</v>
      </c>
      <c r="X28" s="51" t="s">
        <v>24</v>
      </c>
      <c r="Y28" s="49" t="s">
        <v>25</v>
      </c>
      <c r="Z28" s="1"/>
    </row>
    <row r="29" spans="1:26" ht="30" customHeight="1">
      <c r="A29" s="82"/>
      <c r="B29" s="83"/>
      <c r="C29" s="77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9"/>
      <c r="V29" s="68"/>
      <c r="W29" s="50"/>
      <c r="X29" s="52"/>
      <c r="Y29" s="50"/>
      <c r="Z29" s="1"/>
    </row>
    <row r="30" spans="1:26" ht="18" customHeight="1">
      <c r="A30" s="90" t="s">
        <v>41</v>
      </c>
      <c r="B30" s="91"/>
      <c r="C30" s="57" t="s">
        <v>55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9"/>
      <c r="V30" s="36" t="s">
        <v>58</v>
      </c>
      <c r="W30" s="12">
        <f>SUM(W31:W32)</f>
        <v>0</v>
      </c>
      <c r="X30" s="14">
        <f>SUM(X31:X32)</f>
        <v>0</v>
      </c>
      <c r="Y30" s="29">
        <f>SUM(Y31:Y32)</f>
        <v>0</v>
      </c>
      <c r="Z30" s="1"/>
    </row>
    <row r="31" spans="1:26" ht="18" customHeight="1">
      <c r="A31" s="34"/>
      <c r="B31" s="35"/>
      <c r="C31" s="37" t="s">
        <v>56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9"/>
      <c r="V31" s="40"/>
      <c r="W31" s="11">
        <v>0</v>
      </c>
      <c r="X31" s="10">
        <f aca="true" t="shared" si="1" ref="X31:X38">Y31-W31</f>
        <v>0</v>
      </c>
      <c r="Y31" s="31">
        <v>0</v>
      </c>
      <c r="Z31" s="1"/>
    </row>
    <row r="32" spans="1:26" ht="18" customHeight="1">
      <c r="A32" s="34"/>
      <c r="B32" s="35"/>
      <c r="C32" s="37" t="s">
        <v>57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9"/>
      <c r="V32" s="40"/>
      <c r="W32" s="11">
        <v>0</v>
      </c>
      <c r="X32" s="10">
        <f t="shared" si="1"/>
        <v>0</v>
      </c>
      <c r="Y32" s="31">
        <v>0</v>
      </c>
      <c r="Z32" s="1"/>
    </row>
    <row r="33" spans="1:26" ht="18" customHeight="1">
      <c r="A33" s="90" t="s">
        <v>42</v>
      </c>
      <c r="B33" s="91"/>
      <c r="C33" s="63" t="s">
        <v>59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5"/>
      <c r="V33" s="36" t="s">
        <v>60</v>
      </c>
      <c r="W33" s="12">
        <v>0</v>
      </c>
      <c r="X33" s="14">
        <f t="shared" si="1"/>
        <v>0</v>
      </c>
      <c r="Y33" s="31">
        <v>0</v>
      </c>
      <c r="Z33" s="1"/>
    </row>
    <row r="34" spans="1:26" ht="18" customHeight="1">
      <c r="A34" s="90" t="s">
        <v>43</v>
      </c>
      <c r="B34" s="91"/>
      <c r="C34" s="63" t="s">
        <v>61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5"/>
      <c r="V34" s="36" t="s">
        <v>62</v>
      </c>
      <c r="W34" s="12">
        <v>0</v>
      </c>
      <c r="X34" s="14">
        <f t="shared" si="1"/>
        <v>0</v>
      </c>
      <c r="Y34" s="29">
        <v>0</v>
      </c>
      <c r="Z34" s="1"/>
    </row>
    <row r="35" spans="1:26" ht="18" customHeight="1">
      <c r="A35" s="90" t="s">
        <v>44</v>
      </c>
      <c r="B35" s="91"/>
      <c r="C35" s="46" t="s">
        <v>63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8"/>
      <c r="V35" s="36" t="s">
        <v>64</v>
      </c>
      <c r="W35" s="12">
        <v>0</v>
      </c>
      <c r="X35" s="14">
        <f t="shared" si="1"/>
        <v>7342</v>
      </c>
      <c r="Y35" s="29">
        <v>7342</v>
      </c>
      <c r="Z35" s="1"/>
    </row>
    <row r="36" spans="1:26" ht="18" customHeight="1">
      <c r="A36" s="90" t="s">
        <v>45</v>
      </c>
      <c r="B36" s="91"/>
      <c r="C36" s="46" t="s">
        <v>65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8"/>
      <c r="V36" s="36" t="s">
        <v>66</v>
      </c>
      <c r="W36" s="12">
        <v>0</v>
      </c>
      <c r="X36" s="14">
        <f t="shared" si="1"/>
        <v>0</v>
      </c>
      <c r="Y36" s="29">
        <v>0</v>
      </c>
      <c r="Z36" s="1"/>
    </row>
    <row r="37" spans="1:26" ht="18" customHeight="1">
      <c r="A37" s="90" t="s">
        <v>46</v>
      </c>
      <c r="B37" s="91"/>
      <c r="C37" s="87" t="s">
        <v>67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9"/>
      <c r="V37" s="36" t="s">
        <v>68</v>
      </c>
      <c r="W37" s="12">
        <v>0</v>
      </c>
      <c r="X37" s="14">
        <f t="shared" si="1"/>
        <v>0</v>
      </c>
      <c r="Y37" s="29">
        <v>0</v>
      </c>
      <c r="Z37" s="1"/>
    </row>
    <row r="38" spans="1:26" ht="18" customHeight="1">
      <c r="A38" s="90" t="s">
        <v>47</v>
      </c>
      <c r="B38" s="91"/>
      <c r="C38" s="46" t="s">
        <v>69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8"/>
      <c r="V38" s="36" t="s">
        <v>70</v>
      </c>
      <c r="W38" s="12">
        <v>0</v>
      </c>
      <c r="X38" s="14">
        <f t="shared" si="1"/>
        <v>0</v>
      </c>
      <c r="Y38" s="29">
        <v>0</v>
      </c>
      <c r="Z38" s="1"/>
    </row>
    <row r="39" spans="1:26" ht="18" customHeight="1">
      <c r="A39" s="69" t="s">
        <v>30</v>
      </c>
      <c r="B39" s="70"/>
      <c r="C39" s="84" t="s">
        <v>54</v>
      </c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6"/>
      <c r="V39" s="15" t="s">
        <v>14</v>
      </c>
      <c r="W39" s="8">
        <f>W30+W33+W34+W35+W36+W37+W38</f>
        <v>0</v>
      </c>
      <c r="X39" s="8">
        <f>X30+X33+X34+X35+X36+X37+X38</f>
        <v>7342</v>
      </c>
      <c r="Y39" s="8">
        <f>Y30+Y33+Y34+Y35+Y36+Y37+Y38</f>
        <v>7342</v>
      </c>
      <c r="Z39" s="1"/>
    </row>
    <row r="40" spans="1:26" ht="18" customHeight="1">
      <c r="A40" s="53" t="s">
        <v>39</v>
      </c>
      <c r="B40" s="54"/>
      <c r="C40" s="24" t="s">
        <v>72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 t="s">
        <v>73</v>
      </c>
      <c r="W40" s="26">
        <v>0</v>
      </c>
      <c r="X40" s="14">
        <f>Y40-W40</f>
        <v>344939</v>
      </c>
      <c r="Y40" s="32">
        <v>344939</v>
      </c>
      <c r="Z40" s="1"/>
    </row>
    <row r="41" spans="1:26" ht="18" customHeight="1">
      <c r="A41" s="53" t="s">
        <v>40</v>
      </c>
      <c r="B41" s="54"/>
      <c r="C41" s="24" t="s">
        <v>76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 t="s">
        <v>74</v>
      </c>
      <c r="W41" s="27">
        <v>49665000</v>
      </c>
      <c r="X41" s="14">
        <f>Y41-W41</f>
        <v>5354608</v>
      </c>
      <c r="Y41" s="33">
        <v>55019608</v>
      </c>
      <c r="Z41" s="1"/>
    </row>
    <row r="42" spans="1:26" ht="21" customHeight="1">
      <c r="A42" s="72" t="s">
        <v>31</v>
      </c>
      <c r="B42" s="73"/>
      <c r="C42" s="16" t="s">
        <v>53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8" t="s">
        <v>75</v>
      </c>
      <c r="W42" s="19">
        <f>SUM(W40:W41)</f>
        <v>49665000</v>
      </c>
      <c r="X42" s="8">
        <f>Y42-W42</f>
        <v>5699547</v>
      </c>
      <c r="Y42" s="19">
        <f>SUM(Y40:Y41)</f>
        <v>55364547</v>
      </c>
      <c r="Z42" s="1"/>
    </row>
    <row r="43" spans="1:26" ht="23.25" customHeight="1">
      <c r="A43" s="71" t="s">
        <v>52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9">
        <f>W39+W42</f>
        <v>49665000</v>
      </c>
      <c r="X43" s="13">
        <f>Y43-W43</f>
        <v>5706889</v>
      </c>
      <c r="Y43" s="9">
        <f>Y39+Y42</f>
        <v>55371889</v>
      </c>
      <c r="Z43" s="1"/>
    </row>
    <row r="44" spans="1:2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</sheetData>
  <sheetProtection/>
  <mergeCells count="58">
    <mergeCell ref="A42:B42"/>
    <mergeCell ref="A43:V43"/>
    <mergeCell ref="A38:B38"/>
    <mergeCell ref="C38:U38"/>
    <mergeCell ref="A39:B39"/>
    <mergeCell ref="C39:U39"/>
    <mergeCell ref="A40:B40"/>
    <mergeCell ref="A41:B41"/>
    <mergeCell ref="A35:B35"/>
    <mergeCell ref="C35:U35"/>
    <mergeCell ref="A36:B36"/>
    <mergeCell ref="C36:U36"/>
    <mergeCell ref="A37:B37"/>
    <mergeCell ref="C37:U37"/>
    <mergeCell ref="Y28:Y29"/>
    <mergeCell ref="A30:B30"/>
    <mergeCell ref="C30:U30"/>
    <mergeCell ref="A33:B33"/>
    <mergeCell ref="C33:U33"/>
    <mergeCell ref="A34:B34"/>
    <mergeCell ref="C34:U34"/>
    <mergeCell ref="A21:B21"/>
    <mergeCell ref="C21:U21"/>
    <mergeCell ref="A22:V22"/>
    <mergeCell ref="A25:Y25"/>
    <mergeCell ref="A26:Y26"/>
    <mergeCell ref="A28:B29"/>
    <mergeCell ref="C28:U29"/>
    <mergeCell ref="V28:V29"/>
    <mergeCell ref="W28:W29"/>
    <mergeCell ref="X28:X29"/>
    <mergeCell ref="C17:U17"/>
    <mergeCell ref="A18:B18"/>
    <mergeCell ref="C18:U18"/>
    <mergeCell ref="A19:B19"/>
    <mergeCell ref="C19:U19"/>
    <mergeCell ref="A20:B20"/>
    <mergeCell ref="C20:U20"/>
    <mergeCell ref="A12:B12"/>
    <mergeCell ref="C12:U12"/>
    <mergeCell ref="A13:B13"/>
    <mergeCell ref="C13:U13"/>
    <mergeCell ref="C15:U15"/>
    <mergeCell ref="C16:U16"/>
    <mergeCell ref="A9:B9"/>
    <mergeCell ref="C9:U9"/>
    <mergeCell ref="A10:B10"/>
    <mergeCell ref="C10:U10"/>
    <mergeCell ref="A11:B11"/>
    <mergeCell ref="C11:U11"/>
    <mergeCell ref="A4:Y4"/>
    <mergeCell ref="A5:Y5"/>
    <mergeCell ref="A7:B8"/>
    <mergeCell ref="C7:U8"/>
    <mergeCell ref="V7:V8"/>
    <mergeCell ref="W7:W8"/>
    <mergeCell ref="X7:X8"/>
    <mergeCell ref="Y7:Y8"/>
  </mergeCells>
  <printOptions horizontalCentered="1"/>
  <pageMargins left="0.1968503937007874" right="0.1968503937007874" top="0.1968503937007874" bottom="0.15748031496062992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Molnár-Tóth Eszter</cp:lastModifiedBy>
  <cp:lastPrinted>2018-05-28T07:41:30Z</cp:lastPrinted>
  <dcterms:created xsi:type="dcterms:W3CDTF">2014-01-22T07:49:47Z</dcterms:created>
  <dcterms:modified xsi:type="dcterms:W3CDTF">2018-07-04T08:34:39Z</dcterms:modified>
  <cp:category/>
  <cp:version/>
  <cp:contentType/>
  <cp:contentStatus/>
</cp:coreProperties>
</file>