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80" windowHeight="9195" activeTab="2"/>
  </bookViews>
  <sheets>
    <sheet name="KIADÁS-kormányzati funkc." sheetId="1" r:id="rId1"/>
    <sheet name="Kiadás-Hajós-Homokmégy" sheetId="2" r:id="rId2"/>
    <sheet name="BEVÉTELEK" sheetId="3" r:id="rId3"/>
  </sheets>
  <calcPr calcId="152511"/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J12" i="3"/>
  <c r="E12" i="3"/>
  <c r="K12" i="3" l="1"/>
  <c r="C39" i="1"/>
  <c r="D39" i="1"/>
  <c r="E39" i="1"/>
  <c r="F39" i="1"/>
  <c r="G39" i="1"/>
  <c r="H39" i="1"/>
  <c r="B39" i="1"/>
  <c r="I39" i="1"/>
  <c r="C38" i="1"/>
  <c r="E38" i="1"/>
  <c r="I38" i="1" s="1"/>
  <c r="I36" i="1"/>
  <c r="I37" i="1"/>
  <c r="B35" i="1"/>
  <c r="I35" i="1" s="1"/>
  <c r="C35" i="1"/>
  <c r="E35" i="1"/>
  <c r="I33" i="1"/>
  <c r="I34" i="1"/>
  <c r="I31" i="1"/>
  <c r="C32" i="1"/>
  <c r="D32" i="1"/>
  <c r="E32" i="1"/>
  <c r="F32" i="1"/>
  <c r="G32" i="1"/>
  <c r="H32" i="1"/>
  <c r="B32" i="1"/>
  <c r="I30" i="1"/>
  <c r="I29" i="1"/>
  <c r="B28" i="1"/>
  <c r="D28" i="1"/>
  <c r="I28" i="1" s="1"/>
  <c r="I32" i="1" s="1"/>
  <c r="E28" i="1"/>
  <c r="F28" i="1"/>
  <c r="G28" i="1"/>
  <c r="H28" i="1"/>
  <c r="I27" i="1"/>
  <c r="I26" i="1"/>
  <c r="I25" i="1"/>
  <c r="I24" i="1"/>
  <c r="I23" i="1"/>
  <c r="B22" i="1"/>
  <c r="E22" i="1"/>
  <c r="F22" i="1"/>
  <c r="G22" i="1"/>
  <c r="H22" i="1"/>
  <c r="I22" i="1"/>
  <c r="I21" i="1"/>
  <c r="I20" i="1"/>
  <c r="I18" i="1"/>
  <c r="B19" i="1"/>
  <c r="E19" i="1"/>
  <c r="F19" i="1"/>
  <c r="G19" i="1"/>
  <c r="H19" i="1"/>
  <c r="I17" i="1"/>
  <c r="I19" i="1"/>
  <c r="B16" i="1"/>
  <c r="D16" i="1"/>
  <c r="E16" i="1"/>
  <c r="I16" i="1"/>
  <c r="I15" i="1"/>
  <c r="I13" i="1"/>
  <c r="I14" i="1"/>
  <c r="B11" i="1"/>
  <c r="E11" i="1"/>
  <c r="F11" i="1"/>
  <c r="G11" i="1"/>
  <c r="H11" i="1"/>
  <c r="I11" i="1"/>
  <c r="I10" i="1"/>
  <c r="I9" i="1"/>
  <c r="I8" i="1"/>
  <c r="I7" i="1"/>
  <c r="I6" i="1"/>
  <c r="I5" i="1"/>
  <c r="E37" i="2" l="1"/>
  <c r="E10" i="2"/>
  <c r="E12" i="2" l="1"/>
  <c r="E13" i="2"/>
  <c r="E14" i="2"/>
  <c r="E17" i="2"/>
  <c r="E18" i="2"/>
  <c r="E19" i="2"/>
  <c r="E20" i="2"/>
  <c r="E21" i="2"/>
  <c r="E22" i="2"/>
  <c r="E23" i="2"/>
  <c r="E24" i="2"/>
  <c r="E25" i="2"/>
  <c r="E27" i="2"/>
  <c r="E28" i="2"/>
  <c r="E29" i="2"/>
  <c r="E31" i="2"/>
  <c r="E32" i="2"/>
  <c r="E34" i="2"/>
  <c r="E35" i="2"/>
  <c r="D36" i="2"/>
  <c r="E36" i="2" s="1"/>
  <c r="D33" i="2"/>
  <c r="D30" i="2"/>
  <c r="D16" i="2"/>
  <c r="E4" i="2"/>
  <c r="E5" i="2"/>
  <c r="E6" i="2"/>
  <c r="E7" i="2"/>
  <c r="E8" i="2"/>
  <c r="D10" i="2"/>
  <c r="D37" i="2" s="1"/>
  <c r="C33" i="2"/>
  <c r="E33" i="2" s="1"/>
  <c r="C30" i="2"/>
  <c r="C16" i="2"/>
  <c r="E16" i="2" s="1"/>
  <c r="C10" i="2"/>
  <c r="B30" i="2"/>
  <c r="E30" i="2" s="1"/>
  <c r="B16" i="2"/>
  <c r="B10" i="2"/>
  <c r="B37" i="2" s="1"/>
  <c r="E9" i="2" l="1"/>
  <c r="C37" i="2"/>
</calcChain>
</file>

<file path=xl/sharedStrings.xml><?xml version="1.0" encoding="utf-8"?>
<sst xmlns="http://schemas.openxmlformats.org/spreadsheetml/2006/main" count="103" uniqueCount="77">
  <si>
    <t>béren kívüli juttatások (k1107)</t>
  </si>
  <si>
    <t>személyi juttatások összesen:</t>
  </si>
  <si>
    <t>szja (K227)</t>
  </si>
  <si>
    <t>egészségügyi hozzájárulás(K224)</t>
  </si>
  <si>
    <t xml:space="preserve">munkaadót terhelő járulékok összesen: </t>
  </si>
  <si>
    <t>szakmai anyag (K311)</t>
  </si>
  <si>
    <t>üzemeltetési anyag</t>
  </si>
  <si>
    <t>készletbeszerzés összesen:</t>
  </si>
  <si>
    <t>informatikai szolgáltatások igénybevétele (K321)</t>
  </si>
  <si>
    <t>egyéb kommunikációs szolgáltatás (K322)</t>
  </si>
  <si>
    <t xml:space="preserve">Kommunikációs szolgáltatások összesen: </t>
  </si>
  <si>
    <t xml:space="preserve">Közüzemi díjak (K331) </t>
  </si>
  <si>
    <t>Karbantartás,kisjavítás (K334)</t>
  </si>
  <si>
    <t>Egyéb szolgáltatások (K337)</t>
  </si>
  <si>
    <t>DOLOGI KIADÁSOK ÖSSZESEN: (K3)</t>
  </si>
  <si>
    <t>szocho (k211)</t>
  </si>
  <si>
    <t>Egyéb tárgyi eszk.beszerzés (K64)</t>
  </si>
  <si>
    <t>Beruház.célú előz.felsz.Áfa (K67)</t>
  </si>
  <si>
    <t xml:space="preserve">Szolgáltatási kiadások összesen: </t>
  </si>
  <si>
    <t>Működési célú előz.felsz. Áfa (K351)</t>
  </si>
  <si>
    <t xml:space="preserve">Beruházások </t>
  </si>
  <si>
    <t xml:space="preserve">KÖLTSÉGVETÉSI KIADÁSOK MINDÖSSZESEN: </t>
  </si>
  <si>
    <t>Homokmégy</t>
  </si>
  <si>
    <t>Hajós</t>
  </si>
  <si>
    <t>Egyéb ktg.térítések (K1110)</t>
  </si>
  <si>
    <t>Foglalkoztatottak egyéb személyi juttatásai (K1113)</t>
  </si>
  <si>
    <t>összesen</t>
  </si>
  <si>
    <t>táppénz hozzájárulás</t>
  </si>
  <si>
    <t>Bérleti és lízing díjak (K333)</t>
  </si>
  <si>
    <t>Kiküldetés kiadásai (K341)</t>
  </si>
  <si>
    <t>Egyéb dologi kiadás (K355)</t>
  </si>
  <si>
    <t>munkabér(K11101)</t>
  </si>
  <si>
    <t>KIADÁSOK  HOMOKMÉGY - HAJÓS BONTÁS</t>
  </si>
  <si>
    <t>Kormányzati funkciók</t>
  </si>
  <si>
    <t>Működési célú támogatások Áht-belülről</t>
  </si>
  <si>
    <t>Felhalmozási célú támogatás Áht-belülről</t>
  </si>
  <si>
    <t>Közhatalmi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</si>
  <si>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</si>
  <si>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</si>
  <si>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</si>
  <si>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</si>
  <si>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Bevételek összesen</t>
  </si>
  <si>
    <t>5/d sz. .melléklet</t>
  </si>
  <si>
    <t>Összesen:</t>
  </si>
  <si>
    <t>5/c.sz.melléklet</t>
  </si>
  <si>
    <t>üzemeltetési anyag (K312)</t>
  </si>
  <si>
    <t>Hivatal</t>
  </si>
  <si>
    <t xml:space="preserve">Konyha </t>
  </si>
  <si>
    <t>Reklám- és propaganda(K342)</t>
  </si>
  <si>
    <t>Vásárolt élelmezés (K332)</t>
  </si>
  <si>
    <t>Ingatlanok felújítása (K71)</t>
  </si>
  <si>
    <t>Felújítási célú előzetesen felsz.Áfa (K74)</t>
  </si>
  <si>
    <t>Ingatlanok felújítása</t>
  </si>
  <si>
    <t>jubileumi jutalom (K1106)</t>
  </si>
  <si>
    <t>közlekedési ktg.térítés (K1109)</t>
  </si>
  <si>
    <t xml:space="preserve"> 2017. évi adatok  kormányzati funkciónként - KIADÁSOK</t>
  </si>
  <si>
    <r>
      <rPr>
        <b/>
        <sz val="9"/>
        <color theme="1"/>
        <rFont val="Calibri"/>
        <family val="2"/>
        <charset val="238"/>
        <scheme val="minor"/>
      </rPr>
      <t>016020-</t>
    </r>
    <r>
      <rPr>
        <sz val="9"/>
        <color theme="1"/>
        <rFont val="Calibri"/>
        <family val="2"/>
        <charset val="238"/>
        <scheme val="minor"/>
      </rPr>
      <t>Országos és helyi népzsavazással kapcsolatos tevékenységek</t>
    </r>
  </si>
  <si>
    <r>
      <rPr>
        <b/>
        <sz val="9"/>
        <color theme="1"/>
        <rFont val="Calibri"/>
        <family val="2"/>
        <charset val="238"/>
        <scheme val="minor"/>
      </rPr>
      <t>013350-</t>
    </r>
    <r>
      <rPr>
        <sz val="9"/>
        <color theme="1"/>
        <rFont val="Calibri"/>
        <family val="2"/>
        <charset val="238"/>
        <scheme val="minor"/>
      </rPr>
      <t xml:space="preserve">                Az önkormányzati vagyonnal való gazdálkodással kapcsolatos feladatok</t>
    </r>
  </si>
  <si>
    <r>
      <rPr>
        <b/>
        <sz val="9"/>
        <color theme="1"/>
        <rFont val="Calibri"/>
        <family val="2"/>
        <charset val="238"/>
        <scheme val="minor"/>
      </rPr>
      <t>096015</t>
    </r>
    <r>
      <rPr>
        <sz val="9"/>
        <color theme="1"/>
        <rFont val="Calibri"/>
        <family val="2"/>
        <charset val="238"/>
        <scheme val="minor"/>
      </rPr>
      <t xml:space="preserve">- Gyermekétkeztetés köznevelési intézményben </t>
    </r>
  </si>
  <si>
    <r>
      <rPr>
        <b/>
        <sz val="9"/>
        <color theme="1"/>
        <rFont val="Calibri"/>
        <family val="2"/>
        <charset val="238"/>
        <scheme val="minor"/>
      </rPr>
      <t>104035-</t>
    </r>
    <r>
      <rPr>
        <sz val="9"/>
        <color theme="1"/>
        <rFont val="Calibri"/>
        <family val="2"/>
        <charset val="238"/>
        <scheme val="minor"/>
      </rPr>
      <t xml:space="preserve"> Gyermekétkeztetés bölcsődében, fogyatékososk nappali intézményében</t>
    </r>
  </si>
  <si>
    <r>
      <rPr>
        <b/>
        <sz val="9"/>
        <color theme="1"/>
        <rFont val="Calibri"/>
        <family val="2"/>
        <charset val="238"/>
        <scheme val="minor"/>
      </rPr>
      <t>103037-</t>
    </r>
    <r>
      <rPr>
        <sz val="9"/>
        <color theme="1"/>
        <rFont val="Calibri"/>
        <family val="2"/>
        <charset val="238"/>
        <scheme val="minor"/>
      </rPr>
      <t>Intézményen kívüli gyermekétekzetetés</t>
    </r>
  </si>
  <si>
    <r>
      <rPr>
        <b/>
        <sz val="9"/>
        <color theme="1"/>
        <rFont val="Calibri"/>
        <family val="2"/>
        <charset val="238"/>
        <scheme val="minor"/>
      </rPr>
      <t>900020</t>
    </r>
    <r>
      <rPr>
        <sz val="9"/>
        <color theme="1"/>
        <rFont val="Calibri"/>
        <family val="2"/>
        <charset val="238"/>
        <scheme val="minor"/>
      </rPr>
      <t xml:space="preserve"> -Önkormányzatok funkcióra nem sorolható bevételei államháztartáson küvűlről</t>
    </r>
  </si>
  <si>
    <t>béren kívüli juttatások (K1107)</t>
  </si>
  <si>
    <t>Jubileumi jutalom (K1106)</t>
  </si>
  <si>
    <t>közlekedési ktg.térítés(K1109)</t>
  </si>
  <si>
    <t>Reklám- és propaganda kiadások (K342)</t>
  </si>
  <si>
    <t>HAJÓSI KÖZÖS ÖNKORMÁNYZATI HIVATAL</t>
  </si>
  <si>
    <t>Felújítási célú előzetesen felszámított általános forgalmi adó (K74)</t>
  </si>
  <si>
    <r>
      <rPr>
        <b/>
        <sz val="9"/>
        <color theme="1"/>
        <rFont val="Calibri"/>
        <family val="2"/>
        <charset val="238"/>
        <scheme val="minor"/>
      </rPr>
      <t xml:space="preserve">011130 - </t>
    </r>
    <r>
      <rPr>
        <sz val="9"/>
        <color theme="1"/>
        <rFont val="Calibri"/>
        <family val="2"/>
        <charset val="238"/>
        <scheme val="minor"/>
      </rPr>
      <t>Önkormányzatok és önkormányzati hivatalok jogalkotó és általános igazgatási tevékenysége</t>
    </r>
  </si>
  <si>
    <t>018030 Támogatási clú finanszírozási műveletek</t>
  </si>
  <si>
    <t>011130- Önkormányzatok és önkormányzati hivatalok jogalkotó és általános igazgatási tevékenysége</t>
  </si>
  <si>
    <t>104037 - Intézméynek kívüli gyermekétkeztetés</t>
  </si>
  <si>
    <t>096025 - Munkahelyi étkeztetés köznevelési intézményben</t>
  </si>
  <si>
    <t>900020 - Önkormányzatok funkcióra nem sorolható vevételei államháztartáson kívülről</t>
  </si>
  <si>
    <t>Finanszírozási bevételek (B8)</t>
  </si>
  <si>
    <t>Működési bevételek (B4)</t>
  </si>
  <si>
    <t xml:space="preserve">    2017. december 31-i teljesítési adatok kormányzati funkciónként -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</si>
</sst>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top"/>
    </xf>
    <xf numFmtId="0" fontId="0" fillId="3" borderId="0" xfId="0" applyFill="1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3" xfId="1" applyNumberFormat="1" applyFont="1" applyBorder="1" applyAlignment="1">
      <alignment horizontal="left" vertical="center" wrapText="1"/>
    </xf>
    <xf numFmtId="164" fontId="0" fillId="0" borderId="3" xfId="1" applyNumberFormat="1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164" fontId="6" fillId="4" borderId="3" xfId="1" applyNumberFormat="1" applyFont="1" applyFill="1" applyBorder="1" applyAlignment="1">
      <alignment horizontal="left" vertical="center" wrapText="1"/>
    </xf>
    <xf numFmtId="164" fontId="6" fillId="4" borderId="3" xfId="1" applyNumberFormat="1" applyFont="1" applyFill="1" applyBorder="1" applyAlignment="1">
      <alignment horizontal="left" vertical="center"/>
    </xf>
    <xf numFmtId="164" fontId="0" fillId="0" borderId="0" xfId="1" applyNumberFormat="1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4" fillId="3" borderId="3" xfId="1" applyNumberFormat="1" applyFont="1" applyFill="1" applyBorder="1" applyAlignment="1">
      <alignment horizontal="left" vertical="center" wrapText="1"/>
    </xf>
    <xf numFmtId="164" fontId="3" fillId="3" borderId="3" xfId="1" applyNumberFormat="1" applyFont="1" applyFill="1" applyBorder="1" applyAlignment="1">
      <alignment horizontal="left" vertical="center" wrapText="1"/>
    </xf>
    <xf numFmtId="164" fontId="3" fillId="3" borderId="3" xfId="1" applyNumberFormat="1" applyFont="1" applyFill="1" applyBorder="1" applyAlignment="1">
      <alignment horizontal="left" vertical="center"/>
    </xf>
    <xf numFmtId="164" fontId="5" fillId="3" borderId="3" xfId="1" applyNumberFormat="1" applyFont="1" applyFill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164" fontId="6" fillId="4" borderId="4" xfId="1" applyNumberFormat="1" applyFont="1" applyFill="1" applyBorder="1" applyAlignment="1">
      <alignment horizontal="left" vertical="center" wrapText="1"/>
    </xf>
    <xf numFmtId="164" fontId="6" fillId="4" borderId="4" xfId="1" applyNumberFormat="1" applyFont="1" applyFill="1" applyBorder="1" applyAlignment="1">
      <alignment horizontal="left" vertical="center"/>
    </xf>
    <xf numFmtId="164" fontId="0" fillId="0" borderId="1" xfId="0" applyNumberFormat="1" applyBorder="1"/>
    <xf numFmtId="0" fontId="0" fillId="0" borderId="1" xfId="0" applyBorder="1"/>
    <xf numFmtId="164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9" fillId="0" borderId="0" xfId="1" applyNumberFormat="1" applyFont="1" applyAlignment="1">
      <alignment horizontal="left" vertical="center"/>
    </xf>
    <xf numFmtId="1" fontId="8" fillId="0" borderId="0" xfId="1" applyNumberFormat="1" applyFont="1" applyAlignment="1">
      <alignment horizontal="left" vertical="center"/>
    </xf>
    <xf numFmtId="49" fontId="0" fillId="0" borderId="0" xfId="0" applyNumberFormat="1"/>
    <xf numFmtId="49" fontId="8" fillId="0" borderId="0" xfId="1" applyNumberFormat="1" applyFont="1"/>
    <xf numFmtId="49" fontId="8" fillId="0" borderId="1" xfId="1" applyNumberFormat="1" applyFont="1" applyBorder="1" applyAlignment="1">
      <alignment horizontal="center" vertical="center" wrapText="1"/>
    </xf>
    <xf numFmtId="1" fontId="10" fillId="2" borderId="2" xfId="1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left" vertical="center" wrapText="1"/>
    </xf>
    <xf numFmtId="164" fontId="6" fillId="3" borderId="1" xfId="1" applyNumberFormat="1" applyFont="1" applyFill="1" applyBorder="1" applyAlignment="1">
      <alignment horizontal="left"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164" fontId="6" fillId="4" borderId="1" xfId="1" applyNumberFormat="1" applyFont="1" applyFill="1" applyBorder="1" applyAlignment="1">
      <alignment horizontal="left" vertical="center"/>
    </xf>
    <xf numFmtId="164" fontId="2" fillId="3" borderId="1" xfId="0" applyNumberFormat="1" applyFont="1" applyFill="1" applyBorder="1"/>
    <xf numFmtId="164" fontId="6" fillId="6" borderId="1" xfId="0" applyNumberFormat="1" applyFont="1" applyFill="1" applyBorder="1"/>
    <xf numFmtId="164" fontId="6" fillId="7" borderId="1" xfId="0" applyNumberFormat="1" applyFont="1" applyFill="1" applyBorder="1"/>
    <xf numFmtId="0" fontId="6" fillId="0" borderId="1" xfId="0" applyFont="1" applyBorder="1" applyAlignment="1">
      <alignment vertical="center"/>
    </xf>
    <xf numFmtId="164" fontId="6" fillId="8" borderId="8" xfId="1" applyNumberFormat="1" applyFont="1" applyFill="1" applyBorder="1" applyAlignment="1">
      <alignment horizontal="left" vertical="center" wrapText="1"/>
    </xf>
    <xf numFmtId="164" fontId="6" fillId="8" borderId="9" xfId="1" applyNumberFormat="1" applyFont="1" applyFill="1" applyBorder="1" applyAlignment="1">
      <alignment horizontal="left" vertical="center"/>
    </xf>
    <xf numFmtId="164" fontId="6" fillId="8" borderId="10" xfId="0" applyNumberFormat="1" applyFont="1" applyFill="1" applyBorder="1" applyAlignment="1">
      <alignment vertical="center"/>
    </xf>
    <xf numFmtId="164" fontId="0" fillId="0" borderId="0" xfId="1" applyNumberFormat="1" applyFont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164" fontId="0" fillId="0" borderId="1" xfId="1" applyNumberFormat="1" applyFont="1" applyBorder="1" applyAlignment="1">
      <alignment horizontal="left" vertical="center"/>
    </xf>
    <xf numFmtId="164" fontId="6" fillId="2" borderId="3" xfId="1" applyNumberFormat="1" applyFont="1" applyFill="1" applyBorder="1" applyAlignment="1">
      <alignment horizontal="left" vertical="center" wrapText="1"/>
    </xf>
    <xf numFmtId="164" fontId="6" fillId="2" borderId="3" xfId="1" applyNumberFormat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left" vertical="center"/>
    </xf>
    <xf numFmtId="164" fontId="0" fillId="0" borderId="1" xfId="1" applyNumberFormat="1" applyFont="1" applyBorder="1" applyAlignment="1">
      <alignment horizontal="left" vertical="center" wrapText="1"/>
    </xf>
    <xf numFmtId="164" fontId="3" fillId="3" borderId="1" xfId="1" applyNumberFormat="1" applyFont="1" applyFill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164" fontId="0" fillId="3" borderId="0" xfId="1" applyNumberFormat="1" applyFont="1" applyFill="1" applyBorder="1" applyAlignment="1">
      <alignment horizontal="left" vertical="center" wrapText="1"/>
    </xf>
    <xf numFmtId="164" fontId="0" fillId="3" borderId="0" xfId="1" applyNumberFormat="1" applyFont="1" applyFill="1" applyBorder="1" applyAlignment="1">
      <alignment horizontal="left" vertical="center"/>
    </xf>
    <xf numFmtId="164" fontId="6" fillId="3" borderId="0" xfId="1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164" fontId="6" fillId="4" borderId="8" xfId="1" applyNumberFormat="1" applyFont="1" applyFill="1" applyBorder="1" applyAlignment="1">
      <alignment horizontal="left" vertical="center" wrapText="1"/>
    </xf>
    <xf numFmtId="164" fontId="6" fillId="4" borderId="12" xfId="1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64" fontId="1" fillId="3" borderId="1" xfId="1" applyNumberFormat="1" applyFont="1" applyFill="1" applyBorder="1" applyAlignment="1">
      <alignment horizontal="left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0" borderId="3" xfId="1" applyNumberFormat="1" applyFont="1" applyBorder="1" applyAlignment="1">
      <alignment horizontal="center" vertical="top" wrapText="1"/>
    </xf>
    <xf numFmtId="164" fontId="14" fillId="0" borderId="1" xfId="1" applyNumberFormat="1" applyFont="1" applyBorder="1" applyAlignment="1">
      <alignment horizontal="center" vertical="top" wrapText="1"/>
    </xf>
    <xf numFmtId="164" fontId="14" fillId="0" borderId="2" xfId="1" applyNumberFormat="1" applyFont="1" applyBorder="1" applyAlignment="1">
      <alignment horizontal="center" vertical="top" wrapText="1"/>
    </xf>
    <xf numFmtId="164" fontId="14" fillId="0" borderId="1" xfId="1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49" fontId="6" fillId="5" borderId="1" xfId="0" applyNumberFormat="1" applyFont="1" applyFill="1" applyBorder="1"/>
    <xf numFmtId="164" fontId="0" fillId="0" borderId="1" xfId="1" applyNumberFormat="1" applyFont="1" applyBorder="1"/>
    <xf numFmtId="164" fontId="6" fillId="5" borderId="1" xfId="1" applyNumberFormat="1" applyFont="1" applyFill="1" applyBorder="1"/>
    <xf numFmtId="0" fontId="12" fillId="3" borderId="0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 wrapText="1"/>
    </xf>
    <xf numFmtId="1" fontId="6" fillId="3" borderId="10" xfId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28" workbookViewId="0">
      <selection activeCell="B16" sqref="B16"/>
    </sheetView>
  </sheetViews>
  <sheetFormatPr defaultRowHeight="15" x14ac:dyDescent="0.25"/>
  <cols>
    <col min="1" max="1" width="24.28515625" style="34" customWidth="1"/>
    <col min="2" max="2" width="13.7109375" style="10" customWidth="1"/>
    <col min="3" max="3" width="13.28515625" style="53" customWidth="1"/>
    <col min="4" max="4" width="12.140625" style="53" customWidth="1"/>
    <col min="5" max="5" width="15.5703125" style="53" customWidth="1"/>
    <col min="6" max="6" width="13" style="53" customWidth="1"/>
    <col min="7" max="7" width="16.7109375" style="53" customWidth="1"/>
    <col min="8" max="8" width="14.5703125" style="53" customWidth="1"/>
    <col min="9" max="9" width="15.85546875" style="53" customWidth="1"/>
  </cols>
  <sheetData>
    <row r="1" spans="1:9" x14ac:dyDescent="0.25">
      <c r="F1" s="53" t="s">
        <v>44</v>
      </c>
    </row>
    <row r="2" spans="1:9" x14ac:dyDescent="0.25">
      <c r="A2" s="84" t="s">
        <v>55</v>
      </c>
      <c r="B2" s="85"/>
      <c r="C2" s="85"/>
      <c r="D2" s="85"/>
      <c r="E2" s="85"/>
      <c r="F2" s="85"/>
      <c r="G2" s="85"/>
      <c r="H2" s="85"/>
      <c r="I2" s="85"/>
    </row>
    <row r="3" spans="1:9" ht="22.5" customHeight="1" x14ac:dyDescent="0.25">
      <c r="A3" s="82"/>
      <c r="B3" s="54"/>
      <c r="C3" s="55" t="s">
        <v>66</v>
      </c>
      <c r="D3" s="55"/>
      <c r="E3" s="55"/>
      <c r="F3" s="55"/>
      <c r="G3" s="55"/>
      <c r="H3" s="55"/>
    </row>
    <row r="4" spans="1:9" ht="108" x14ac:dyDescent="0.25">
      <c r="A4" s="83"/>
      <c r="B4" s="72" t="s">
        <v>68</v>
      </c>
      <c r="C4" s="73" t="s">
        <v>57</v>
      </c>
      <c r="D4" s="74" t="s">
        <v>56</v>
      </c>
      <c r="E4" s="74" t="s">
        <v>58</v>
      </c>
      <c r="F4" s="74" t="s">
        <v>59</v>
      </c>
      <c r="G4" s="75" t="s">
        <v>60</v>
      </c>
      <c r="H4" s="75" t="s">
        <v>61</v>
      </c>
      <c r="I4" s="76" t="s">
        <v>26</v>
      </c>
    </row>
    <row r="5" spans="1:9" x14ac:dyDescent="0.25">
      <c r="A5" s="32" t="s">
        <v>31</v>
      </c>
      <c r="B5" s="5">
        <v>54065812</v>
      </c>
      <c r="C5" s="6"/>
      <c r="D5" s="56"/>
      <c r="E5" s="56">
        <v>6611082</v>
      </c>
      <c r="F5" s="56">
        <v>31952</v>
      </c>
      <c r="G5" s="56">
        <v>1655</v>
      </c>
      <c r="H5" s="56">
        <v>173957</v>
      </c>
      <c r="I5" s="56">
        <f t="shared" ref="I5:I11" si="0">SUM(B5:H5)</f>
        <v>60884458</v>
      </c>
    </row>
    <row r="6" spans="1:9" x14ac:dyDescent="0.25">
      <c r="A6" s="32" t="s">
        <v>63</v>
      </c>
      <c r="B6" s="5">
        <v>1268200</v>
      </c>
      <c r="C6" s="6"/>
      <c r="D6" s="56"/>
      <c r="E6" s="56">
        <v>561000</v>
      </c>
      <c r="F6" s="56"/>
      <c r="G6" s="56"/>
      <c r="H6" s="56"/>
      <c r="I6" s="56">
        <f t="shared" si="0"/>
        <v>1829200</v>
      </c>
    </row>
    <row r="7" spans="1:9" s="1" customFormat="1" ht="33" customHeight="1" x14ac:dyDescent="0.25">
      <c r="A7" s="32" t="s">
        <v>62</v>
      </c>
      <c r="B7" s="5">
        <v>3110231</v>
      </c>
      <c r="C7" s="6"/>
      <c r="D7" s="56"/>
      <c r="E7" s="56">
        <v>624000</v>
      </c>
      <c r="F7" s="56"/>
      <c r="G7" s="56"/>
      <c r="H7" s="56"/>
      <c r="I7" s="56">
        <f t="shared" si="0"/>
        <v>3734231</v>
      </c>
    </row>
    <row r="8" spans="1:9" s="1" customFormat="1" ht="20.25" customHeight="1" x14ac:dyDescent="0.25">
      <c r="A8" s="32" t="s">
        <v>64</v>
      </c>
      <c r="B8" s="5">
        <v>172043</v>
      </c>
      <c r="C8" s="6"/>
      <c r="D8" s="56"/>
      <c r="E8" s="56"/>
      <c r="F8" s="56"/>
      <c r="G8" s="56"/>
      <c r="H8" s="56"/>
      <c r="I8" s="56">
        <f t="shared" si="0"/>
        <v>172043</v>
      </c>
    </row>
    <row r="9" spans="1:9" x14ac:dyDescent="0.25">
      <c r="A9" s="32" t="s">
        <v>24</v>
      </c>
      <c r="B9" s="5">
        <v>276000</v>
      </c>
      <c r="C9" s="6"/>
      <c r="D9" s="56"/>
      <c r="E9" s="56"/>
      <c r="F9" s="56"/>
      <c r="G9" s="56"/>
      <c r="H9" s="56"/>
      <c r="I9" s="56">
        <f t="shared" si="0"/>
        <v>276000</v>
      </c>
    </row>
    <row r="10" spans="1:9" ht="25.5" x14ac:dyDescent="0.25">
      <c r="A10" s="32" t="s">
        <v>25</v>
      </c>
      <c r="B10" s="5">
        <v>1173832</v>
      </c>
      <c r="C10" s="6"/>
      <c r="D10" s="56"/>
      <c r="E10" s="56">
        <v>236824</v>
      </c>
      <c r="F10" s="56">
        <v>8711</v>
      </c>
      <c r="G10" s="56">
        <v>30</v>
      </c>
      <c r="H10" s="56">
        <v>46817</v>
      </c>
      <c r="I10" s="56">
        <f t="shared" si="0"/>
        <v>1466214</v>
      </c>
    </row>
    <row r="11" spans="1:9" x14ac:dyDescent="0.25">
      <c r="A11" s="33" t="s">
        <v>1</v>
      </c>
      <c r="B11" s="8">
        <f>SUM(B5:B10)</f>
        <v>60066118</v>
      </c>
      <c r="C11" s="9"/>
      <c r="D11" s="45"/>
      <c r="E11" s="45">
        <f>SUM(E5:E10)</f>
        <v>8032906</v>
      </c>
      <c r="F11" s="45">
        <f>SUM(F5:F10)</f>
        <v>40663</v>
      </c>
      <c r="G11" s="45">
        <f>SUM(G5:G10)</f>
        <v>1685</v>
      </c>
      <c r="H11" s="45">
        <f>SUM(H5:H10)</f>
        <v>220774</v>
      </c>
      <c r="I11" s="45">
        <f t="shared" si="0"/>
        <v>68362146</v>
      </c>
    </row>
    <row r="12" spans="1:9" x14ac:dyDescent="0.25">
      <c r="C12" s="6"/>
      <c r="D12" s="56"/>
      <c r="E12" s="56"/>
      <c r="F12" s="56"/>
      <c r="G12" s="56"/>
      <c r="H12" s="56"/>
      <c r="I12" s="56"/>
    </row>
    <row r="13" spans="1:9" x14ac:dyDescent="0.25">
      <c r="A13" s="32" t="s">
        <v>15</v>
      </c>
      <c r="B13" s="5">
        <v>13094266</v>
      </c>
      <c r="C13" s="6"/>
      <c r="D13" s="56">
        <v>14580</v>
      </c>
      <c r="E13" s="56">
        <v>1270022</v>
      </c>
      <c r="F13" s="56"/>
      <c r="G13" s="56"/>
      <c r="H13" s="56"/>
      <c r="I13" s="56">
        <f t="shared" ref="I13:I31" si="1">SUM(B13:H13)</f>
        <v>14378868</v>
      </c>
    </row>
    <row r="14" spans="1:9" ht="25.5" x14ac:dyDescent="0.25">
      <c r="A14" s="32" t="s">
        <v>3</v>
      </c>
      <c r="B14" s="5">
        <v>565639</v>
      </c>
      <c r="C14" s="6"/>
      <c r="D14" s="56"/>
      <c r="E14" s="56">
        <v>77328</v>
      </c>
      <c r="F14" s="56"/>
      <c r="G14" s="56"/>
      <c r="H14" s="56"/>
      <c r="I14" s="56">
        <f t="shared" si="1"/>
        <v>642967</v>
      </c>
    </row>
    <row r="15" spans="1:9" x14ac:dyDescent="0.25">
      <c r="A15" s="32" t="s">
        <v>2</v>
      </c>
      <c r="B15" s="5">
        <v>559632</v>
      </c>
      <c r="C15" s="6"/>
      <c r="D15" s="56"/>
      <c r="E15" s="56">
        <v>82836</v>
      </c>
      <c r="F15" s="56"/>
      <c r="G15" s="56"/>
      <c r="H15" s="56"/>
      <c r="I15" s="56">
        <f t="shared" si="1"/>
        <v>642468</v>
      </c>
    </row>
    <row r="16" spans="1:9" ht="25.5" x14ac:dyDescent="0.25">
      <c r="A16" s="33" t="s">
        <v>4</v>
      </c>
      <c r="B16" s="8">
        <f>SUM(B13:B15)</f>
        <v>14219537</v>
      </c>
      <c r="C16" s="9"/>
      <c r="D16" s="45">
        <f>SUM(D13:D15)</f>
        <v>14580</v>
      </c>
      <c r="E16" s="45">
        <f>SUM(E13:E15)</f>
        <v>1430186</v>
      </c>
      <c r="F16" s="45"/>
      <c r="G16" s="45"/>
      <c r="H16" s="45"/>
      <c r="I16" s="45">
        <f t="shared" si="1"/>
        <v>15664303</v>
      </c>
    </row>
    <row r="17" spans="1:9" x14ac:dyDescent="0.25">
      <c r="A17" s="32" t="s">
        <v>5</v>
      </c>
      <c r="B17" s="5">
        <v>297920</v>
      </c>
      <c r="C17" s="6"/>
      <c r="D17" s="56"/>
      <c r="E17" s="56">
        <v>24245</v>
      </c>
      <c r="F17" s="56">
        <v>1763</v>
      </c>
      <c r="G17" s="56">
        <v>22</v>
      </c>
      <c r="H17" s="56">
        <v>10286</v>
      </c>
      <c r="I17" s="56">
        <f t="shared" si="1"/>
        <v>334236</v>
      </c>
    </row>
    <row r="18" spans="1:9" x14ac:dyDescent="0.25">
      <c r="A18" s="32" t="s">
        <v>6</v>
      </c>
      <c r="B18" s="5">
        <v>1761669</v>
      </c>
      <c r="C18" s="6"/>
      <c r="D18" s="56"/>
      <c r="E18" s="56">
        <v>6921550</v>
      </c>
      <c r="F18" s="56">
        <v>506976</v>
      </c>
      <c r="G18" s="56">
        <v>9842</v>
      </c>
      <c r="H18" s="56">
        <v>2929304</v>
      </c>
      <c r="I18" s="56">
        <f t="shared" si="1"/>
        <v>12129341</v>
      </c>
    </row>
    <row r="19" spans="1:9" x14ac:dyDescent="0.25">
      <c r="A19" s="35" t="s">
        <v>7</v>
      </c>
      <c r="B19" s="57">
        <f>SUM(B17:B18)</f>
        <v>2059589</v>
      </c>
      <c r="C19" s="58"/>
      <c r="D19" s="59"/>
      <c r="E19" s="59">
        <f>SUM(E17:E18)</f>
        <v>6945795</v>
      </c>
      <c r="F19" s="59">
        <f>SUM(F17:F18)</f>
        <v>508739</v>
      </c>
      <c r="G19" s="59">
        <f>SUM(G17:G18)</f>
        <v>9864</v>
      </c>
      <c r="H19" s="59">
        <f>SUM(H17:H18)</f>
        <v>2939590</v>
      </c>
      <c r="I19" s="59">
        <f t="shared" si="1"/>
        <v>12463577</v>
      </c>
    </row>
    <row r="20" spans="1:9" ht="25.5" x14ac:dyDescent="0.25">
      <c r="A20" s="32" t="s">
        <v>8</v>
      </c>
      <c r="B20" s="5">
        <v>157020</v>
      </c>
      <c r="C20" s="6"/>
      <c r="D20" s="56"/>
      <c r="E20" s="56">
        <v>13454</v>
      </c>
      <c r="F20" s="56">
        <v>1001</v>
      </c>
      <c r="G20" s="56">
        <v>20</v>
      </c>
      <c r="H20" s="56">
        <v>5661</v>
      </c>
      <c r="I20" s="56">
        <f t="shared" si="1"/>
        <v>177156</v>
      </c>
    </row>
    <row r="21" spans="1:9" ht="25.5" x14ac:dyDescent="0.25">
      <c r="A21" s="32" t="s">
        <v>9</v>
      </c>
      <c r="B21" s="5">
        <v>269389</v>
      </c>
      <c r="C21" s="6"/>
      <c r="D21" s="56"/>
      <c r="E21" s="56">
        <v>17908</v>
      </c>
      <c r="F21" s="56">
        <v>1301</v>
      </c>
      <c r="G21" s="56">
        <v>21</v>
      </c>
      <c r="H21" s="56">
        <v>7621</v>
      </c>
      <c r="I21" s="56">
        <f t="shared" si="1"/>
        <v>296240</v>
      </c>
    </row>
    <row r="22" spans="1:9" ht="25.5" x14ac:dyDescent="0.25">
      <c r="A22" s="35" t="s">
        <v>10</v>
      </c>
      <c r="B22" s="57">
        <f>SUM(B20:B21)</f>
        <v>426409</v>
      </c>
      <c r="C22" s="58"/>
      <c r="D22" s="59"/>
      <c r="E22" s="59">
        <f>SUM(E20:E21)</f>
        <v>31362</v>
      </c>
      <c r="F22" s="59">
        <f>SUM(F20:F21)</f>
        <v>2302</v>
      </c>
      <c r="G22" s="59">
        <f>SUM(G20:G21)</f>
        <v>41</v>
      </c>
      <c r="H22" s="59">
        <f>SUM(H20:H21)</f>
        <v>13282</v>
      </c>
      <c r="I22" s="59">
        <f t="shared" si="1"/>
        <v>473396</v>
      </c>
    </row>
    <row r="23" spans="1:9" x14ac:dyDescent="0.25">
      <c r="A23" s="66" t="s">
        <v>11</v>
      </c>
      <c r="B23" s="13">
        <v>1045707</v>
      </c>
      <c r="C23" s="6"/>
      <c r="D23" s="56"/>
      <c r="E23" s="56">
        <v>815811</v>
      </c>
      <c r="F23" s="60">
        <v>60414</v>
      </c>
      <c r="G23" s="60">
        <v>1813</v>
      </c>
      <c r="H23" s="60">
        <v>339650</v>
      </c>
      <c r="I23" s="56">
        <f t="shared" si="1"/>
        <v>2263395</v>
      </c>
    </row>
    <row r="24" spans="1:9" x14ac:dyDescent="0.25">
      <c r="A24" s="66" t="s">
        <v>49</v>
      </c>
      <c r="B24" s="13"/>
      <c r="C24" s="6"/>
      <c r="D24" s="56"/>
      <c r="E24" s="56">
        <v>774807</v>
      </c>
      <c r="F24" s="60">
        <v>57436</v>
      </c>
      <c r="G24" s="60"/>
      <c r="H24" s="60">
        <v>330433</v>
      </c>
      <c r="I24" s="56">
        <f t="shared" si="1"/>
        <v>1162676</v>
      </c>
    </row>
    <row r="25" spans="1:9" x14ac:dyDescent="0.25">
      <c r="A25" s="66" t="s">
        <v>28</v>
      </c>
      <c r="B25" s="13">
        <v>141628</v>
      </c>
      <c r="C25" s="6"/>
      <c r="D25" s="56"/>
      <c r="E25" s="56"/>
      <c r="F25" s="60"/>
      <c r="G25" s="60"/>
      <c r="H25" s="60"/>
      <c r="I25" s="56">
        <f t="shared" si="1"/>
        <v>141628</v>
      </c>
    </row>
    <row r="26" spans="1:9" ht="25.5" x14ac:dyDescent="0.25">
      <c r="A26" s="66" t="s">
        <v>12</v>
      </c>
      <c r="B26" s="13">
        <v>449529</v>
      </c>
      <c r="C26" s="6"/>
      <c r="D26" s="56"/>
      <c r="E26" s="56">
        <v>1275518</v>
      </c>
      <c r="F26" s="60">
        <v>94578</v>
      </c>
      <c r="G26" s="60">
        <v>254</v>
      </c>
      <c r="H26" s="60">
        <v>542593</v>
      </c>
      <c r="I26" s="56">
        <f t="shared" si="1"/>
        <v>2362472</v>
      </c>
    </row>
    <row r="27" spans="1:9" x14ac:dyDescent="0.25">
      <c r="A27" s="66" t="s">
        <v>13</v>
      </c>
      <c r="B27" s="13">
        <v>1509970</v>
      </c>
      <c r="C27" s="6">
        <v>779</v>
      </c>
      <c r="D27" s="56"/>
      <c r="E27" s="56">
        <v>738483</v>
      </c>
      <c r="F27" s="60">
        <v>54850</v>
      </c>
      <c r="G27" s="60">
        <v>568</v>
      </c>
      <c r="H27" s="60">
        <v>312537</v>
      </c>
      <c r="I27" s="56">
        <f t="shared" si="1"/>
        <v>2617187</v>
      </c>
    </row>
    <row r="28" spans="1:9" ht="25.5" x14ac:dyDescent="0.25">
      <c r="A28" s="35" t="s">
        <v>18</v>
      </c>
      <c r="B28" s="57">
        <f>SUM(B23:B27)</f>
        <v>3146834</v>
      </c>
      <c r="C28" s="58">
        <v>779</v>
      </c>
      <c r="D28" s="59">
        <f>SUM(D23:D27)</f>
        <v>0</v>
      </c>
      <c r="E28" s="59">
        <f>SUM(E23:E27)</f>
        <v>3604619</v>
      </c>
      <c r="F28" s="59">
        <f>SUM(F23:F27)</f>
        <v>267278</v>
      </c>
      <c r="G28" s="59">
        <f>SUM(G23:G27)</f>
        <v>2635</v>
      </c>
      <c r="H28" s="59">
        <f>SUM(H23:H27)</f>
        <v>1525213</v>
      </c>
      <c r="I28" s="59">
        <f t="shared" si="1"/>
        <v>8547358</v>
      </c>
    </row>
    <row r="29" spans="1:9" ht="25.5" x14ac:dyDescent="0.25">
      <c r="A29" s="35" t="s">
        <v>65</v>
      </c>
      <c r="B29" s="14">
        <v>30000</v>
      </c>
      <c r="C29" s="15"/>
      <c r="D29" s="61"/>
      <c r="E29" s="61"/>
      <c r="F29" s="61"/>
      <c r="G29" s="61"/>
      <c r="H29" s="61"/>
      <c r="I29" s="61">
        <f t="shared" si="1"/>
        <v>30000</v>
      </c>
    </row>
    <row r="30" spans="1:9" ht="25.5" x14ac:dyDescent="0.25">
      <c r="A30" s="35" t="s">
        <v>19</v>
      </c>
      <c r="B30" s="16">
        <v>1018691</v>
      </c>
      <c r="C30" s="6">
        <v>210</v>
      </c>
      <c r="D30" s="56"/>
      <c r="E30" s="56">
        <v>2075684</v>
      </c>
      <c r="F30" s="56">
        <v>152788</v>
      </c>
      <c r="G30" s="56">
        <v>2256</v>
      </c>
      <c r="H30" s="56">
        <v>878623</v>
      </c>
      <c r="I30" s="56">
        <f t="shared" si="1"/>
        <v>4128252</v>
      </c>
    </row>
    <row r="31" spans="1:9" x14ac:dyDescent="0.25">
      <c r="A31" s="35" t="s">
        <v>30</v>
      </c>
      <c r="B31" s="16">
        <v>7432</v>
      </c>
      <c r="C31" s="6"/>
      <c r="D31" s="56"/>
      <c r="E31" s="56"/>
      <c r="F31" s="56"/>
      <c r="G31" s="56"/>
      <c r="H31" s="56"/>
      <c r="I31" s="56">
        <f t="shared" si="1"/>
        <v>7432</v>
      </c>
    </row>
    <row r="32" spans="1:9" ht="25.5" x14ac:dyDescent="0.25">
      <c r="A32" s="33" t="s">
        <v>14</v>
      </c>
      <c r="B32" s="8">
        <f>B19+B22+B28+B29+B30+B31</f>
        <v>6688955</v>
      </c>
      <c r="C32" s="8">
        <f t="shared" ref="C32:I32" si="2">C19+C22+C28+C29+C30+C31</f>
        <v>989</v>
      </c>
      <c r="D32" s="8">
        <f t="shared" si="2"/>
        <v>0</v>
      </c>
      <c r="E32" s="8">
        <f t="shared" si="2"/>
        <v>12657460</v>
      </c>
      <c r="F32" s="8">
        <f t="shared" si="2"/>
        <v>931107</v>
      </c>
      <c r="G32" s="8">
        <f t="shared" si="2"/>
        <v>14796</v>
      </c>
      <c r="H32" s="8">
        <f t="shared" si="2"/>
        <v>5356708</v>
      </c>
      <c r="I32" s="8">
        <f t="shared" si="2"/>
        <v>25650015</v>
      </c>
    </row>
    <row r="33" spans="1:9" s="2" customFormat="1" ht="25.5" x14ac:dyDescent="0.25">
      <c r="A33" s="35" t="s">
        <v>16</v>
      </c>
      <c r="B33" s="14">
        <v>149851</v>
      </c>
      <c r="C33" s="15">
        <v>761189</v>
      </c>
      <c r="D33" s="61"/>
      <c r="E33" s="61">
        <v>808710</v>
      </c>
      <c r="F33" s="61"/>
      <c r="G33" s="61"/>
      <c r="H33" s="61"/>
      <c r="I33" s="61">
        <f>SUM(B33:H33)</f>
        <v>1719750</v>
      </c>
    </row>
    <row r="34" spans="1:9" ht="25.5" x14ac:dyDescent="0.25">
      <c r="A34" s="35" t="s">
        <v>17</v>
      </c>
      <c r="B34" s="14">
        <v>15349</v>
      </c>
      <c r="C34" s="17">
        <v>205521</v>
      </c>
      <c r="D34" s="62"/>
      <c r="E34" s="62">
        <v>218350</v>
      </c>
      <c r="F34" s="62"/>
      <c r="G34" s="62"/>
      <c r="H34" s="62"/>
      <c r="I34" s="62">
        <f>SUM(B34:H34)</f>
        <v>439220</v>
      </c>
    </row>
    <row r="35" spans="1:9" x14ac:dyDescent="0.25">
      <c r="A35" s="33" t="s">
        <v>20</v>
      </c>
      <c r="B35" s="44">
        <f>SUM(B33:B34)</f>
        <v>165200</v>
      </c>
      <c r="C35" s="45">
        <f>SUM(C33:C34)</f>
        <v>966710</v>
      </c>
      <c r="D35" s="45"/>
      <c r="E35" s="45">
        <f>SUM(E33:E34)</f>
        <v>1027060</v>
      </c>
      <c r="F35" s="45"/>
      <c r="G35" s="45"/>
      <c r="H35" s="45"/>
      <c r="I35" s="45">
        <f>SUM(B35:H35)</f>
        <v>2158970</v>
      </c>
    </row>
    <row r="36" spans="1:9" x14ac:dyDescent="0.25">
      <c r="A36" s="70" t="s">
        <v>50</v>
      </c>
      <c r="B36" s="42"/>
      <c r="C36" s="71">
        <v>1853286</v>
      </c>
      <c r="D36" s="71"/>
      <c r="E36" s="71">
        <v>2731414</v>
      </c>
      <c r="F36" s="71"/>
      <c r="G36" s="71"/>
      <c r="H36" s="71"/>
      <c r="I36" s="71">
        <f>SUM(C36:H36)</f>
        <v>4584700</v>
      </c>
    </row>
    <row r="37" spans="1:9" ht="38.25" x14ac:dyDescent="0.25">
      <c r="A37" s="70" t="s">
        <v>67</v>
      </c>
      <c r="B37" s="42"/>
      <c r="C37" s="71">
        <v>433912</v>
      </c>
      <c r="D37" s="71"/>
      <c r="E37" s="71">
        <v>737480</v>
      </c>
      <c r="F37" s="71"/>
      <c r="G37" s="71"/>
      <c r="H37" s="71"/>
      <c r="I37" s="71">
        <f>SUM(C37:H37)</f>
        <v>1171392</v>
      </c>
    </row>
    <row r="38" spans="1:9" x14ac:dyDescent="0.25">
      <c r="A38" s="33"/>
      <c r="B38" s="44"/>
      <c r="C38" s="45">
        <f>SUM(C36:C37)</f>
        <v>2287198</v>
      </c>
      <c r="D38" s="45"/>
      <c r="E38" s="45">
        <f>SUM(E36:E37)</f>
        <v>3468894</v>
      </c>
      <c r="F38" s="45"/>
      <c r="G38" s="45"/>
      <c r="H38" s="45"/>
      <c r="I38" s="45">
        <f>SUM(C38:H38)</f>
        <v>5756092</v>
      </c>
    </row>
    <row r="39" spans="1:9" ht="26.25" thickBot="1" x14ac:dyDescent="0.3">
      <c r="A39" s="67" t="s">
        <v>21</v>
      </c>
      <c r="B39" s="68">
        <f>B11+B16+B32+B35+B38</f>
        <v>81139810</v>
      </c>
      <c r="C39" s="68">
        <f t="shared" ref="C39:H39" si="3">C11+C16+C32+C35+C38</f>
        <v>3254897</v>
      </c>
      <c r="D39" s="68">
        <f t="shared" si="3"/>
        <v>14580</v>
      </c>
      <c r="E39" s="68">
        <f t="shared" si="3"/>
        <v>26616506</v>
      </c>
      <c r="F39" s="68">
        <f t="shared" si="3"/>
        <v>971770</v>
      </c>
      <c r="G39" s="68">
        <f t="shared" si="3"/>
        <v>16481</v>
      </c>
      <c r="H39" s="68">
        <f t="shared" si="3"/>
        <v>5577482</v>
      </c>
      <c r="I39" s="69">
        <f>I11+I16+I32+I35+I38</f>
        <v>117591526</v>
      </c>
    </row>
    <row r="40" spans="1:9" x14ac:dyDescent="0.25">
      <c r="A40" s="36"/>
      <c r="B40" s="63"/>
    </row>
    <row r="42" spans="1:9" x14ac:dyDescent="0.25">
      <c r="A42" s="37"/>
      <c r="B42" s="63"/>
      <c r="C42" s="64"/>
    </row>
    <row r="43" spans="1:9" x14ac:dyDescent="0.25">
      <c r="A43" s="36"/>
      <c r="B43" s="63"/>
      <c r="C43" s="64"/>
    </row>
    <row r="44" spans="1:9" x14ac:dyDescent="0.25">
      <c r="A44" s="36"/>
      <c r="B44" s="63"/>
      <c r="C44" s="64"/>
    </row>
    <row r="45" spans="1:9" x14ac:dyDescent="0.25">
      <c r="A45" s="36"/>
      <c r="B45" s="65"/>
      <c r="C45" s="64"/>
    </row>
    <row r="46" spans="1:9" x14ac:dyDescent="0.25">
      <c r="A46" s="36"/>
      <c r="B46" s="63"/>
      <c r="C46" s="64"/>
    </row>
    <row r="47" spans="1:9" x14ac:dyDescent="0.25">
      <c r="A47" s="36"/>
      <c r="B47" s="65"/>
      <c r="C47" s="64"/>
    </row>
    <row r="48" spans="1:9" x14ac:dyDescent="0.25">
      <c r="A48" s="36"/>
      <c r="B48" s="63"/>
      <c r="C48" s="64"/>
    </row>
  </sheetData>
  <mergeCells count="2">
    <mergeCell ref="A3:A4"/>
    <mergeCell ref="A2:I2"/>
  </mergeCells>
  <pageMargins left="0.7" right="0.7" top="0.75" bottom="0.75" header="0.3" footer="0.3"/>
  <pageSetup paperSize="9" scale="6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F46" sqref="F46"/>
    </sheetView>
  </sheetViews>
  <sheetFormatPr defaultRowHeight="15" x14ac:dyDescent="0.25"/>
  <cols>
    <col min="1" max="1" width="47.28515625" customWidth="1"/>
    <col min="2" max="2" width="12.7109375" customWidth="1"/>
    <col min="3" max="3" width="13.140625" customWidth="1"/>
    <col min="4" max="4" width="13.5703125" customWidth="1"/>
    <col min="5" max="5" width="14.28515625" customWidth="1"/>
  </cols>
  <sheetData>
    <row r="1" spans="1:5" ht="26.25" customHeight="1" x14ac:dyDescent="0.25">
      <c r="A1" s="86"/>
      <c r="B1" s="87"/>
      <c r="C1" s="88"/>
    </row>
    <row r="2" spans="1:5" ht="26.25" customHeight="1" x14ac:dyDescent="0.25">
      <c r="A2" s="92" t="s">
        <v>32</v>
      </c>
      <c r="B2" s="90" t="s">
        <v>22</v>
      </c>
      <c r="C2" s="89" t="s">
        <v>23</v>
      </c>
      <c r="D2" s="89"/>
      <c r="E2" s="89"/>
    </row>
    <row r="3" spans="1:5" ht="26.25" customHeight="1" x14ac:dyDescent="0.25">
      <c r="A3" s="93"/>
      <c r="B3" s="91"/>
      <c r="C3" s="25" t="s">
        <v>46</v>
      </c>
      <c r="D3" s="49" t="s">
        <v>47</v>
      </c>
      <c r="E3" s="25" t="s">
        <v>26</v>
      </c>
    </row>
    <row r="4" spans="1:5" x14ac:dyDescent="0.25">
      <c r="A4" s="4" t="s">
        <v>31</v>
      </c>
      <c r="B4" s="5">
        <v>12121299</v>
      </c>
      <c r="C4" s="6">
        <v>41944513</v>
      </c>
      <c r="D4" s="21">
        <v>6818646</v>
      </c>
      <c r="E4" s="21">
        <f t="shared" ref="E4:E9" si="0">SUM(B4:D4)</f>
        <v>60884458</v>
      </c>
    </row>
    <row r="5" spans="1:5" x14ac:dyDescent="0.25">
      <c r="A5" s="4" t="s">
        <v>53</v>
      </c>
      <c r="B5" s="5">
        <v>1268200</v>
      </c>
      <c r="C5" s="6"/>
      <c r="D5" s="21">
        <v>561000</v>
      </c>
      <c r="E5" s="21">
        <f t="shared" si="0"/>
        <v>1829200</v>
      </c>
    </row>
    <row r="6" spans="1:5" x14ac:dyDescent="0.25">
      <c r="A6" s="4" t="s">
        <v>0</v>
      </c>
      <c r="B6" s="5">
        <v>489705</v>
      </c>
      <c r="C6" s="6">
        <v>2313241</v>
      </c>
      <c r="D6" s="21">
        <v>931285</v>
      </c>
      <c r="E6" s="21">
        <f t="shared" si="0"/>
        <v>3734231</v>
      </c>
    </row>
    <row r="7" spans="1:5" x14ac:dyDescent="0.25">
      <c r="A7" s="4" t="s">
        <v>54</v>
      </c>
      <c r="B7" s="5">
        <v>126148</v>
      </c>
      <c r="C7" s="6">
        <v>45895</v>
      </c>
      <c r="D7" s="21"/>
      <c r="E7" s="21">
        <f t="shared" si="0"/>
        <v>172043</v>
      </c>
    </row>
    <row r="8" spans="1:5" x14ac:dyDescent="0.25">
      <c r="A8" s="4" t="s">
        <v>24</v>
      </c>
      <c r="B8" s="5">
        <v>60000</v>
      </c>
      <c r="C8" s="6">
        <v>168000</v>
      </c>
      <c r="D8" s="21">
        <v>48000</v>
      </c>
      <c r="E8" s="21">
        <f t="shared" si="0"/>
        <v>276000</v>
      </c>
    </row>
    <row r="9" spans="1:5" ht="26.25" customHeight="1" x14ac:dyDescent="0.25">
      <c r="A9" s="4" t="s">
        <v>25</v>
      </c>
      <c r="B9" s="5">
        <v>334600</v>
      </c>
      <c r="C9" s="6">
        <v>818032</v>
      </c>
      <c r="D9" s="40">
        <v>313582</v>
      </c>
      <c r="E9" s="21">
        <f t="shared" si="0"/>
        <v>1466214</v>
      </c>
    </row>
    <row r="10" spans="1:5" x14ac:dyDescent="0.25">
      <c r="A10" s="7" t="s">
        <v>1</v>
      </c>
      <c r="B10" s="8">
        <f>SUM(B4:B9)</f>
        <v>14399952</v>
      </c>
      <c r="C10" s="9">
        <f>SUM(C4:C9)</f>
        <v>45289681</v>
      </c>
      <c r="D10" s="23">
        <f>SUM(D9)</f>
        <v>313582</v>
      </c>
      <c r="E10" s="47">
        <f>SUM(E4:E9)</f>
        <v>68362146</v>
      </c>
    </row>
    <row r="11" spans="1:5" x14ac:dyDescent="0.25">
      <c r="A11" s="3"/>
      <c r="B11" s="10"/>
      <c r="C11" s="6"/>
      <c r="D11" s="21"/>
      <c r="E11" s="22"/>
    </row>
    <row r="12" spans="1:5" x14ac:dyDescent="0.25">
      <c r="A12" s="4" t="s">
        <v>15</v>
      </c>
      <c r="B12" s="5">
        <v>3305669</v>
      </c>
      <c r="C12" s="6">
        <v>9384120</v>
      </c>
      <c r="D12" s="21">
        <v>1689079</v>
      </c>
      <c r="E12" s="21">
        <f>SUM(B12:D12)</f>
        <v>14378868</v>
      </c>
    </row>
    <row r="13" spans="1:5" x14ac:dyDescent="0.25">
      <c r="A13" s="4" t="s">
        <v>3</v>
      </c>
      <c r="B13" s="5">
        <v>122721</v>
      </c>
      <c r="C13" s="6">
        <v>425734</v>
      </c>
      <c r="D13" s="21">
        <v>94512</v>
      </c>
      <c r="E13" s="21">
        <f>SUM(B13:D13)</f>
        <v>642967</v>
      </c>
    </row>
    <row r="14" spans="1:5" x14ac:dyDescent="0.25">
      <c r="A14" s="4" t="s">
        <v>2</v>
      </c>
      <c r="B14" s="5">
        <v>131485</v>
      </c>
      <c r="C14" s="6">
        <v>409739</v>
      </c>
      <c r="D14" s="21">
        <v>101244</v>
      </c>
      <c r="E14" s="21">
        <f>SUM(B14:D14)</f>
        <v>642468</v>
      </c>
    </row>
    <row r="15" spans="1:5" x14ac:dyDescent="0.25">
      <c r="A15" s="4" t="s">
        <v>27</v>
      </c>
      <c r="B15" s="5"/>
      <c r="C15" s="6"/>
      <c r="D15" s="21"/>
      <c r="E15" s="22"/>
    </row>
    <row r="16" spans="1:5" x14ac:dyDescent="0.25">
      <c r="A16" s="7" t="s">
        <v>4</v>
      </c>
      <c r="B16" s="8">
        <f>SUM(B12:B15)</f>
        <v>3559875</v>
      </c>
      <c r="C16" s="9">
        <f>SUM(C12:C15)</f>
        <v>10219593</v>
      </c>
      <c r="D16" s="24">
        <f>SUM(D12:D15)</f>
        <v>1884835</v>
      </c>
      <c r="E16" s="47">
        <f t="shared" ref="E16:E25" si="1">SUM(B16:D16)</f>
        <v>15664303</v>
      </c>
    </row>
    <row r="17" spans="1:5" x14ac:dyDescent="0.25">
      <c r="A17" s="38" t="s">
        <v>5</v>
      </c>
      <c r="B17" s="5"/>
      <c r="C17" s="6">
        <v>297920</v>
      </c>
      <c r="D17" s="21">
        <v>36316</v>
      </c>
      <c r="E17" s="21">
        <f t="shared" si="1"/>
        <v>334236</v>
      </c>
    </row>
    <row r="18" spans="1:5" x14ac:dyDescent="0.25">
      <c r="A18" s="38" t="s">
        <v>45</v>
      </c>
      <c r="B18" s="5">
        <v>674677</v>
      </c>
      <c r="C18" s="6">
        <v>1074592</v>
      </c>
      <c r="D18" s="21">
        <v>10380072</v>
      </c>
      <c r="E18" s="21">
        <f t="shared" si="1"/>
        <v>12129341</v>
      </c>
    </row>
    <row r="19" spans="1:5" x14ac:dyDescent="0.25">
      <c r="A19" s="39" t="s">
        <v>8</v>
      </c>
      <c r="B19" s="5">
        <v>30350</v>
      </c>
      <c r="C19" s="6">
        <v>113767</v>
      </c>
      <c r="D19" s="21">
        <v>33039</v>
      </c>
      <c r="E19" s="21">
        <f t="shared" si="1"/>
        <v>177156</v>
      </c>
    </row>
    <row r="20" spans="1:5" ht="20.25" customHeight="1" x14ac:dyDescent="0.25">
      <c r="A20" s="39" t="s">
        <v>9</v>
      </c>
      <c r="B20" s="5"/>
      <c r="C20" s="6">
        <v>269389</v>
      </c>
      <c r="D20" s="21">
        <v>26851</v>
      </c>
      <c r="E20" s="21">
        <f t="shared" si="1"/>
        <v>296240</v>
      </c>
    </row>
    <row r="21" spans="1:5" x14ac:dyDescent="0.25">
      <c r="A21" s="39" t="s">
        <v>11</v>
      </c>
      <c r="B21" s="13">
        <v>222256</v>
      </c>
      <c r="C21" s="6">
        <v>823451</v>
      </c>
      <c r="D21" s="21">
        <v>1217688</v>
      </c>
      <c r="E21" s="21">
        <f t="shared" si="1"/>
        <v>2263395</v>
      </c>
    </row>
    <row r="22" spans="1:5" x14ac:dyDescent="0.25">
      <c r="A22" s="39" t="s">
        <v>49</v>
      </c>
      <c r="B22" s="13"/>
      <c r="C22" s="6"/>
      <c r="D22" s="21">
        <v>1162676</v>
      </c>
      <c r="E22" s="21">
        <f t="shared" si="1"/>
        <v>1162676</v>
      </c>
    </row>
    <row r="23" spans="1:5" x14ac:dyDescent="0.25">
      <c r="A23" s="39" t="s">
        <v>28</v>
      </c>
      <c r="B23" s="13"/>
      <c r="C23" s="6">
        <v>141628</v>
      </c>
      <c r="D23" s="21"/>
      <c r="E23" s="21">
        <f t="shared" si="1"/>
        <v>141628</v>
      </c>
    </row>
    <row r="24" spans="1:5" x14ac:dyDescent="0.25">
      <c r="A24" s="39" t="s">
        <v>12</v>
      </c>
      <c r="B24" s="13"/>
      <c r="C24" s="6">
        <v>55828</v>
      </c>
      <c r="D24" s="21">
        <v>2306644</v>
      </c>
      <c r="E24" s="21">
        <f t="shared" si="1"/>
        <v>2362472</v>
      </c>
    </row>
    <row r="25" spans="1:5" x14ac:dyDescent="0.25">
      <c r="A25" s="39" t="s">
        <v>13</v>
      </c>
      <c r="B25" s="13">
        <v>357681</v>
      </c>
      <c r="C25" s="6">
        <v>1153068</v>
      </c>
      <c r="D25" s="21">
        <v>1106438</v>
      </c>
      <c r="E25" s="21">
        <f t="shared" si="1"/>
        <v>2617187</v>
      </c>
    </row>
    <row r="26" spans="1:5" x14ac:dyDescent="0.25">
      <c r="A26" s="39" t="s">
        <v>29</v>
      </c>
      <c r="B26" s="14"/>
      <c r="C26" s="15"/>
      <c r="D26" s="21"/>
      <c r="E26" s="22"/>
    </row>
    <row r="27" spans="1:5" x14ac:dyDescent="0.25">
      <c r="A27" s="39" t="s">
        <v>48</v>
      </c>
      <c r="B27" s="14"/>
      <c r="C27" s="15">
        <v>30000</v>
      </c>
      <c r="D27" s="21"/>
      <c r="E27" s="21">
        <f t="shared" ref="E27:E36" si="2">SUM(B27:D27)</f>
        <v>30000</v>
      </c>
    </row>
    <row r="28" spans="1:5" x14ac:dyDescent="0.25">
      <c r="A28" s="39" t="s">
        <v>19</v>
      </c>
      <c r="B28" s="16">
        <v>217156</v>
      </c>
      <c r="C28" s="6">
        <v>692504</v>
      </c>
      <c r="D28" s="21">
        <v>3218592</v>
      </c>
      <c r="E28" s="21">
        <f t="shared" si="2"/>
        <v>4128252</v>
      </c>
    </row>
    <row r="29" spans="1:5" x14ac:dyDescent="0.25">
      <c r="A29" s="39" t="s">
        <v>30</v>
      </c>
      <c r="B29" s="16"/>
      <c r="C29" s="6">
        <v>7432</v>
      </c>
      <c r="D29" s="21"/>
      <c r="E29" s="21">
        <f t="shared" si="2"/>
        <v>7432</v>
      </c>
    </row>
    <row r="30" spans="1:5" x14ac:dyDescent="0.25">
      <c r="A30" s="7" t="s">
        <v>14</v>
      </c>
      <c r="B30" s="8">
        <f>SUM(B17:B29)</f>
        <v>1502120</v>
      </c>
      <c r="C30" s="9">
        <f>SUM(C17:C29)</f>
        <v>4659579</v>
      </c>
      <c r="D30" s="24">
        <f>SUM(D17:D29)</f>
        <v>19488316</v>
      </c>
      <c r="E30" s="47">
        <f t="shared" si="2"/>
        <v>25650015</v>
      </c>
    </row>
    <row r="31" spans="1:5" x14ac:dyDescent="0.25">
      <c r="A31" s="12" t="s">
        <v>16</v>
      </c>
      <c r="B31" s="14"/>
      <c r="C31" s="15">
        <v>911040</v>
      </c>
      <c r="D31" s="21">
        <v>808710</v>
      </c>
      <c r="E31" s="21">
        <f t="shared" si="2"/>
        <v>1719750</v>
      </c>
    </row>
    <row r="32" spans="1:5" x14ac:dyDescent="0.25">
      <c r="A32" s="12" t="s">
        <v>17</v>
      </c>
      <c r="B32" s="14"/>
      <c r="C32" s="17">
        <v>220870</v>
      </c>
      <c r="D32" s="21">
        <v>218350</v>
      </c>
      <c r="E32" s="21">
        <f t="shared" si="2"/>
        <v>439220</v>
      </c>
    </row>
    <row r="33" spans="1:5" x14ac:dyDescent="0.25">
      <c r="A33" s="18" t="s">
        <v>20</v>
      </c>
      <c r="B33" s="19"/>
      <c r="C33" s="20">
        <f>SUM(C31:C32)</f>
        <v>1131910</v>
      </c>
      <c r="D33" s="23">
        <f>SUM(D31:D32)</f>
        <v>1027060</v>
      </c>
      <c r="E33" s="47">
        <f t="shared" si="2"/>
        <v>2158970</v>
      </c>
    </row>
    <row r="34" spans="1:5" x14ac:dyDescent="0.25">
      <c r="A34" s="11" t="s">
        <v>50</v>
      </c>
      <c r="B34" s="42"/>
      <c r="C34" s="43"/>
      <c r="D34" s="46">
        <v>4584700</v>
      </c>
      <c r="E34" s="21">
        <f t="shared" si="2"/>
        <v>4584700</v>
      </c>
    </row>
    <row r="35" spans="1:5" x14ac:dyDescent="0.25">
      <c r="A35" s="11" t="s">
        <v>51</v>
      </c>
      <c r="B35" s="42"/>
      <c r="C35" s="43"/>
      <c r="D35" s="46">
        <v>1171392</v>
      </c>
      <c r="E35" s="21">
        <f t="shared" si="2"/>
        <v>1171392</v>
      </c>
    </row>
    <row r="36" spans="1:5" x14ac:dyDescent="0.25">
      <c r="A36" s="7" t="s">
        <v>52</v>
      </c>
      <c r="B36" s="44"/>
      <c r="C36" s="45"/>
      <c r="D36" s="23">
        <f>SUM(D34:D35)</f>
        <v>5756092</v>
      </c>
      <c r="E36" s="47">
        <f t="shared" si="2"/>
        <v>5756092</v>
      </c>
    </row>
    <row r="37" spans="1:5" ht="15.75" thickBot="1" x14ac:dyDescent="0.3">
      <c r="A37" s="41" t="s">
        <v>21</v>
      </c>
      <c r="B37" s="50">
        <f>B10+B16+B30</f>
        <v>19461947</v>
      </c>
      <c r="C37" s="51">
        <f>C10+C16+C30+C33</f>
        <v>61300763</v>
      </c>
      <c r="D37" s="52">
        <f>D10+D16+D30+D33+D36</f>
        <v>28469885</v>
      </c>
      <c r="E37" s="48">
        <f>E10+E16+E30+E33+E36</f>
        <v>117591526</v>
      </c>
    </row>
  </sheetData>
  <mergeCells count="4">
    <mergeCell ref="A1:C1"/>
    <mergeCell ref="C2:E2"/>
    <mergeCell ref="B2:B3"/>
    <mergeCell ref="A2:A3"/>
  </mergeCells>
  <pageMargins left="0.25" right="0.25" top="0.75" bottom="0.75" header="0.3" footer="0.3"/>
  <pageSetup paperSize="9" scale="8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12"/>
  <sheetViews>
    <sheetView tabSelected="1" topLeftCell="A7" workbookViewId="0">
      <selection activeCell="E12" sqref="E12"/>
    </sheetView>
  </sheetViews>
  <sheetFormatPr defaultRowHeight="15" x14ac:dyDescent="0.25"/>
  <cols>
    <col min="1" max="1" width="18.28515625" style="28" customWidth="1"/>
    <col min="2" max="2" width="13.140625" customWidth="1"/>
    <col min="4" max="4" width="10.42578125" customWidth="1"/>
    <col min="5" max="5" width="14.5703125" customWidth="1"/>
    <col min="6" max="6" width="11.85546875" customWidth="1"/>
    <col min="9" max="9" width="15.42578125" customWidth="1"/>
    <col min="10" max="10" width="13.85546875" customWidth="1"/>
    <col min="11" max="11" width="14.85546875" customWidth="1"/>
  </cols>
  <sheetData>
    <row r="4" spans="1:11" x14ac:dyDescent="0.25">
      <c r="A4" s="29"/>
      <c r="B4" s="26" t="s">
        <v>76</v>
      </c>
      <c r="C4" s="26"/>
      <c r="D4" s="26"/>
      <c r="E4" s="26"/>
      <c r="F4" s="26"/>
      <c r="G4" s="26"/>
      <c r="H4" s="26"/>
      <c r="I4" s="27"/>
      <c r="J4" s="27" t="s">
        <v>42</v>
      </c>
      <c r="K4" s="27"/>
    </row>
    <row r="5" spans="1:11" x14ac:dyDescent="0.25">
      <c r="A5" s="29"/>
      <c r="B5" s="26"/>
      <c r="C5" s="26" t="s">
        <v>66</v>
      </c>
      <c r="D5" s="26"/>
      <c r="E5" s="26"/>
      <c r="F5" s="26"/>
      <c r="G5" s="26"/>
      <c r="H5" s="26"/>
      <c r="I5" s="27"/>
      <c r="J5" s="27"/>
      <c r="K5" s="27"/>
    </row>
    <row r="6" spans="1:11" ht="56.25" x14ac:dyDescent="0.25">
      <c r="A6" s="30" t="s">
        <v>33</v>
      </c>
      <c r="B6" s="31" t="s">
        <v>34</v>
      </c>
      <c r="C6" s="31" t="s">
        <v>35</v>
      </c>
      <c r="D6" s="31" t="s">
        <v>36</v>
      </c>
      <c r="E6" s="31" t="s">
        <v>75</v>
      </c>
      <c r="F6" s="31" t="s">
        <v>37</v>
      </c>
      <c r="G6" s="31" t="s">
        <v>38</v>
      </c>
      <c r="H6" s="31" t="s">
        <v>39</v>
      </c>
      <c r="I6" s="31" t="s">
        <v>40</v>
      </c>
      <c r="J6" s="31" t="s">
        <v>74</v>
      </c>
      <c r="K6" s="31" t="s">
        <v>41</v>
      </c>
    </row>
    <row r="7" spans="1:11" ht="105" x14ac:dyDescent="0.25">
      <c r="A7" s="77" t="s">
        <v>70</v>
      </c>
      <c r="B7" s="80"/>
      <c r="C7" s="80"/>
      <c r="D7" s="80"/>
      <c r="E7" s="80">
        <v>5565190</v>
      </c>
      <c r="F7" s="80"/>
      <c r="G7" s="80"/>
      <c r="H7" s="80"/>
      <c r="I7" s="80"/>
      <c r="J7" s="80"/>
      <c r="K7" s="80">
        <f t="shared" ref="K7:K11" si="0">SUM(E7:J7)</f>
        <v>5565190</v>
      </c>
    </row>
    <row r="8" spans="1:11" ht="45" x14ac:dyDescent="0.25">
      <c r="A8" s="77" t="s">
        <v>69</v>
      </c>
      <c r="B8" s="80"/>
      <c r="C8" s="80"/>
      <c r="D8" s="80"/>
      <c r="E8" s="80"/>
      <c r="F8" s="80"/>
      <c r="G8" s="80"/>
      <c r="H8" s="80"/>
      <c r="I8" s="80"/>
      <c r="J8" s="80">
        <v>96867226</v>
      </c>
      <c r="K8" s="80">
        <f t="shared" si="0"/>
        <v>96867226</v>
      </c>
    </row>
    <row r="9" spans="1:11" ht="75" x14ac:dyDescent="0.25">
      <c r="A9" s="77" t="s">
        <v>72</v>
      </c>
      <c r="B9" s="80"/>
      <c r="C9" s="80"/>
      <c r="D9" s="80"/>
      <c r="E9" s="80">
        <v>15795</v>
      </c>
      <c r="F9" s="80"/>
      <c r="G9" s="80"/>
      <c r="H9" s="80"/>
      <c r="I9" s="80"/>
      <c r="J9" s="80"/>
      <c r="K9" s="80">
        <f t="shared" si="0"/>
        <v>15795</v>
      </c>
    </row>
    <row r="10" spans="1:11" ht="60" x14ac:dyDescent="0.25">
      <c r="A10" s="77" t="s">
        <v>71</v>
      </c>
      <c r="B10" s="80"/>
      <c r="C10" s="80"/>
      <c r="D10" s="80"/>
      <c r="E10" s="80">
        <v>38080</v>
      </c>
      <c r="F10" s="80"/>
      <c r="G10" s="80"/>
      <c r="H10" s="80"/>
      <c r="I10" s="80"/>
      <c r="J10" s="80"/>
      <c r="K10" s="80">
        <f t="shared" si="0"/>
        <v>38080</v>
      </c>
    </row>
    <row r="11" spans="1:11" ht="105" x14ac:dyDescent="0.25">
      <c r="A11" s="78" t="s">
        <v>73</v>
      </c>
      <c r="B11" s="80"/>
      <c r="C11" s="80"/>
      <c r="D11" s="80"/>
      <c r="E11" s="80">
        <v>15977774</v>
      </c>
      <c r="F11" s="80"/>
      <c r="G11" s="80"/>
      <c r="H11" s="80"/>
      <c r="I11" s="80"/>
      <c r="J11" s="80"/>
      <c r="K11" s="80">
        <f t="shared" si="0"/>
        <v>15977774</v>
      </c>
    </row>
    <row r="12" spans="1:11" x14ac:dyDescent="0.25">
      <c r="A12" s="79" t="s">
        <v>43</v>
      </c>
      <c r="B12" s="81"/>
      <c r="C12" s="81"/>
      <c r="D12" s="81"/>
      <c r="E12" s="81">
        <f>SUM(E7:E11)</f>
        <v>21596839</v>
      </c>
      <c r="F12" s="81"/>
      <c r="G12" s="81"/>
      <c r="H12" s="81"/>
      <c r="I12" s="81"/>
      <c r="J12" s="81">
        <f>SUM(J7:J11)</f>
        <v>96867226</v>
      </c>
      <c r="K12" s="81">
        <f>SUM(B12:J12)</f>
        <v>118464065</v>
      </c>
    </row>
  </sheetData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KIADÁS-kormányzati funkc.</vt:lpstr>
      <vt:lpstr>Kiadás-Hajós-Homokmégy</vt:lpstr>
      <vt:lpstr>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2018-04-19T08:49:45Z</dcterms:modified>
</cp:coreProperties>
</file>