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5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<sst xmlns="http://schemas.openxmlformats.org/spreadsheetml/2006/main" count="36" uniqueCount="36">
  <si>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</si>
  <si>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</si>
  <si>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</si>
  <si>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</si>
  <si>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</si>
  <si>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</si>
  <si>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</si>
  <si>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</si>
  <si>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</si>
  <si>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</si>
  <si>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</si>
  <si>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</si>
  <si>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</si>
  <si>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</si>
  <si>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</si>
  <si>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</si>
  <si>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1.Működési célú támogatások Áh-n belülről</t>
  </si>
  <si>
    <t>3.Közhatalmi bevételek</t>
  </si>
  <si>
    <t>4.Működési bevételek</t>
  </si>
  <si>
    <t>7.Felhalm.-i célúátvett pénzeszközök</t>
  </si>
  <si>
    <t>11.Költségvetési kiadások</t>
  </si>
  <si>
    <t>12.Finanszírozási kiadások</t>
  </si>
  <si>
    <t>K513 Tartalék</t>
  </si>
  <si>
    <t>10.S Bevételek (1-8):</t>
  </si>
  <si>
    <t>14.S Kiadások (10-14):</t>
  </si>
  <si>
    <t xml:space="preserve"> Ft-ban</t>
  </si>
  <si>
    <t>2.Felhalmozási  bevétel ingatlan értékesítése</t>
  </si>
  <si>
    <t>Előző évi pénzmaradvány</t>
  </si>
  <si>
    <t>az önkormányzat 2018. évi előirányzat-felhasználási ütemterve</t>
  </si>
  <si>
    <t>Áht-én belüli megelőlegezés</t>
  </si>
  <si>
    <t>Hatályos: 2018. szeptember 29. napjától.</t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</si>
  <si>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 Az 5/2018. (IX.28.) önkormányzati rendelet 6. §-ának megfelelően megállapított szöveg.</t>
    </r>
  </si>
  <si>
    <t>Hatályos: 2019. május 30. napjától.</t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</si>
  <si>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 A 3/2019. (V.29.) önkormányzati rendelet 8. §-ának megfelelően megállapított szöveg.</t>
    </r>
  </si>
  <si>
    <r>
      <t xml:space="preserve">7. melléklet </t>
    </r>
    <r>
      <rPr>
        <vertAlign val="superscript"/>
        <sz val="11"/>
        <color indexed="8"/>
        <rFont val="Times New Roman"/>
        <family val="1"/>
      </rPr>
      <t>13,14</t>
    </r>
  </si>
  <si>
    <t>az 1/2018. (II.15.)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</si>
</sst>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10" fontId="24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horizontal="center" vertical="center"/>
    </xf>
    <xf numFmtId="3" fontId="26" fillId="22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64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Bevitel" xfId="45"/>
    <cellStyle name="Cím" xfId="46"/>
    <cellStyle name="Címsor 1" xfId="47"/>
    <cellStyle name="Címsor 2" xfId="48"/>
    <cellStyle name="Címsor 3" xfId="49"/>
    <cellStyle name="Címsor 4" xfId="50"/>
    <cellStyle name="Ellenőrzőcella" xfId="51"/>
    <cellStyle name="Comma" xfId="52"/>
    <cellStyle name="Comma [0]" xfId="53"/>
    <cellStyle name="Figyelmeztetés" xfId="54"/>
    <cellStyle name="Hivatkozott cella" xfId="55"/>
    <cellStyle name="Jegyzet" xfId="56"/>
    <cellStyle name="Jegyzet 2" xfId="57"/>
    <cellStyle name="Jelölőszín 1" xfId="58"/>
    <cellStyle name="Jelölőszín 2" xfId="59"/>
    <cellStyle name="Jelölőszín 3" xfId="60"/>
    <cellStyle name="Jelölőszín 4" xfId="61"/>
    <cellStyle name="Jelölőszín 5" xfId="62"/>
    <cellStyle name="Jelölőszín 6" xfId="63"/>
    <cellStyle name="Jó" xfId="64"/>
    <cellStyle name="Kimenet" xfId="65"/>
    <cellStyle name="Magyarázó szöveg" xfId="66"/>
    <cellStyle name="Normál 11" xfId="67"/>
    <cellStyle name="Normál 11 2" xfId="68"/>
    <cellStyle name="Normál 2" xfId="69"/>
    <cellStyle name="Normál 2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25"/>
  <sheetViews>
    <sheetView tabSelected="1" view="pageLayout" workbookViewId="0" topLeftCell="A16">
      <selection activeCell="E8" sqref="E8"/>
    </sheetView>
  </sheetViews>
  <sheetFormatPr defaultColWidth="9.140625" defaultRowHeight="15"/>
  <cols>
    <col min="1" max="1" width="13.7109375" style="1" customWidth="1"/>
    <col min="2" max="3" width="9.7109375" style="1" customWidth="1"/>
    <col min="4" max="4" width="9.8515625" style="1" customWidth="1"/>
    <col min="5" max="5" width="9.7109375" style="1" customWidth="1"/>
    <col min="6" max="6" width="10.140625" style="1" customWidth="1"/>
    <col min="7" max="8" width="10.00390625" style="1" customWidth="1"/>
    <col min="9" max="9" width="9.7109375" style="1" customWidth="1"/>
    <col min="10" max="11" width="10.00390625" style="1" customWidth="1"/>
    <col min="12" max="12" width="9.8515625" style="1" customWidth="1"/>
    <col min="13" max="13" width="10.00390625" style="1" customWidth="1"/>
    <col min="14" max="14" width="11.28125" style="1" customWidth="1"/>
    <col min="15" max="15" width="11.140625" style="2" bestFit="1" customWidth="1"/>
    <col min="16" max="16" width="10.8515625" style="0" bestFit="1" customWidth="1"/>
    <col min="22" max="22" width="14.7109375" style="0" customWidth="1"/>
  </cols>
  <sheetData>
    <row r="1" spans="1:14" ht="1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4.25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4" ht="12" customHeight="1">
      <c r="B4" s="3"/>
      <c r="C4" s="3"/>
      <c r="D4" s="4"/>
      <c r="E4" s="3"/>
      <c r="F4" s="3"/>
      <c r="G4" s="3"/>
      <c r="H4" s="3"/>
      <c r="I4" s="3"/>
      <c r="J4" s="4"/>
      <c r="K4" s="3"/>
      <c r="L4" s="3"/>
      <c r="M4" s="3"/>
      <c r="N4" s="5" t="s">
        <v>25</v>
      </c>
    </row>
    <row r="5" spans="1:14" ht="18" customHeight="1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</row>
    <row r="6" spans="1:15" ht="15" customHeight="1">
      <c r="A6" s="23" t="s">
        <v>14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10"/>
    </row>
    <row r="7" spans="1:15" ht="42" customHeight="1">
      <c r="A7" s="15" t="s">
        <v>16</v>
      </c>
      <c r="B7" s="16">
        <v>4874620</v>
      </c>
      <c r="C7" s="16">
        <v>4874620</v>
      </c>
      <c r="D7" s="16">
        <v>4874620</v>
      </c>
      <c r="E7" s="16">
        <v>4874620</v>
      </c>
      <c r="F7" s="16">
        <v>4874620</v>
      </c>
      <c r="G7" s="16">
        <v>4874620</v>
      </c>
      <c r="H7" s="16">
        <v>4874620</v>
      </c>
      <c r="I7" s="16">
        <v>4874620</v>
      </c>
      <c r="J7" s="16">
        <v>4874620</v>
      </c>
      <c r="K7" s="16">
        <v>4874620</v>
      </c>
      <c r="L7" s="16">
        <v>4874620</v>
      </c>
      <c r="M7" s="16">
        <v>4874620</v>
      </c>
      <c r="N7" s="16">
        <f>SUM(B7:M7)</f>
        <v>58495440</v>
      </c>
      <c r="O7" s="11">
        <v>83429</v>
      </c>
    </row>
    <row r="8" spans="1:15" ht="47.25" customHeight="1">
      <c r="A8" s="15" t="s">
        <v>26</v>
      </c>
      <c r="B8" s="16"/>
      <c r="C8" s="16"/>
      <c r="D8" s="16"/>
      <c r="E8" s="16"/>
      <c r="F8" s="16"/>
      <c r="G8" s="16"/>
      <c r="H8" s="16"/>
      <c r="I8" s="16">
        <v>1000000</v>
      </c>
      <c r="J8" s="16"/>
      <c r="K8" s="16"/>
      <c r="L8" s="16">
        <v>1127500</v>
      </c>
      <c r="M8" s="16"/>
      <c r="N8" s="16">
        <f aca="true" t="shared" si="0" ref="N8:N13">SUM(B8:M8)</f>
        <v>2127500</v>
      </c>
      <c r="O8" s="11">
        <v>7628</v>
      </c>
    </row>
    <row r="9" spans="1:15" ht="32.25" customHeight="1">
      <c r="A9" s="15" t="s">
        <v>17</v>
      </c>
      <c r="B9" s="16">
        <v>2160963</v>
      </c>
      <c r="C9" s="16">
        <v>250000</v>
      </c>
      <c r="D9" s="16">
        <v>10033500</v>
      </c>
      <c r="E9" s="16">
        <v>320000</v>
      </c>
      <c r="F9" s="16">
        <v>250000</v>
      </c>
      <c r="G9" s="16">
        <f>350000+20000</f>
        <v>370000</v>
      </c>
      <c r="H9" s="16">
        <v>250000</v>
      </c>
      <c r="I9" s="16">
        <v>100000</v>
      </c>
      <c r="J9" s="16">
        <f>11335000-8500-825000+750595</f>
        <v>11252095</v>
      </c>
      <c r="K9" s="16">
        <v>315000</v>
      </c>
      <c r="L9" s="16">
        <v>315000</v>
      </c>
      <c r="M9" s="16">
        <v>315000</v>
      </c>
      <c r="N9" s="16">
        <f t="shared" si="0"/>
        <v>25931558</v>
      </c>
      <c r="O9" s="11">
        <v>9720</v>
      </c>
    </row>
    <row r="10" spans="1:15" ht="30.75" customHeight="1">
      <c r="A10" s="15" t="s">
        <v>18</v>
      </c>
      <c r="B10" s="16">
        <f>16000+270000</f>
        <v>286000</v>
      </c>
      <c r="C10" s="16">
        <f>2516000+270000</f>
        <v>2786000</v>
      </c>
      <c r="D10" s="16">
        <f aca="true" t="shared" si="1" ref="D10:L10">16000+270000</f>
        <v>286000</v>
      </c>
      <c r="E10" s="16">
        <f t="shared" si="1"/>
        <v>286000</v>
      </c>
      <c r="F10" s="16">
        <f t="shared" si="1"/>
        <v>286000</v>
      </c>
      <c r="G10" s="16">
        <f>16000+270000+21030</f>
        <v>307030</v>
      </c>
      <c r="H10" s="16">
        <f>16000+270000+10030</f>
        <v>296030</v>
      </c>
      <c r="I10" s="16">
        <f t="shared" si="1"/>
        <v>286000</v>
      </c>
      <c r="J10" s="16">
        <f t="shared" si="1"/>
        <v>286000</v>
      </c>
      <c r="K10" s="16">
        <f t="shared" si="1"/>
        <v>286000</v>
      </c>
      <c r="L10" s="16">
        <f t="shared" si="1"/>
        <v>286000</v>
      </c>
      <c r="M10" s="16">
        <f>16000+270000+218500-22345</f>
        <v>482155</v>
      </c>
      <c r="N10" s="16">
        <f>SUM(B10:M10)</f>
        <v>6159215</v>
      </c>
      <c r="O10" s="11"/>
    </row>
    <row r="11" spans="1:15" ht="33" customHeight="1">
      <c r="A11" s="15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1287963</v>
      </c>
      <c r="N11" s="16">
        <f t="shared" si="0"/>
        <v>1287963</v>
      </c>
      <c r="O11" s="11">
        <v>3200</v>
      </c>
    </row>
    <row r="12" spans="1:15" ht="39">
      <c r="A12" s="15" t="s">
        <v>19</v>
      </c>
      <c r="B12" s="16">
        <f aca="true" t="shared" si="2" ref="B12:M12">B21*$O$12</f>
        <v>0</v>
      </c>
      <c r="C12" s="16">
        <f t="shared" si="2"/>
        <v>0</v>
      </c>
      <c r="D12" s="16">
        <f t="shared" si="2"/>
        <v>0</v>
      </c>
      <c r="E12" s="16">
        <v>0</v>
      </c>
      <c r="F12" s="16">
        <f t="shared" si="2"/>
        <v>0</v>
      </c>
      <c r="G12" s="16">
        <v>257180</v>
      </c>
      <c r="H12" s="16">
        <v>200270</v>
      </c>
      <c r="I12" s="16">
        <f t="shared" si="2"/>
        <v>0</v>
      </c>
      <c r="J12" s="16">
        <f t="shared" si="2"/>
        <v>0</v>
      </c>
      <c r="K12" s="16"/>
      <c r="L12" s="16">
        <f t="shared" si="2"/>
        <v>0</v>
      </c>
      <c r="M12" s="16">
        <f t="shared" si="2"/>
        <v>0</v>
      </c>
      <c r="N12" s="16">
        <f t="shared" si="0"/>
        <v>457450</v>
      </c>
      <c r="O12" s="11">
        <v>0</v>
      </c>
    </row>
    <row r="13" spans="1:15" ht="35.25" customHeight="1">
      <c r="A13" s="15" t="s">
        <v>27</v>
      </c>
      <c r="B13" s="16"/>
      <c r="C13" s="16"/>
      <c r="D13" s="16">
        <v>0</v>
      </c>
      <c r="E13" s="16"/>
      <c r="F13" s="16">
        <v>45983596</v>
      </c>
      <c r="G13" s="16"/>
      <c r="H13" s="16">
        <v>0</v>
      </c>
      <c r="I13" s="16">
        <v>0</v>
      </c>
      <c r="J13" s="16"/>
      <c r="K13" s="16"/>
      <c r="L13" s="16"/>
      <c r="M13" s="16"/>
      <c r="N13" s="16">
        <f t="shared" si="0"/>
        <v>45983596</v>
      </c>
      <c r="O13" s="11">
        <v>20815</v>
      </c>
    </row>
    <row r="14" spans="1:15" ht="18" customHeight="1">
      <c r="A14" s="17" t="s">
        <v>23</v>
      </c>
      <c r="B14" s="18">
        <f aca="true" t="shared" si="3" ref="B14:M14">SUM(B7:B13)</f>
        <v>7321583</v>
      </c>
      <c r="C14" s="18">
        <f t="shared" si="3"/>
        <v>7910620</v>
      </c>
      <c r="D14" s="18">
        <f t="shared" si="3"/>
        <v>15194120</v>
      </c>
      <c r="E14" s="18">
        <f t="shared" si="3"/>
        <v>5480620</v>
      </c>
      <c r="F14" s="18">
        <f t="shared" si="3"/>
        <v>51394216</v>
      </c>
      <c r="G14" s="18">
        <f t="shared" si="3"/>
        <v>5808830</v>
      </c>
      <c r="H14" s="18">
        <f t="shared" si="3"/>
        <v>5620920</v>
      </c>
      <c r="I14" s="18">
        <f t="shared" si="3"/>
        <v>6260620</v>
      </c>
      <c r="J14" s="18">
        <f t="shared" si="3"/>
        <v>16412715</v>
      </c>
      <c r="K14" s="18">
        <f t="shared" si="3"/>
        <v>5475620</v>
      </c>
      <c r="L14" s="18">
        <f t="shared" si="3"/>
        <v>6603120</v>
      </c>
      <c r="M14" s="18">
        <f t="shared" si="3"/>
        <v>6959738</v>
      </c>
      <c r="N14" s="19">
        <f>SUM(B14:M14)</f>
        <v>140442722</v>
      </c>
      <c r="O14" s="12">
        <f>SUM(O7:O13)</f>
        <v>124792</v>
      </c>
    </row>
    <row r="15" spans="1:15" ht="15" customHeight="1">
      <c r="A15" s="23" t="s">
        <v>15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13"/>
    </row>
    <row r="16" spans="1:15" ht="31.5" customHeight="1">
      <c r="A16" s="15" t="s">
        <v>20</v>
      </c>
      <c r="B16" s="16">
        <v>10370987</v>
      </c>
      <c r="C16" s="16">
        <v>10370987</v>
      </c>
      <c r="D16" s="16">
        <v>10370987</v>
      </c>
      <c r="E16" s="16">
        <v>10370987</v>
      </c>
      <c r="F16" s="16">
        <v>10370987</v>
      </c>
      <c r="G16" s="16">
        <v>10370987</v>
      </c>
      <c r="H16" s="16">
        <v>10370987</v>
      </c>
      <c r="I16" s="16">
        <v>10370987</v>
      </c>
      <c r="J16" s="16">
        <v>10370987</v>
      </c>
      <c r="K16" s="16">
        <v>10370987</v>
      </c>
      <c r="L16" s="16">
        <v>10370987</v>
      </c>
      <c r="M16" s="16">
        <f>10370987-6</f>
        <v>10370981</v>
      </c>
      <c r="N16" s="16">
        <f>SUM(B16:M16)</f>
        <v>124451838</v>
      </c>
      <c r="O16" s="12">
        <v>125318375</v>
      </c>
    </row>
    <row r="17" spans="1:15" ht="33.75" customHeight="1">
      <c r="A17" s="15" t="s">
        <v>21</v>
      </c>
      <c r="B17" s="16">
        <v>1332574</v>
      </c>
      <c r="C17" s="16">
        <v>1332574</v>
      </c>
      <c r="D17" s="16">
        <v>1332574</v>
      </c>
      <c r="E17" s="16">
        <v>1332574</v>
      </c>
      <c r="F17" s="16">
        <v>1332574</v>
      </c>
      <c r="G17" s="16">
        <v>1332574</v>
      </c>
      <c r="H17" s="16">
        <v>1332574</v>
      </c>
      <c r="I17" s="16">
        <v>1332574</v>
      </c>
      <c r="J17" s="16">
        <v>1332574</v>
      </c>
      <c r="K17" s="16">
        <v>1332574</v>
      </c>
      <c r="L17" s="16">
        <v>1332574</v>
      </c>
      <c r="M17" s="16">
        <f>1332574-4</f>
        <v>1332570</v>
      </c>
      <c r="N17" s="16">
        <f>SUM(B17:M17)</f>
        <v>15990884</v>
      </c>
      <c r="O17" s="12">
        <v>20815</v>
      </c>
    </row>
    <row r="18" spans="1:18" ht="18" customHeight="1">
      <c r="A18" s="20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f>SUM(B18:M18)</f>
        <v>0</v>
      </c>
      <c r="O18" s="12"/>
      <c r="R18" s="21"/>
    </row>
    <row r="19" spans="1:15" ht="18" customHeight="1">
      <c r="A19" s="17" t="s">
        <v>24</v>
      </c>
      <c r="B19" s="18">
        <f aca="true" t="shared" si="4" ref="B19:M19">SUM(B16:B17)</f>
        <v>11703561</v>
      </c>
      <c r="C19" s="18">
        <f t="shared" si="4"/>
        <v>11703561</v>
      </c>
      <c r="D19" s="18">
        <f t="shared" si="4"/>
        <v>11703561</v>
      </c>
      <c r="E19" s="18">
        <f t="shared" si="4"/>
        <v>11703561</v>
      </c>
      <c r="F19" s="18">
        <f t="shared" si="4"/>
        <v>11703561</v>
      </c>
      <c r="G19" s="18">
        <f t="shared" si="4"/>
        <v>11703561</v>
      </c>
      <c r="H19" s="18">
        <f t="shared" si="4"/>
        <v>11703561</v>
      </c>
      <c r="I19" s="18">
        <f t="shared" si="4"/>
        <v>11703561</v>
      </c>
      <c r="J19" s="18">
        <f t="shared" si="4"/>
        <v>11703561</v>
      </c>
      <c r="K19" s="18">
        <f t="shared" si="4"/>
        <v>11703561</v>
      </c>
      <c r="L19" s="18">
        <f t="shared" si="4"/>
        <v>11703561</v>
      </c>
      <c r="M19" s="18">
        <f t="shared" si="4"/>
        <v>11703551</v>
      </c>
      <c r="N19" s="19">
        <f>SUM(N15:N18)</f>
        <v>140442722</v>
      </c>
      <c r="O19" s="11">
        <f>SUM(O16:O17)</f>
        <v>125339190</v>
      </c>
    </row>
    <row r="20" ht="14.25" hidden="1">
      <c r="O20" s="13"/>
    </row>
    <row r="21" spans="1:15" s="9" customFormat="1" ht="14.25">
      <c r="A21" s="6"/>
      <c r="B21" s="6">
        <f>56443807/12</f>
        <v>4703650.583333333</v>
      </c>
      <c r="C21" s="7">
        <v>0.14</v>
      </c>
      <c r="D21" s="7">
        <v>0.07</v>
      </c>
      <c r="E21" s="7">
        <v>0.08</v>
      </c>
      <c r="F21" s="7">
        <v>0.08</v>
      </c>
      <c r="G21" s="7">
        <v>0.08</v>
      </c>
      <c r="H21" s="7">
        <v>0.08</v>
      </c>
      <c r="I21" s="7">
        <v>0.08</v>
      </c>
      <c r="J21" s="7">
        <v>0.08</v>
      </c>
      <c r="K21" s="7">
        <v>0.08</v>
      </c>
      <c r="L21" s="7">
        <v>0.08</v>
      </c>
      <c r="M21" s="7">
        <v>0.1</v>
      </c>
      <c r="N21" s="8">
        <f>SUM(B21:M21)</f>
        <v>4703651.533333333</v>
      </c>
      <c r="O21" s="2"/>
    </row>
    <row r="22" spans="1:14" ht="15.75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4.25">
      <c r="A23" s="22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>
      <c r="A24" s="22" t="s">
        <v>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4.25">
      <c r="A25" s="22" t="s">
        <v>32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sheetProtection/>
  <mergeCells count="9">
    <mergeCell ref="A23:N23"/>
    <mergeCell ref="A24:N24"/>
    <mergeCell ref="A25:N25"/>
    <mergeCell ref="A6:N6"/>
    <mergeCell ref="A15:N15"/>
    <mergeCell ref="A1:N1"/>
    <mergeCell ref="A2:N2"/>
    <mergeCell ref="A3:N3"/>
    <mergeCell ref="A22:N22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Szabina</cp:lastModifiedBy>
  <cp:lastPrinted>2019-05-27T21:00:13Z</cp:lastPrinted>
  <dcterms:created xsi:type="dcterms:W3CDTF">2014-02-03T14:08:15Z</dcterms:created>
  <dcterms:modified xsi:type="dcterms:W3CDTF">2019-05-27T21:00:14Z</dcterms:modified>
  <cp:category/>
  <cp:version/>
  <cp:contentType/>
  <cp:contentStatus/>
</cp:coreProperties>
</file>