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Munka1!$A$1:$N$25</definedName>
  </definedNames>
  <calcPr calcId="124519"/>
</workbook>
</file>

<file path=xl/calcChain.xml><?xml version="1.0" encoding="utf-8"?>
<calcChain xmlns="http://schemas.openxmlformats.org/spreadsheetml/2006/main">
  <c r="M18" i="2"/>
  <c r="L18"/>
  <c r="L25" s="1"/>
  <c r="G18" l="1"/>
  <c r="G25" s="1"/>
  <c r="H24"/>
  <c r="G23"/>
  <c r="H21"/>
  <c r="H20"/>
  <c r="H17"/>
  <c r="H16"/>
  <c r="N16" s="1"/>
  <c r="H15"/>
  <c r="H14"/>
  <c r="H13"/>
  <c r="H12"/>
  <c r="H11"/>
  <c r="N13" l="1"/>
  <c r="K18"/>
  <c r="E23"/>
  <c r="E18"/>
  <c r="J18"/>
  <c r="J25" s="1"/>
  <c r="N24"/>
  <c r="N21"/>
  <c r="N20"/>
  <c r="N17"/>
  <c r="N15"/>
  <c r="N14"/>
  <c r="N12"/>
  <c r="N11"/>
  <c r="F23"/>
  <c r="F18"/>
  <c r="I18"/>
  <c r="I25" s="1"/>
  <c r="D23"/>
  <c r="H23" s="1"/>
  <c r="D18"/>
  <c r="H18" s="1"/>
  <c r="N23" l="1"/>
  <c r="M25"/>
  <c r="K25"/>
  <c r="H25"/>
  <c r="E25"/>
  <c r="F25"/>
  <c r="N18"/>
  <c r="N25" s="1"/>
  <c r="D25"/>
</calcChain>
</file>

<file path=xl/sharedStrings.xml><?xml version="1.0" encoding="utf-8"?>
<sst xmlns="http://schemas.openxmlformats.org/spreadsheetml/2006/main" count="41" uniqueCount="38">
  <si>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</si>
  <si>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</si>
  <si>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</si>
  <si>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</si>
  <si>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</si>
  <si>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</si>
  <si>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</si>
  <si>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</si>
  <si>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</si>
  <si>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</si>
  <si>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</si>
  <si>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</si>
  <si>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</si>
  <si>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</si>
  <si>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</si>
  <si>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</si>
  <si>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</si>
  <si>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Céltartalék</t>
  </si>
  <si>
    <t>Önkormányzat</t>
  </si>
  <si>
    <t>Közös Hivatal</t>
  </si>
  <si>
    <t>Összesen</t>
  </si>
  <si>
    <t>I-IV.</t>
  </si>
  <si>
    <t>Irányítószerv alá tartozó ktgv-i szervnek folyósított támogatás</t>
  </si>
  <si>
    <t>Irányítószerv alá tartozó ktgv-i szervnek folyósított támogatásmiatti korrekció</t>
  </si>
  <si>
    <t>Támogatások, pénzeszköz átadások</t>
  </si>
  <si>
    <t>2016. évi költségvetési kiadásai előirányzat-csoportok, kiemelt előirányzatok szerinti bontásben</t>
  </si>
  <si>
    <t>Pénzbeli és természetbeni juttatások összesen</t>
  </si>
  <si>
    <t>Eredeti előirányzat</t>
  </si>
  <si>
    <t>Módosított előirányzat</t>
  </si>
  <si>
    <t>Változás    I.</t>
  </si>
  <si>
    <t>Változás   I.</t>
  </si>
  <si>
    <t>Változás     II.</t>
  </si>
  <si>
    <t>Változás   II.</t>
  </si>
  <si>
    <t>Adatok  Ft-ban</t>
  </si>
  <si>
    <t>Változás     III</t>
  </si>
  <si>
    <t xml:space="preserve">            Kincsesbánya Község Önkormányzata költségvetési bevételei előirányzat-csoportok, kiemelt előirányzatok szerinti bonrásban</t>
  </si>
  <si>
    <t>sorsz.</t>
  </si>
  <si>
    <t>2.  melléklet 4/2017.(V. 3.) önkormányzati rendelethez és 2. melléklet a 2/2016.(II.20.)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</si>
</sst>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3" fontId="1" fillId="2" borderId="2" xfId="0" applyNumberFormat="1" applyFont="1" applyFill="1" applyBorder="1"/>
    <xf numFmtId="0" fontId="0" fillId="2" borderId="0" xfId="0" applyFill="1"/>
    <xf numFmtId="3" fontId="0" fillId="2" borderId="2" xfId="0" applyNumberFormat="1" applyFont="1" applyFill="1" applyBorder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0" fontId="3" fillId="2" borderId="0" xfId="0" applyFont="1" applyFill="1"/>
    <xf numFmtId="0" fontId="0" fillId="2" borderId="2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3" fontId="0" fillId="2" borderId="2" xfId="0" applyNumberFormat="1" applyFont="1" applyFill="1" applyBorder="1" applyAlignment="1">
      <alignment vertical="center"/>
    </xf>
    <xf numFmtId="0" fontId="0" fillId="2" borderId="2" xfId="0" applyFont="1" applyFill="1" applyBorder="1"/>
    <xf numFmtId="0" fontId="1" fillId="2" borderId="5" xfId="0" applyFont="1" applyFill="1" applyBorder="1" applyAlignment="1">
      <alignment horizontal="center"/>
    </xf>
    <xf numFmtId="0" fontId="0" fillId="2" borderId="0" xfId="0" applyFill="1" applyAlignment="1">
      <alignment wrapText="1"/>
    </xf>
    <xf numFmtId="0" fontId="0" fillId="2" borderId="5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wrapText="1"/>
    </xf>
    <xf numFmtId="0" fontId="0" fillId="2" borderId="2" xfId="0" applyFont="1" applyFill="1" applyBorder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2" borderId="5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2" borderId="2" xfId="0" applyFont="1" applyFill="1" applyBorder="1"/>
    <xf numFmtId="0" fontId="1" fillId="2" borderId="2" xfId="0" applyFont="1" applyFill="1" applyBorder="1"/>
    <xf numFmtId="0" fontId="1" fillId="2" borderId="3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/>
    <xf numFmtId="0" fontId="0" fillId="2" borderId="2" xfId="0" applyFont="1" applyFill="1" applyBorder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1:Q25"/>
  <sheetViews>
    <sheetView tabSelected="1" workbookViewId="0">
      <selection activeCell="A3" sqref="A3:N3"/>
    </sheetView>
  </sheetViews>
  <sheetFormatPr defaultRowHeight="12.75"/>
  <cols>
    <col min="1" max="1" width="7.7109375" style="5" customWidth="1"/>
    <col min="2" max="2" width="42" style="2" customWidth="1"/>
    <col min="3" max="3" width="4.7109375" style="2" customWidth="1"/>
    <col min="4" max="4" width="11.7109375" style="2" customWidth="1"/>
    <col min="5" max="5" width="9.5703125" style="2" customWidth="1"/>
    <col min="6" max="7" width="10.5703125" style="2" customWidth="1"/>
    <col min="8" max="8" width="12.42578125" style="2" customWidth="1"/>
    <col min="9" max="9" width="11.42578125" style="2" customWidth="1"/>
    <col min="10" max="10" width="9" style="2" customWidth="1"/>
    <col min="11" max="12" width="10.28515625" style="2" customWidth="1"/>
    <col min="13" max="13" width="10.5703125" style="2" customWidth="1"/>
    <col min="14" max="14" width="11.42578125" style="2" customWidth="1"/>
    <col min="15" max="16384" width="9.140625" style="2"/>
  </cols>
  <sheetData>
    <row r="1" spans="1:17">
      <c r="A1" s="29" t="s">
        <v>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7" s="4" customFormat="1" ht="18.75" customHeight="1">
      <c r="A2" s="21" t="s">
        <v>35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7" s="4" customFormat="1" ht="18.75" customHeight="1">
      <c r="A3" s="21" t="s">
        <v>25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7" ht="18.7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7" ht="3.7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7">
      <c r="B6" s="28" t="s">
        <v>33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P6" s="6"/>
    </row>
    <row r="7" spans="1:17" ht="21.75" customHeight="1">
      <c r="A7" s="24" t="s">
        <v>36</v>
      </c>
      <c r="B7" s="23" t="s">
        <v>0</v>
      </c>
      <c r="C7" s="23"/>
      <c r="D7" s="22" t="s">
        <v>1</v>
      </c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7" ht="22.5" customHeight="1">
      <c r="A8" s="25"/>
      <c r="B8" s="23"/>
      <c r="C8" s="23"/>
      <c r="D8" s="27" t="s">
        <v>18</v>
      </c>
      <c r="E8" s="27"/>
      <c r="F8" s="27"/>
      <c r="G8" s="27"/>
      <c r="H8" s="27"/>
      <c r="I8" s="27" t="s">
        <v>19</v>
      </c>
      <c r="J8" s="27"/>
      <c r="K8" s="27"/>
      <c r="L8" s="27"/>
      <c r="M8" s="27"/>
      <c r="N8" s="23" t="s">
        <v>20</v>
      </c>
    </row>
    <row r="9" spans="1:17" ht="25.5">
      <c r="A9" s="26"/>
      <c r="B9" s="23"/>
      <c r="C9" s="23"/>
      <c r="D9" s="7" t="s">
        <v>27</v>
      </c>
      <c r="E9" s="7" t="s">
        <v>29</v>
      </c>
      <c r="F9" s="7" t="s">
        <v>31</v>
      </c>
      <c r="G9" s="7" t="s">
        <v>34</v>
      </c>
      <c r="H9" s="7" t="s">
        <v>28</v>
      </c>
      <c r="I9" s="7" t="s">
        <v>27</v>
      </c>
      <c r="J9" s="7" t="s">
        <v>30</v>
      </c>
      <c r="K9" s="7" t="s">
        <v>32</v>
      </c>
      <c r="L9" s="7" t="s">
        <v>34</v>
      </c>
      <c r="M9" s="7" t="s">
        <v>28</v>
      </c>
      <c r="N9" s="23"/>
    </row>
    <row r="10" spans="1:17" ht="19.5" customHeight="1">
      <c r="A10" s="8" t="s">
        <v>2</v>
      </c>
      <c r="B10" s="34" t="s">
        <v>6</v>
      </c>
      <c r="C10" s="35"/>
      <c r="D10" s="9"/>
      <c r="E10" s="9"/>
      <c r="F10" s="9"/>
      <c r="G10" s="9"/>
      <c r="H10" s="9"/>
      <c r="I10" s="10"/>
      <c r="J10" s="10"/>
      <c r="K10" s="10"/>
      <c r="L10" s="10"/>
      <c r="M10" s="10"/>
      <c r="N10" s="10"/>
    </row>
    <row r="11" spans="1:17" ht="19.5" customHeight="1">
      <c r="A11" s="11"/>
      <c r="B11" s="36" t="s">
        <v>7</v>
      </c>
      <c r="C11" s="37"/>
      <c r="D11" s="3">
        <v>39289161</v>
      </c>
      <c r="E11" s="3">
        <v>-394800</v>
      </c>
      <c r="F11" s="3">
        <v>1179380</v>
      </c>
      <c r="G11" s="3">
        <v>1054746</v>
      </c>
      <c r="H11" s="3">
        <f t="shared" ref="H11:H18" si="0">SUM(D11:G11)</f>
        <v>41128487</v>
      </c>
      <c r="I11" s="3">
        <v>28894418</v>
      </c>
      <c r="J11" s="3">
        <v>93500</v>
      </c>
      <c r="K11" s="3">
        <v>262624</v>
      </c>
      <c r="L11" s="3">
        <v>418971</v>
      </c>
      <c r="M11" s="3">
        <v>29669513</v>
      </c>
      <c r="N11" s="3">
        <f>H11+M11</f>
        <v>70798000</v>
      </c>
      <c r="Q11" s="12"/>
    </row>
    <row r="12" spans="1:17" ht="19.5" customHeight="1">
      <c r="A12" s="13"/>
      <c r="B12" s="38" t="s">
        <v>8</v>
      </c>
      <c r="C12" s="39"/>
      <c r="D12" s="3">
        <v>10439700</v>
      </c>
      <c r="E12" s="3">
        <v>39204</v>
      </c>
      <c r="F12" s="3">
        <v>396610</v>
      </c>
      <c r="G12" s="3">
        <v>49022</v>
      </c>
      <c r="H12" s="3">
        <f t="shared" si="0"/>
        <v>10924536</v>
      </c>
      <c r="I12" s="3">
        <v>7726587</v>
      </c>
      <c r="J12" s="3">
        <v>25245</v>
      </c>
      <c r="K12" s="3">
        <v>36166</v>
      </c>
      <c r="L12" s="3">
        <v>328078</v>
      </c>
      <c r="M12" s="3">
        <v>8116076</v>
      </c>
      <c r="N12" s="3">
        <f>H12+M12</f>
        <v>19040612</v>
      </c>
    </row>
    <row r="13" spans="1:17" ht="19.5" customHeight="1">
      <c r="A13" s="13"/>
      <c r="B13" s="38" t="s">
        <v>9</v>
      </c>
      <c r="C13" s="39"/>
      <c r="D13" s="3">
        <v>51599244</v>
      </c>
      <c r="E13" s="3">
        <v>3139023</v>
      </c>
      <c r="F13" s="3">
        <v>6687214</v>
      </c>
      <c r="G13" s="3">
        <v>-339461</v>
      </c>
      <c r="H13" s="3">
        <f t="shared" si="0"/>
        <v>61086020</v>
      </c>
      <c r="I13" s="3">
        <v>3565890</v>
      </c>
      <c r="J13" s="3"/>
      <c r="K13" s="3">
        <v>725759</v>
      </c>
      <c r="L13" s="3">
        <v>12283</v>
      </c>
      <c r="M13" s="3">
        <v>4303932</v>
      </c>
      <c r="N13" s="3">
        <f>H13+M13</f>
        <v>65389952</v>
      </c>
    </row>
    <row r="14" spans="1:17" ht="24.75" customHeight="1">
      <c r="A14" s="13"/>
      <c r="B14" s="19" t="s">
        <v>22</v>
      </c>
      <c r="C14" s="20"/>
      <c r="D14" s="3">
        <v>36273600</v>
      </c>
      <c r="E14" s="3">
        <v>118745</v>
      </c>
      <c r="F14" s="3">
        <v>244782</v>
      </c>
      <c r="G14" s="3">
        <v>657732</v>
      </c>
      <c r="H14" s="3">
        <f t="shared" si="0"/>
        <v>37294859</v>
      </c>
      <c r="I14" s="3"/>
      <c r="J14" s="3"/>
      <c r="K14" s="3"/>
      <c r="L14" s="3"/>
      <c r="M14" s="3"/>
      <c r="N14" s="3">
        <f>H14</f>
        <v>37294859</v>
      </c>
    </row>
    <row r="15" spans="1:17" ht="24.75" customHeight="1">
      <c r="A15" s="13"/>
      <c r="B15" s="19" t="s">
        <v>23</v>
      </c>
      <c r="C15" s="20"/>
      <c r="D15" s="3">
        <v>-36273600</v>
      </c>
      <c r="E15" s="3">
        <v>-118745</v>
      </c>
      <c r="F15" s="3">
        <v>-244782</v>
      </c>
      <c r="G15" s="3">
        <v>-657732</v>
      </c>
      <c r="H15" s="3">
        <f t="shared" si="0"/>
        <v>-37294859</v>
      </c>
      <c r="I15" s="3"/>
      <c r="J15" s="3"/>
      <c r="K15" s="3"/>
      <c r="L15" s="3"/>
      <c r="M15" s="3"/>
      <c r="N15" s="3">
        <f>H15</f>
        <v>-37294859</v>
      </c>
    </row>
    <row r="16" spans="1:17" ht="19.5" customHeight="1">
      <c r="A16" s="13"/>
      <c r="B16" s="36" t="s">
        <v>24</v>
      </c>
      <c r="C16" s="37"/>
      <c r="D16" s="3">
        <v>7177063</v>
      </c>
      <c r="E16" s="3">
        <v>6570449</v>
      </c>
      <c r="F16" s="3">
        <v>7633600</v>
      </c>
      <c r="G16" s="3">
        <v>55465</v>
      </c>
      <c r="H16" s="3">
        <f t="shared" si="0"/>
        <v>21436577</v>
      </c>
      <c r="I16" s="3">
        <v>0</v>
      </c>
      <c r="J16" s="3"/>
      <c r="K16" s="3"/>
      <c r="L16" s="3">
        <v>8224</v>
      </c>
      <c r="M16" s="3">
        <v>8224</v>
      </c>
      <c r="N16" s="3">
        <f>H16+M16</f>
        <v>21444801</v>
      </c>
    </row>
    <row r="17" spans="1:14" ht="19.5" customHeight="1">
      <c r="A17" s="13"/>
      <c r="B17" s="36" t="s">
        <v>26</v>
      </c>
      <c r="C17" s="37"/>
      <c r="D17" s="3">
        <v>2785000</v>
      </c>
      <c r="E17" s="3"/>
      <c r="F17" s="3"/>
      <c r="G17" s="3">
        <v>707020</v>
      </c>
      <c r="H17" s="3">
        <f t="shared" si="0"/>
        <v>3492020</v>
      </c>
      <c r="I17" s="3"/>
      <c r="J17" s="3"/>
      <c r="K17" s="3"/>
      <c r="L17" s="3"/>
      <c r="M17" s="3"/>
      <c r="N17" s="3">
        <f>H17</f>
        <v>3492020</v>
      </c>
    </row>
    <row r="18" spans="1:14" s="15" customFormat="1" ht="19.5" customHeight="1">
      <c r="A18" s="14"/>
      <c r="B18" s="32" t="s">
        <v>10</v>
      </c>
      <c r="C18" s="33"/>
      <c r="D18" s="1">
        <f t="shared" ref="D18:K18" si="1">SUM(D11:D17)</f>
        <v>111290168</v>
      </c>
      <c r="E18" s="1">
        <f t="shared" si="1"/>
        <v>9353876</v>
      </c>
      <c r="F18" s="1">
        <f t="shared" si="1"/>
        <v>15896804</v>
      </c>
      <c r="G18" s="1">
        <f>SUM(G11:G17)</f>
        <v>1526792</v>
      </c>
      <c r="H18" s="1">
        <f t="shared" si="0"/>
        <v>138067640</v>
      </c>
      <c r="I18" s="1">
        <f t="shared" si="1"/>
        <v>40186895</v>
      </c>
      <c r="J18" s="1">
        <f t="shared" si="1"/>
        <v>118745</v>
      </c>
      <c r="K18" s="1">
        <f t="shared" si="1"/>
        <v>1024549</v>
      </c>
      <c r="L18" s="1">
        <f>SUM(L11:L17)</f>
        <v>767556</v>
      </c>
      <c r="M18" s="1">
        <f>SUM(M11:M17)</f>
        <v>42097745</v>
      </c>
      <c r="N18" s="1">
        <f>SUM(N11:N17)</f>
        <v>180165385</v>
      </c>
    </row>
    <row r="19" spans="1:14" ht="20.25" customHeight="1">
      <c r="A19" s="16" t="s">
        <v>3</v>
      </c>
      <c r="B19" s="30" t="s">
        <v>11</v>
      </c>
      <c r="C19" s="30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9.5" customHeight="1">
      <c r="A20" s="17"/>
      <c r="B20" s="31" t="s">
        <v>12</v>
      </c>
      <c r="C20" s="31"/>
      <c r="D20" s="1">
        <v>14463499</v>
      </c>
      <c r="E20" s="1">
        <v>1057308</v>
      </c>
      <c r="F20" s="1">
        <v>774464</v>
      </c>
      <c r="G20" s="1">
        <v>570076</v>
      </c>
      <c r="H20" s="1">
        <f>SUM(D20:G20)</f>
        <v>16865347</v>
      </c>
      <c r="I20" s="3"/>
      <c r="J20" s="3"/>
      <c r="K20" s="3"/>
      <c r="L20" s="3"/>
      <c r="M20" s="3"/>
      <c r="N20" s="3">
        <f>H20</f>
        <v>16865347</v>
      </c>
    </row>
    <row r="21" spans="1:14" ht="19.5" customHeight="1">
      <c r="A21" s="17"/>
      <c r="B21" s="31" t="s">
        <v>13</v>
      </c>
      <c r="C21" s="31"/>
      <c r="D21" s="1">
        <v>14139932</v>
      </c>
      <c r="E21" s="1">
        <v>0</v>
      </c>
      <c r="F21" s="1">
        <v>5757739</v>
      </c>
      <c r="G21" s="1">
        <v>5295769</v>
      </c>
      <c r="H21" s="1">
        <f>SUM(D21:G21)</f>
        <v>25193440</v>
      </c>
      <c r="I21" s="3"/>
      <c r="J21" s="3"/>
      <c r="K21" s="3"/>
      <c r="L21" s="3"/>
      <c r="M21" s="3"/>
      <c r="N21" s="1">
        <f>H21</f>
        <v>25193440</v>
      </c>
    </row>
    <row r="22" spans="1:14" ht="19.5" customHeight="1">
      <c r="A22" s="18" t="s">
        <v>4</v>
      </c>
      <c r="B22" s="30" t="s">
        <v>14</v>
      </c>
      <c r="C22" s="30"/>
      <c r="D22" s="1">
        <v>0</v>
      </c>
      <c r="E22" s="1"/>
      <c r="F22" s="1"/>
      <c r="G22" s="1"/>
      <c r="H22" s="1"/>
      <c r="I22" s="3"/>
      <c r="J22" s="3"/>
      <c r="K22" s="3"/>
      <c r="L22" s="3"/>
      <c r="M22" s="3"/>
      <c r="N22" s="1">
        <v>0</v>
      </c>
    </row>
    <row r="23" spans="1:14" ht="19.5" customHeight="1">
      <c r="A23" s="17"/>
      <c r="B23" s="30" t="s">
        <v>15</v>
      </c>
      <c r="C23" s="30"/>
      <c r="D23" s="1">
        <f>SUM(D20:D22)</f>
        <v>28603431</v>
      </c>
      <c r="E23" s="1">
        <f>SUM(E20:E22)</f>
        <v>1057308</v>
      </c>
      <c r="F23" s="1">
        <f>SUM(F20:F22)</f>
        <v>6532203</v>
      </c>
      <c r="G23" s="1">
        <f>SUM(G20:G22)</f>
        <v>5865845</v>
      </c>
      <c r="H23" s="1">
        <f>SUM(D23:G23)</f>
        <v>42058787</v>
      </c>
      <c r="I23" s="3"/>
      <c r="J23" s="3"/>
      <c r="K23" s="3"/>
      <c r="L23" s="3"/>
      <c r="M23" s="3"/>
      <c r="N23" s="1">
        <f>SUM(N20:N22)</f>
        <v>42058787</v>
      </c>
    </row>
    <row r="24" spans="1:14" ht="19.5" customHeight="1">
      <c r="A24" s="18" t="s">
        <v>5</v>
      </c>
      <c r="B24" s="30" t="s">
        <v>17</v>
      </c>
      <c r="C24" s="30"/>
      <c r="D24" s="1">
        <v>6200000</v>
      </c>
      <c r="E24" s="1">
        <v>-4919760</v>
      </c>
      <c r="F24" s="1">
        <v>-1129083</v>
      </c>
      <c r="G24" s="1">
        <v>10809492</v>
      </c>
      <c r="H24" s="1">
        <f>SUM(D24:G24)</f>
        <v>10960649</v>
      </c>
      <c r="I24" s="3"/>
      <c r="J24" s="3"/>
      <c r="K24" s="3"/>
      <c r="L24" s="3"/>
      <c r="M24" s="3"/>
      <c r="N24" s="1">
        <f>H24</f>
        <v>10960649</v>
      </c>
    </row>
    <row r="25" spans="1:14" ht="19.5" customHeight="1">
      <c r="A25" s="18" t="s">
        <v>21</v>
      </c>
      <c r="B25" s="30" t="s">
        <v>16</v>
      </c>
      <c r="C25" s="30"/>
      <c r="D25" s="1">
        <f>SUM(D23:D24,D18)</f>
        <v>146093599</v>
      </c>
      <c r="E25" s="1">
        <f>E18+E23+E24</f>
        <v>5491424</v>
      </c>
      <c r="F25" s="1">
        <f>F18+F23+F24</f>
        <v>21299924</v>
      </c>
      <c r="G25" s="1">
        <f>G18+G24+G23</f>
        <v>18202129</v>
      </c>
      <c r="H25" s="1">
        <f>H18+H23+H24</f>
        <v>191087076</v>
      </c>
      <c r="I25" s="1">
        <f>I18</f>
        <v>40186895</v>
      </c>
      <c r="J25" s="1">
        <f>SUM(J18:J24)</f>
        <v>118745</v>
      </c>
      <c r="K25" s="1">
        <f>SUM(K18:K24)</f>
        <v>1024549</v>
      </c>
      <c r="L25" s="1">
        <f>SUM(L18:L24)</f>
        <v>767556</v>
      </c>
      <c r="M25" s="1">
        <f>SUM(M18:M24)</f>
        <v>42097745</v>
      </c>
      <c r="N25" s="1">
        <f>SUM(N18,N23,N24)</f>
        <v>233184821</v>
      </c>
    </row>
  </sheetData>
  <mergeCells count="28">
    <mergeCell ref="A1:N1"/>
    <mergeCell ref="A2:N2"/>
    <mergeCell ref="B25:C25"/>
    <mergeCell ref="B23:C23"/>
    <mergeCell ref="B22:C22"/>
    <mergeCell ref="B24:C24"/>
    <mergeCell ref="B19:C19"/>
    <mergeCell ref="B20:C20"/>
    <mergeCell ref="B21:C21"/>
    <mergeCell ref="B18:C18"/>
    <mergeCell ref="B10:C10"/>
    <mergeCell ref="B17:C17"/>
    <mergeCell ref="B11:C11"/>
    <mergeCell ref="B13:C13"/>
    <mergeCell ref="B16:C16"/>
    <mergeCell ref="B12:C12"/>
    <mergeCell ref="B15:C15"/>
    <mergeCell ref="B14:C14"/>
    <mergeCell ref="A3:N3"/>
    <mergeCell ref="A4:N4"/>
    <mergeCell ref="A5:N5"/>
    <mergeCell ref="D7:N7"/>
    <mergeCell ref="N8:N9"/>
    <mergeCell ref="A7:A9"/>
    <mergeCell ref="B7:C9"/>
    <mergeCell ref="D8:H8"/>
    <mergeCell ref="I8:M8"/>
    <mergeCell ref="B6:N6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2017-04-12T09:40:12Z</cp:lastPrinted>
  <dcterms:created xsi:type="dcterms:W3CDTF">2001-03-10T10:34:29Z</dcterms:created>
  <dcterms:modified xsi:type="dcterms:W3CDTF">2017-05-02T10:27:26Z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