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76F75B4D-C271-473D-B716-007B245F9C42}" xr6:coauthVersionLast="32" xr6:coauthVersionMax="32" xr10:uidLastSave="{00000000-0000-0000-0000-000000000000}"/>
  <bookViews>
    <workbookView xWindow="0" yWindow="0" windowWidth="20400" windowHeight="6945" xr2:uid="{44796727-5B1D-40C7-BFD7-EEC17455F79F}"/>
  </bookViews>
  <sheets>
    <sheet name="2.3. Ov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5" i="1" s="1"/>
  <c r="D12" i="1"/>
  <c r="E12" i="1"/>
  <c r="D14" i="1"/>
  <c r="E14" i="1"/>
  <c r="D15" i="1"/>
  <c r="D39" i="1" s="1"/>
  <c r="E15" i="1"/>
  <c r="E39" i="1" s="1"/>
  <c r="C32" i="1"/>
  <c r="D32" i="1"/>
  <c r="E32" i="1"/>
  <c r="C34" i="1"/>
  <c r="D34" i="1"/>
  <c r="D38" i="1" s="1"/>
  <c r="E34" i="1"/>
  <c r="C37" i="1"/>
  <c r="C38" i="1" s="1"/>
  <c r="C39" i="1" s="1"/>
  <c r="D37" i="1"/>
  <c r="E38" i="1"/>
  <c r="D51" i="1"/>
  <c r="D56" i="1" s="1"/>
  <c r="D59" i="1" s="1"/>
  <c r="D80" i="1" s="1"/>
  <c r="D81" i="1" s="1"/>
  <c r="D52" i="1"/>
  <c r="D53" i="1"/>
  <c r="D55" i="1"/>
  <c r="C56" i="1"/>
  <c r="E56" i="1"/>
  <c r="C58" i="1"/>
  <c r="D58" i="1"/>
  <c r="E58" i="1"/>
  <c r="C59" i="1"/>
  <c r="E59" i="1"/>
  <c r="D61" i="1"/>
  <c r="D62" i="1"/>
  <c r="D63" i="1"/>
  <c r="D64" i="1"/>
  <c r="D66" i="1"/>
  <c r="D67" i="1"/>
  <c r="C75" i="1"/>
  <c r="E75" i="1"/>
  <c r="E79" i="1" s="1"/>
  <c r="E80" i="1" s="1"/>
  <c r="E81" i="1" s="1"/>
  <c r="D76" i="1"/>
  <c r="D78" i="1" s="1"/>
  <c r="D79" i="1" s="1"/>
  <c r="C78" i="1"/>
  <c r="E78" i="1"/>
  <c r="C79" i="1"/>
  <c r="C80" i="1" s="1"/>
  <c r="C81" i="1" s="1"/>
</calcChain>
</file>

<file path=xl/sharedStrings.xml><?xml version="1.0" encoding="utf-8"?>
<sst xmlns="http://schemas.openxmlformats.org/spreadsheetml/2006/main" count="92" uniqueCount="60">
  <si>
    <t>jegyző</t>
  </si>
  <si>
    <t xml:space="preserve">        polgármester</t>
  </si>
  <si>
    <t>dr. Horváth Zsolt</t>
  </si>
  <si>
    <t xml:space="preserve">        Várai Róbert</t>
  </si>
  <si>
    <t>Baracs, 2018. április 19.</t>
  </si>
  <si>
    <t>Kiadások összesen</t>
  </si>
  <si>
    <t>Költségvetési kiadások összesen</t>
  </si>
  <si>
    <t>Dologi kiadások összesen</t>
  </si>
  <si>
    <t>Különféle befizetések és egyéb dologi kiadások</t>
  </si>
  <si>
    <t>Egyéb dologi kiadások</t>
  </si>
  <si>
    <t>Működési célú előzetesen felszámított általános forgalmi adó</t>
  </si>
  <si>
    <t>Szolgáltatási kiadások</t>
  </si>
  <si>
    <t xml:space="preserve">Egyéb szolgáltatások </t>
  </si>
  <si>
    <t xml:space="preserve">Karbantartási, kisjavítási szolgáltatások </t>
  </si>
  <si>
    <t>Vásárolt élelmezés</t>
  </si>
  <si>
    <t xml:space="preserve">Közüzemi díjak </t>
  </si>
  <si>
    <t>Kommunikációs szolgáltatások</t>
  </si>
  <si>
    <t>Egyéb kommunikációs szolgáltatások</t>
  </si>
  <si>
    <t xml:space="preserve">Informatikai szolgáltatások igénybevétele </t>
  </si>
  <si>
    <t>Árubeszerzés</t>
  </si>
  <si>
    <t xml:space="preserve">Üzemeltetési anyagok beszerzése </t>
  </si>
  <si>
    <t xml:space="preserve">Szakmai anyagok beszerzése </t>
  </si>
  <si>
    <t>ebből: munkáltatót terhelő személyi jövedelemadó</t>
  </si>
  <si>
    <t>ebből: táppénz hozzájárulás</t>
  </si>
  <si>
    <t xml:space="preserve">ebből: egészségügyi hozzájárulás </t>
  </si>
  <si>
    <t>ebből: szociális hozzájárulási adó (K2)</t>
  </si>
  <si>
    <t>Munkaadókat terhelő járulékok és szociális hozzájárulási adó</t>
  </si>
  <si>
    <t>Személyi juttatások összesen</t>
  </si>
  <si>
    <t>Külső személyi juttatások</t>
  </si>
  <si>
    <t>Egyéb külső személyi juttatások</t>
  </si>
  <si>
    <t>Foglalkoztatottak személyi juttatásai</t>
  </si>
  <si>
    <t>Foglalkoztatottak egyéb személyi juttatásai</t>
  </si>
  <si>
    <t>Közlekedési költségtérítés</t>
  </si>
  <si>
    <t>Béren kívüli juttatások</t>
  </si>
  <si>
    <t>Normatív jutalmak</t>
  </si>
  <si>
    <t>Törvény szerinti illetmények, munkabérek</t>
  </si>
  <si>
    <t>096015 Gyermekétkeztetés köznevelési intézményben</t>
  </si>
  <si>
    <t>091110                Óvodai nevelés, ellátás szakmai feladatai</t>
  </si>
  <si>
    <t>Összesen</t>
  </si>
  <si>
    <t>Megnevezés</t>
  </si>
  <si>
    <t>Sor-szám</t>
  </si>
  <si>
    <t>Teljesített kiadások kormányzati funkciónként - Óvoda</t>
  </si>
  <si>
    <t>adatok forintban</t>
  </si>
  <si>
    <t>2.sz. melléklet 2.3.b) pontja</t>
  </si>
  <si>
    <t>Baracs Község Önkormányzata Képviselő-testülete 2/2018. (IV.20.) Önkormányzati rendelete a 2017. évi költségvetés végrehajtásáról:</t>
  </si>
  <si>
    <t>Kiküldetések, reklám- és propagandakiadások</t>
  </si>
  <si>
    <t>Kiküldetések kiadásai</t>
  </si>
  <si>
    <t>Egyéb szolgáltatások</t>
  </si>
  <si>
    <t>Karbantartási, kisjavítási szolgáltatások</t>
  </si>
  <si>
    <t>Közüzemi díjak</t>
  </si>
  <si>
    <t>Informatikai szolgáltatások igénybevétele</t>
  </si>
  <si>
    <t>Készletbeszerzés</t>
  </si>
  <si>
    <t>Üzemeltetési anyagok beszerzése</t>
  </si>
  <si>
    <t>Szakmai anyagok beszerzése</t>
  </si>
  <si>
    <t xml:space="preserve">ebből: szociális hozzájárulási adó </t>
  </si>
  <si>
    <t>Teljesítés</t>
  </si>
  <si>
    <t>Módosított előirányzat</t>
  </si>
  <si>
    <t>Eredeti előirányzat</t>
  </si>
  <si>
    <t xml:space="preserve"> Költségvetési kiadások - Óvoda</t>
  </si>
  <si>
    <t>2.sz. melléklet 2.3.a)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</si>
</sst>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/>
    <xf numFmtId="3" fontId="2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3" fontId="3" fillId="0" borderId="1" xfId="0" applyNumberFormat="1" applyFont="1" applyFill="1" applyBorder="1" applyAlignment="1">
      <alignment horizontal="right" vertical="top" wrapText="1"/>
    </xf>
    <xf numFmtId="3" fontId="5" fillId="0" borderId="3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right" vertical="top" wrapText="1"/>
    </xf>
    <xf numFmtId="3" fontId="2" fillId="0" borderId="9" xfId="0" applyNumberFormat="1" applyFont="1" applyFill="1" applyBorder="1" applyAlignment="1">
      <alignment horizontal="righ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left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/>
    <xf numFmtId="3" fontId="5" fillId="0" borderId="11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right" vertical="top" wrapText="1"/>
    </xf>
    <xf numFmtId="0" fontId="6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9C31-23EE-4E69-A9B6-958BEC616432}">
  <dimension ref="A1:K86"/>
  <sheetViews>
    <sheetView tabSelected="1" topLeftCell="A71" workbookViewId="0">
      <selection activeCell="A85" sqref="A85:IV85"/>
    </sheetView>
  </sheetViews>
  <sheetFormatPr defaultRowHeight="12.75" x14ac:dyDescent="0.2"/>
  <cols>
    <col min="1" max="1" width="8.140625" customWidth="1"/>
    <col min="2" max="2" width="59.28515625" customWidth="1"/>
    <col min="3" max="6" width="20.7109375" customWidth="1"/>
  </cols>
  <sheetData>
    <row r="1" spans="1:10" ht="12.75" customHeight="1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.75" customHeight="1" x14ac:dyDescent="0.2">
      <c r="A2" t="s">
        <v>59</v>
      </c>
    </row>
    <row r="3" spans="1:10" ht="11.25" customHeight="1" thickBot="1" x14ac:dyDescent="0.25">
      <c r="D3" s="35" t="s">
        <v>42</v>
      </c>
      <c r="E3" s="35"/>
    </row>
    <row r="4" spans="1:10" ht="1.5" hidden="1" customHeight="1" thickBot="1" x14ac:dyDescent="0.25"/>
    <row r="5" spans="1:10" s="1" customFormat="1" ht="15" customHeight="1" thickBot="1" x14ac:dyDescent="0.25">
      <c r="A5" s="67" t="s">
        <v>58</v>
      </c>
      <c r="B5" s="66"/>
      <c r="C5" s="66"/>
      <c r="D5" s="66"/>
      <c r="E5" s="65"/>
    </row>
    <row r="6" spans="1:10" s="1" customFormat="1" ht="33.75" customHeight="1" x14ac:dyDescent="0.2">
      <c r="A6" s="64" t="s">
        <v>40</v>
      </c>
      <c r="B6" s="64" t="s">
        <v>39</v>
      </c>
      <c r="C6" s="64" t="s">
        <v>57</v>
      </c>
      <c r="D6" s="64" t="s">
        <v>56</v>
      </c>
      <c r="E6" s="64" t="s">
        <v>55</v>
      </c>
    </row>
    <row r="7" spans="1:10" x14ac:dyDescent="0.2">
      <c r="A7" s="45">
        <v>1</v>
      </c>
      <c r="B7" s="44" t="s">
        <v>35</v>
      </c>
      <c r="C7" s="43">
        <v>39015200</v>
      </c>
      <c r="D7" s="43">
        <v>37284494</v>
      </c>
      <c r="E7" s="43">
        <v>37229737</v>
      </c>
    </row>
    <row r="8" spans="1:10" x14ac:dyDescent="0.2">
      <c r="A8" s="45">
        <v>2</v>
      </c>
      <c r="B8" s="44" t="s">
        <v>34</v>
      </c>
      <c r="C8" s="43">
        <v>0</v>
      </c>
      <c r="D8" s="43">
        <v>843956</v>
      </c>
      <c r="E8" s="43">
        <v>843956</v>
      </c>
    </row>
    <row r="9" spans="1:10" x14ac:dyDescent="0.2">
      <c r="A9" s="45">
        <v>3</v>
      </c>
      <c r="B9" s="44" t="s">
        <v>33</v>
      </c>
      <c r="C9" s="43">
        <v>1680000</v>
      </c>
      <c r="D9" s="43">
        <v>1313650</v>
      </c>
      <c r="E9" s="43">
        <v>1313650</v>
      </c>
    </row>
    <row r="10" spans="1:10" x14ac:dyDescent="0.2">
      <c r="A10" s="45">
        <v>4</v>
      </c>
      <c r="B10" s="44" t="s">
        <v>32</v>
      </c>
      <c r="C10" s="43">
        <v>168410</v>
      </c>
      <c r="D10" s="43">
        <v>231150</v>
      </c>
      <c r="E10" s="43">
        <v>160840</v>
      </c>
    </row>
    <row r="11" spans="1:10" ht="13.5" thickBot="1" x14ac:dyDescent="0.25">
      <c r="A11" s="63">
        <v>5</v>
      </c>
      <c r="B11" s="62" t="s">
        <v>31</v>
      </c>
      <c r="C11" s="61">
        <v>908966</v>
      </c>
      <c r="D11" s="61">
        <v>1363782</v>
      </c>
      <c r="E11" s="61">
        <v>1363782</v>
      </c>
    </row>
    <row r="12" spans="1:10" s="10" customFormat="1" ht="13.5" thickBot="1" x14ac:dyDescent="0.25">
      <c r="A12" s="9">
        <v>6</v>
      </c>
      <c r="B12" s="38" t="s">
        <v>30</v>
      </c>
      <c r="C12" s="60">
        <f>SUM(C7:C11)</f>
        <v>41772576</v>
      </c>
      <c r="D12" s="60">
        <f>SUM(D7:D11)</f>
        <v>41037032</v>
      </c>
      <c r="E12" s="60">
        <f>SUM(E7:E11)</f>
        <v>40911965</v>
      </c>
    </row>
    <row r="13" spans="1:10" s="10" customFormat="1" x14ac:dyDescent="0.2">
      <c r="A13" s="59">
        <v>7</v>
      </c>
      <c r="B13" s="58" t="s">
        <v>29</v>
      </c>
      <c r="C13" s="57">
        <v>0</v>
      </c>
      <c r="D13" s="57">
        <v>224643</v>
      </c>
      <c r="E13" s="57">
        <v>224643</v>
      </c>
    </row>
    <row r="14" spans="1:10" s="10" customFormat="1" ht="13.5" thickBot="1" x14ac:dyDescent="0.25">
      <c r="A14" s="56">
        <v>8</v>
      </c>
      <c r="B14" s="55" t="s">
        <v>28</v>
      </c>
      <c r="C14" s="54">
        <v>0</v>
      </c>
      <c r="D14" s="54">
        <f>+D13</f>
        <v>224643</v>
      </c>
      <c r="E14" s="54">
        <f>+E13</f>
        <v>224643</v>
      </c>
    </row>
    <row r="15" spans="1:10" ht="13.5" thickBot="1" x14ac:dyDescent="0.25">
      <c r="A15" s="9">
        <v>9</v>
      </c>
      <c r="B15" s="53" t="s">
        <v>27</v>
      </c>
      <c r="C15" s="37">
        <f>SUM(C12:C14)</f>
        <v>41772576</v>
      </c>
      <c r="D15" s="37">
        <f>SUM(D12:D14)-D13</f>
        <v>41261675</v>
      </c>
      <c r="E15" s="37">
        <f>SUM(E12:E14)-E13</f>
        <v>41136608</v>
      </c>
    </row>
    <row r="16" spans="1:10" ht="13.5" thickBot="1" x14ac:dyDescent="0.25">
      <c r="A16" s="9">
        <v>10</v>
      </c>
      <c r="B16" s="52" t="s">
        <v>26</v>
      </c>
      <c r="C16" s="37">
        <v>8783317</v>
      </c>
      <c r="D16" s="37">
        <v>9381860</v>
      </c>
      <c r="E16" s="51">
        <v>9381860</v>
      </c>
    </row>
    <row r="17" spans="1:5" x14ac:dyDescent="0.2">
      <c r="A17" s="50">
        <v>11</v>
      </c>
      <c r="B17" s="48" t="s">
        <v>54</v>
      </c>
      <c r="C17" s="46">
        <v>0</v>
      </c>
      <c r="D17" s="46">
        <v>0</v>
      </c>
      <c r="E17" s="46">
        <v>8869265</v>
      </c>
    </row>
    <row r="18" spans="1:5" x14ac:dyDescent="0.2">
      <c r="A18" s="45">
        <v>12</v>
      </c>
      <c r="B18" s="44" t="s">
        <v>24</v>
      </c>
      <c r="C18" s="43">
        <v>0</v>
      </c>
      <c r="D18" s="43">
        <v>0</v>
      </c>
      <c r="E18" s="43">
        <v>217637</v>
      </c>
    </row>
    <row r="19" spans="1:5" x14ac:dyDescent="0.2">
      <c r="A19" s="45">
        <v>13</v>
      </c>
      <c r="B19" s="49" t="s">
        <v>23</v>
      </c>
      <c r="C19" s="43">
        <v>0</v>
      </c>
      <c r="D19" s="43">
        <v>0</v>
      </c>
      <c r="E19" s="43">
        <v>81774</v>
      </c>
    </row>
    <row r="20" spans="1:5" ht="14.25" customHeight="1" x14ac:dyDescent="0.2">
      <c r="A20" s="45">
        <v>14</v>
      </c>
      <c r="B20" s="44" t="s">
        <v>22</v>
      </c>
      <c r="C20" s="43">
        <v>0</v>
      </c>
      <c r="D20" s="43">
        <v>0</v>
      </c>
      <c r="E20" s="43">
        <v>213180</v>
      </c>
    </row>
    <row r="21" spans="1:5" x14ac:dyDescent="0.2">
      <c r="A21" s="45">
        <v>15</v>
      </c>
      <c r="B21" s="44" t="s">
        <v>53</v>
      </c>
      <c r="C21" s="43">
        <v>600000</v>
      </c>
      <c r="D21" s="43">
        <v>576439</v>
      </c>
      <c r="E21" s="43">
        <v>363239</v>
      </c>
    </row>
    <row r="22" spans="1:5" x14ac:dyDescent="0.2">
      <c r="A22" s="45">
        <v>16</v>
      </c>
      <c r="B22" s="44" t="s">
        <v>52</v>
      </c>
      <c r="C22" s="43">
        <v>100000</v>
      </c>
      <c r="D22" s="43">
        <v>538734</v>
      </c>
      <c r="E22" s="43">
        <v>476425</v>
      </c>
    </row>
    <row r="23" spans="1:5" ht="14.25" customHeight="1" x14ac:dyDescent="0.2">
      <c r="A23" s="45">
        <v>17</v>
      </c>
      <c r="B23" s="44" t="s">
        <v>19</v>
      </c>
      <c r="C23" s="43">
        <v>430000</v>
      </c>
      <c r="D23" s="43">
        <v>0</v>
      </c>
      <c r="E23" s="43">
        <v>0</v>
      </c>
    </row>
    <row r="24" spans="1:5" ht="14.25" customHeight="1" x14ac:dyDescent="0.2">
      <c r="A24" s="45">
        <v>18</v>
      </c>
      <c r="B24" s="49" t="s">
        <v>51</v>
      </c>
      <c r="C24" s="43">
        <v>1130000</v>
      </c>
      <c r="D24" s="43">
        <v>1115173</v>
      </c>
      <c r="E24" s="43">
        <v>839664</v>
      </c>
    </row>
    <row r="25" spans="1:5" x14ac:dyDescent="0.2">
      <c r="A25" s="45">
        <v>19</v>
      </c>
      <c r="B25" s="44" t="s">
        <v>50</v>
      </c>
      <c r="C25" s="43">
        <v>143640</v>
      </c>
      <c r="D25" s="43">
        <v>147941</v>
      </c>
      <c r="E25" s="43">
        <v>135485</v>
      </c>
    </row>
    <row r="26" spans="1:5" x14ac:dyDescent="0.2">
      <c r="A26" s="45">
        <v>20</v>
      </c>
      <c r="B26" s="44" t="s">
        <v>17</v>
      </c>
      <c r="C26" s="43">
        <v>102000</v>
      </c>
      <c r="D26" s="43">
        <v>97699</v>
      </c>
      <c r="E26" s="43">
        <v>93932</v>
      </c>
    </row>
    <row r="27" spans="1:5" x14ac:dyDescent="0.2">
      <c r="A27" s="45">
        <v>21</v>
      </c>
      <c r="B27" s="47" t="s">
        <v>16</v>
      </c>
      <c r="C27" s="46">
        <v>245640</v>
      </c>
      <c r="D27" s="46">
        <v>245640</v>
      </c>
      <c r="E27" s="46">
        <v>229417</v>
      </c>
    </row>
    <row r="28" spans="1:5" x14ac:dyDescent="0.2">
      <c r="A28" s="45">
        <v>22</v>
      </c>
      <c r="B28" s="48" t="s">
        <v>49</v>
      </c>
      <c r="C28" s="46">
        <v>1077684</v>
      </c>
      <c r="D28" s="46">
        <v>1690635</v>
      </c>
      <c r="E28" s="46">
        <v>1546357</v>
      </c>
    </row>
    <row r="29" spans="1:5" x14ac:dyDescent="0.2">
      <c r="A29" s="45">
        <v>23</v>
      </c>
      <c r="B29" s="44" t="s">
        <v>14</v>
      </c>
      <c r="C29" s="43">
        <v>8062560</v>
      </c>
      <c r="D29" s="43">
        <v>7547150</v>
      </c>
      <c r="E29" s="43">
        <v>6579860</v>
      </c>
    </row>
    <row r="30" spans="1:5" x14ac:dyDescent="0.2">
      <c r="A30" s="45">
        <v>24</v>
      </c>
      <c r="B30" s="44" t="s">
        <v>48</v>
      </c>
      <c r="C30" s="43">
        <v>550000</v>
      </c>
      <c r="D30" s="43">
        <v>385959</v>
      </c>
      <c r="E30" s="43">
        <v>238997</v>
      </c>
    </row>
    <row r="31" spans="1:5" x14ac:dyDescent="0.2">
      <c r="A31" s="45">
        <v>25</v>
      </c>
      <c r="B31" s="44" t="s">
        <v>47</v>
      </c>
      <c r="C31" s="43">
        <v>485950</v>
      </c>
      <c r="D31" s="43">
        <v>567277</v>
      </c>
      <c r="E31" s="43">
        <v>349205</v>
      </c>
    </row>
    <row r="32" spans="1:5" x14ac:dyDescent="0.2">
      <c r="A32" s="45">
        <v>26</v>
      </c>
      <c r="B32" s="47" t="s">
        <v>11</v>
      </c>
      <c r="C32" s="46">
        <f>SUM(C28:C31)</f>
        <v>10176194</v>
      </c>
      <c r="D32" s="46">
        <f>SUM(D28:D31)</f>
        <v>10191021</v>
      </c>
      <c r="E32" s="46">
        <f>SUM(E28:E31)</f>
        <v>8714419</v>
      </c>
    </row>
    <row r="33" spans="1:11" x14ac:dyDescent="0.2">
      <c r="A33" s="45">
        <v>27</v>
      </c>
      <c r="B33" s="48" t="s">
        <v>46</v>
      </c>
      <c r="C33" s="46">
        <v>55000</v>
      </c>
      <c r="D33" s="46">
        <v>0</v>
      </c>
      <c r="E33" s="46">
        <v>0</v>
      </c>
    </row>
    <row r="34" spans="1:11" x14ac:dyDescent="0.2">
      <c r="A34" s="45">
        <v>28</v>
      </c>
      <c r="B34" s="47" t="s">
        <v>45</v>
      </c>
      <c r="C34" s="46">
        <f>+C33</f>
        <v>55000</v>
      </c>
      <c r="D34" s="46">
        <f>+D33</f>
        <v>0</v>
      </c>
      <c r="E34" s="46">
        <f>+E33</f>
        <v>0</v>
      </c>
    </row>
    <row r="35" spans="1:11" x14ac:dyDescent="0.2">
      <c r="A35" s="45">
        <v>29</v>
      </c>
      <c r="B35" s="44" t="s">
        <v>10</v>
      </c>
      <c r="C35" s="43">
        <v>2983018</v>
      </c>
      <c r="D35" s="43">
        <v>2983018</v>
      </c>
      <c r="E35" s="43">
        <v>2431199</v>
      </c>
    </row>
    <row r="36" spans="1:11" ht="14.25" customHeight="1" x14ac:dyDescent="0.2">
      <c r="A36" s="45">
        <v>30</v>
      </c>
      <c r="B36" s="44" t="s">
        <v>9</v>
      </c>
      <c r="C36" s="43">
        <v>0</v>
      </c>
      <c r="D36" s="43">
        <v>50</v>
      </c>
      <c r="E36" s="43">
        <v>3</v>
      </c>
    </row>
    <row r="37" spans="1:11" ht="12.75" customHeight="1" thickBot="1" x14ac:dyDescent="0.25">
      <c r="A37" s="42">
        <v>31</v>
      </c>
      <c r="B37" s="41" t="s">
        <v>8</v>
      </c>
      <c r="C37" s="40">
        <f>+C36+C35</f>
        <v>2983018</v>
      </c>
      <c r="D37" s="40">
        <f>+D36+D35</f>
        <v>2983068</v>
      </c>
      <c r="E37" s="40">
        <v>2431202</v>
      </c>
    </row>
    <row r="38" spans="1:11" ht="13.5" customHeight="1" thickBot="1" x14ac:dyDescent="0.25">
      <c r="A38" s="9">
        <v>32</v>
      </c>
      <c r="B38" s="38" t="s">
        <v>7</v>
      </c>
      <c r="C38" s="37">
        <f>+C24+C27+C32+C34+C37</f>
        <v>14589852</v>
      </c>
      <c r="D38" s="37">
        <f>+D24+D27+D32+D34+D37</f>
        <v>14534902</v>
      </c>
      <c r="E38" s="37">
        <f>+E24+E27+E32+E34+E37</f>
        <v>12214702</v>
      </c>
      <c r="H38" s="39"/>
    </row>
    <row r="39" spans="1:11" ht="14.25" customHeight="1" thickBot="1" x14ac:dyDescent="0.25">
      <c r="A39" s="9">
        <v>33</v>
      </c>
      <c r="B39" s="38" t="s">
        <v>6</v>
      </c>
      <c r="C39" s="37">
        <f>+C12+C16+C38</f>
        <v>65145745</v>
      </c>
      <c r="D39" s="37">
        <f>+D15+D16+D38</f>
        <v>65178437</v>
      </c>
      <c r="E39" s="37">
        <f>+E15+E16+E38</f>
        <v>62733170</v>
      </c>
    </row>
    <row r="40" spans="1:11" ht="3" hidden="1" customHeight="1" x14ac:dyDescent="0.2"/>
    <row r="41" spans="1:11" s="1" customFormat="1" ht="14.25" x14ac:dyDescent="0.2">
      <c r="A41" s="4" t="s">
        <v>4</v>
      </c>
      <c r="B41" s="4"/>
      <c r="C41" s="5"/>
      <c r="D41" s="5"/>
      <c r="E41" s="5"/>
      <c r="F41" s="5"/>
      <c r="G41" s="5"/>
      <c r="H41" s="5"/>
      <c r="I41" s="5"/>
      <c r="J41" s="5"/>
      <c r="K41" s="5"/>
    </row>
    <row r="42" spans="1:11" s="1" customFormat="1" ht="13.5" customHeight="1" x14ac:dyDescent="0.2">
      <c r="A42" s="4"/>
      <c r="B42" s="4"/>
      <c r="C42" s="3" t="s">
        <v>3</v>
      </c>
      <c r="D42" s="3"/>
      <c r="E42" s="2" t="s">
        <v>2</v>
      </c>
      <c r="F42" s="2"/>
      <c r="G42" s="2"/>
    </row>
    <row r="43" spans="1:11" s="1" customFormat="1" ht="14.25" x14ac:dyDescent="0.2">
      <c r="A43" s="4"/>
      <c r="B43" s="4"/>
      <c r="C43" s="3" t="s">
        <v>1</v>
      </c>
      <c r="D43" s="3"/>
      <c r="E43" s="2" t="s">
        <v>0</v>
      </c>
      <c r="F43" s="2"/>
      <c r="G43" s="2"/>
    </row>
    <row r="44" spans="1:11" s="1" customFormat="1" ht="14.25" x14ac:dyDescent="0.2">
      <c r="A44" s="4"/>
      <c r="B44" s="4"/>
      <c r="C44" s="3"/>
      <c r="D44" s="3"/>
      <c r="E44" s="2"/>
      <c r="F44" s="2"/>
      <c r="G44" s="2"/>
    </row>
    <row r="45" spans="1:11" s="1" customFormat="1" ht="14.25" x14ac:dyDescent="0.2">
      <c r="A45" s="4"/>
      <c r="B45" s="4"/>
      <c r="C45" s="3"/>
      <c r="D45" s="3"/>
      <c r="E45" s="2"/>
      <c r="F45" s="2"/>
      <c r="G45" s="2"/>
    </row>
    <row r="46" spans="1:11" ht="12.75" customHeight="1" x14ac:dyDescent="0.2">
      <c r="A46" s="36" t="s">
        <v>44</v>
      </c>
      <c r="B46" s="36"/>
      <c r="C46" s="36"/>
      <c r="D46" s="36"/>
      <c r="E46" s="36"/>
      <c r="F46" s="36"/>
      <c r="G46" s="36"/>
      <c r="H46" s="36"/>
      <c r="I46" s="36"/>
      <c r="J46" s="36"/>
    </row>
    <row r="47" spans="1:11" x14ac:dyDescent="0.2">
      <c r="A47" t="s">
        <v>43</v>
      </c>
    </row>
    <row r="48" spans="1:11" ht="13.5" thickBot="1" x14ac:dyDescent="0.25">
      <c r="D48" s="35" t="s">
        <v>42</v>
      </c>
      <c r="E48" s="35"/>
    </row>
    <row r="49" spans="1:6" s="6" customFormat="1" ht="12.75" customHeight="1" thickBot="1" x14ac:dyDescent="0.25">
      <c r="A49" s="34" t="s">
        <v>41</v>
      </c>
      <c r="B49" s="33"/>
      <c r="C49" s="33"/>
      <c r="D49" s="33"/>
      <c r="E49" s="32"/>
      <c r="F49" s="31"/>
    </row>
    <row r="50" spans="1:6" s="6" customFormat="1" ht="51" x14ac:dyDescent="0.2">
      <c r="A50" s="30" t="s">
        <v>40</v>
      </c>
      <c r="B50" s="29" t="s">
        <v>39</v>
      </c>
      <c r="C50" s="29" t="s">
        <v>38</v>
      </c>
      <c r="D50" s="29" t="s">
        <v>37</v>
      </c>
      <c r="E50" s="29" t="s">
        <v>36</v>
      </c>
    </row>
    <row r="51" spans="1:6" s="6" customFormat="1" x14ac:dyDescent="0.2">
      <c r="A51" s="20">
        <v>1</v>
      </c>
      <c r="B51" s="27" t="s">
        <v>35</v>
      </c>
      <c r="C51" s="15">
        <v>37229737</v>
      </c>
      <c r="D51" s="15">
        <f>33785335+1616339</f>
        <v>35401674</v>
      </c>
      <c r="E51" s="15">
        <v>1828063</v>
      </c>
    </row>
    <row r="52" spans="1:6" s="6" customFormat="1" x14ac:dyDescent="0.2">
      <c r="A52" s="20">
        <v>2</v>
      </c>
      <c r="B52" s="27" t="s">
        <v>34</v>
      </c>
      <c r="C52" s="15">
        <v>843956</v>
      </c>
      <c r="D52" s="15">
        <f>782176+30820</f>
        <v>812996</v>
      </c>
      <c r="E52" s="15">
        <v>30960</v>
      </c>
    </row>
    <row r="53" spans="1:6" s="6" customFormat="1" x14ac:dyDescent="0.2">
      <c r="A53" s="20">
        <v>3</v>
      </c>
      <c r="B53" s="27" t="s">
        <v>33</v>
      </c>
      <c r="C53" s="15">
        <v>1313650</v>
      </c>
      <c r="D53" s="28">
        <f>1134790+89455</f>
        <v>1224245</v>
      </c>
      <c r="E53" s="15">
        <v>89405</v>
      </c>
    </row>
    <row r="54" spans="1:6" s="6" customFormat="1" x14ac:dyDescent="0.2">
      <c r="A54" s="20">
        <v>4</v>
      </c>
      <c r="B54" s="27" t="s">
        <v>32</v>
      </c>
      <c r="C54" s="15">
        <v>160840</v>
      </c>
      <c r="D54" s="15">
        <v>160840</v>
      </c>
      <c r="E54" s="15">
        <v>0</v>
      </c>
    </row>
    <row r="55" spans="1:6" s="6" customFormat="1" x14ac:dyDescent="0.2">
      <c r="A55" s="20">
        <v>5</v>
      </c>
      <c r="B55" s="27" t="s">
        <v>31</v>
      </c>
      <c r="C55" s="15">
        <v>1363782</v>
      </c>
      <c r="D55" s="15">
        <f>1174045+80500</f>
        <v>1254545</v>
      </c>
      <c r="E55" s="15">
        <v>109237</v>
      </c>
    </row>
    <row r="56" spans="1:6" s="6" customFormat="1" x14ac:dyDescent="0.2">
      <c r="A56" s="20">
        <v>6</v>
      </c>
      <c r="B56" s="27" t="s">
        <v>30</v>
      </c>
      <c r="C56" s="15">
        <f>SUM(C51:C55)</f>
        <v>40911965</v>
      </c>
      <c r="D56" s="15">
        <f>SUM(D51:D55)</f>
        <v>38854300</v>
      </c>
      <c r="E56" s="15">
        <f>SUM(E51:E55)</f>
        <v>2057665</v>
      </c>
    </row>
    <row r="57" spans="1:6" s="6" customFormat="1" x14ac:dyDescent="0.2">
      <c r="A57" s="20">
        <v>7</v>
      </c>
      <c r="B57" s="27" t="s">
        <v>29</v>
      </c>
      <c r="C57" s="15">
        <v>224643</v>
      </c>
      <c r="D57" s="15">
        <v>0</v>
      </c>
      <c r="E57" s="15">
        <v>224643</v>
      </c>
    </row>
    <row r="58" spans="1:6" s="6" customFormat="1" x14ac:dyDescent="0.2">
      <c r="A58" s="20">
        <v>8</v>
      </c>
      <c r="B58" s="27" t="s">
        <v>28</v>
      </c>
      <c r="C58" s="15">
        <f>+C57</f>
        <v>224643</v>
      </c>
      <c r="D58" s="15">
        <f>+D57</f>
        <v>0</v>
      </c>
      <c r="E58" s="15">
        <f>+E57</f>
        <v>224643</v>
      </c>
    </row>
    <row r="59" spans="1:6" s="6" customFormat="1" ht="13.5" thickBot="1" x14ac:dyDescent="0.25">
      <c r="A59" s="26">
        <v>9</v>
      </c>
      <c r="B59" s="25" t="s">
        <v>27</v>
      </c>
      <c r="C59" s="24">
        <f>+C56+C57</f>
        <v>41136608</v>
      </c>
      <c r="D59" s="24">
        <f>+D56+D57</f>
        <v>38854300</v>
      </c>
      <c r="E59" s="24">
        <f>+E56+E57</f>
        <v>2282308</v>
      </c>
    </row>
    <row r="60" spans="1:6" s="6" customFormat="1" ht="13.5" thickBot="1" x14ac:dyDescent="0.25">
      <c r="A60" s="9">
        <v>10</v>
      </c>
      <c r="B60" s="8" t="s">
        <v>26</v>
      </c>
      <c r="C60" s="7">
        <v>9381860</v>
      </c>
      <c r="D60" s="7">
        <v>8890354</v>
      </c>
      <c r="E60" s="23">
        <v>491506</v>
      </c>
    </row>
    <row r="61" spans="1:6" s="6" customFormat="1" x14ac:dyDescent="0.2">
      <c r="A61" s="22">
        <v>11</v>
      </c>
      <c r="B61" s="21" t="s">
        <v>25</v>
      </c>
      <c r="C61" s="18">
        <v>8869269</v>
      </c>
      <c r="D61" s="18">
        <f>7998788+425497</f>
        <v>8424285</v>
      </c>
      <c r="E61" s="18">
        <v>444984</v>
      </c>
    </row>
    <row r="62" spans="1:6" s="6" customFormat="1" x14ac:dyDescent="0.2">
      <c r="A62" s="20">
        <v>12</v>
      </c>
      <c r="B62" s="16" t="s">
        <v>24</v>
      </c>
      <c r="C62" s="15">
        <v>217637</v>
      </c>
      <c r="D62" s="15">
        <f>188078+14789</f>
        <v>202867</v>
      </c>
      <c r="E62" s="15">
        <v>14770</v>
      </c>
    </row>
    <row r="63" spans="1:6" s="6" customFormat="1" x14ac:dyDescent="0.2">
      <c r="A63" s="20">
        <v>13</v>
      </c>
      <c r="B63" s="16" t="s">
        <v>23</v>
      </c>
      <c r="C63" s="15">
        <v>81774</v>
      </c>
      <c r="D63" s="15">
        <f>32774+33073</f>
        <v>65847</v>
      </c>
      <c r="E63" s="15">
        <v>15927</v>
      </c>
    </row>
    <row r="64" spans="1:6" s="6" customFormat="1" x14ac:dyDescent="0.2">
      <c r="A64" s="20">
        <v>14</v>
      </c>
      <c r="B64" s="16" t="s">
        <v>22</v>
      </c>
      <c r="C64" s="15">
        <v>213180</v>
      </c>
      <c r="D64" s="15">
        <f>181509+15846</f>
        <v>197355</v>
      </c>
      <c r="E64" s="15">
        <v>15825</v>
      </c>
    </row>
    <row r="65" spans="1:5" s="6" customFormat="1" ht="14.25" customHeight="1" x14ac:dyDescent="0.2">
      <c r="A65" s="20">
        <v>15</v>
      </c>
      <c r="B65" s="16" t="s">
        <v>21</v>
      </c>
      <c r="C65" s="15">
        <v>363239</v>
      </c>
      <c r="D65" s="15">
        <v>363239</v>
      </c>
      <c r="E65" s="15">
        <v>0</v>
      </c>
    </row>
    <row r="66" spans="1:5" s="6" customFormat="1" ht="14.25" customHeight="1" x14ac:dyDescent="0.2">
      <c r="A66" s="20">
        <v>16</v>
      </c>
      <c r="B66" s="16" t="s">
        <v>20</v>
      </c>
      <c r="C66" s="15">
        <v>476425</v>
      </c>
      <c r="D66" s="15">
        <f>330163+124786</f>
        <v>454949</v>
      </c>
      <c r="E66" s="15">
        <v>21476</v>
      </c>
    </row>
    <row r="67" spans="1:5" s="6" customFormat="1" ht="14.25" customHeight="1" x14ac:dyDescent="0.2">
      <c r="A67" s="20">
        <v>17</v>
      </c>
      <c r="B67" s="16" t="s">
        <v>19</v>
      </c>
      <c r="C67" s="15">
        <v>839664</v>
      </c>
      <c r="D67" s="15">
        <f>693402+124786</f>
        <v>818188</v>
      </c>
      <c r="E67" s="15">
        <v>21476</v>
      </c>
    </row>
    <row r="68" spans="1:5" s="6" customFormat="1" x14ac:dyDescent="0.2">
      <c r="A68" s="20">
        <v>18</v>
      </c>
      <c r="B68" s="16" t="s">
        <v>18</v>
      </c>
      <c r="C68" s="15">
        <v>135485</v>
      </c>
      <c r="D68" s="15">
        <v>135485</v>
      </c>
      <c r="E68" s="15">
        <v>0</v>
      </c>
    </row>
    <row r="69" spans="1:5" s="6" customFormat="1" x14ac:dyDescent="0.2">
      <c r="A69" s="20">
        <v>19</v>
      </c>
      <c r="B69" s="16" t="s">
        <v>17</v>
      </c>
      <c r="C69" s="15">
        <v>99932</v>
      </c>
      <c r="D69" s="15">
        <v>93932</v>
      </c>
      <c r="E69" s="15">
        <v>0</v>
      </c>
    </row>
    <row r="70" spans="1:5" s="6" customFormat="1" x14ac:dyDescent="0.2">
      <c r="A70" s="20">
        <v>20</v>
      </c>
      <c r="B70" s="16" t="s">
        <v>16</v>
      </c>
      <c r="C70" s="15">
        <v>229417</v>
      </c>
      <c r="D70" s="15">
        <v>229417</v>
      </c>
      <c r="E70" s="15">
        <v>0</v>
      </c>
    </row>
    <row r="71" spans="1:5" s="6" customFormat="1" x14ac:dyDescent="0.2">
      <c r="A71" s="20">
        <v>21</v>
      </c>
      <c r="B71" s="16" t="s">
        <v>15</v>
      </c>
      <c r="C71" s="15">
        <v>1546357</v>
      </c>
      <c r="D71" s="15">
        <v>1546357</v>
      </c>
      <c r="E71" s="15">
        <v>0</v>
      </c>
    </row>
    <row r="72" spans="1:5" s="6" customFormat="1" x14ac:dyDescent="0.2">
      <c r="A72" s="20">
        <v>22</v>
      </c>
      <c r="B72" s="16" t="s">
        <v>14</v>
      </c>
      <c r="C72" s="15">
        <v>6579860</v>
      </c>
      <c r="D72" s="15">
        <v>12756</v>
      </c>
      <c r="E72" s="15">
        <v>6567104</v>
      </c>
    </row>
    <row r="73" spans="1:5" s="6" customFormat="1" x14ac:dyDescent="0.2">
      <c r="A73" s="20">
        <v>23</v>
      </c>
      <c r="B73" s="16" t="s">
        <v>13</v>
      </c>
      <c r="C73" s="15">
        <v>238997</v>
      </c>
      <c r="D73" s="15">
        <v>238997</v>
      </c>
      <c r="E73" s="15">
        <v>0</v>
      </c>
    </row>
    <row r="74" spans="1:5" s="6" customFormat="1" x14ac:dyDescent="0.2">
      <c r="A74" s="20">
        <v>24</v>
      </c>
      <c r="B74" s="16" t="s">
        <v>12</v>
      </c>
      <c r="C74" s="15">
        <v>349205</v>
      </c>
      <c r="D74" s="15">
        <v>349205</v>
      </c>
      <c r="E74" s="15">
        <v>0</v>
      </c>
    </row>
    <row r="75" spans="1:5" s="6" customFormat="1" x14ac:dyDescent="0.2">
      <c r="A75" s="20">
        <v>25</v>
      </c>
      <c r="B75" s="19" t="s">
        <v>11</v>
      </c>
      <c r="C75" s="18">
        <f>SUM(C71:C74)</f>
        <v>8714419</v>
      </c>
      <c r="D75" s="18">
        <v>2147315</v>
      </c>
      <c r="E75" s="18">
        <f>SUM(E71:E74)</f>
        <v>6567104</v>
      </c>
    </row>
    <row r="76" spans="1:5" s="6" customFormat="1" x14ac:dyDescent="0.2">
      <c r="A76" s="20">
        <v>26</v>
      </c>
      <c r="B76" s="19" t="s">
        <v>10</v>
      </c>
      <c r="C76" s="18">
        <v>2431199</v>
      </c>
      <c r="D76" s="18">
        <f>618593+33692</f>
        <v>652285</v>
      </c>
      <c r="E76" s="18">
        <v>1778914</v>
      </c>
    </row>
    <row r="77" spans="1:5" s="6" customFormat="1" x14ac:dyDescent="0.2">
      <c r="A77" s="17">
        <v>27</v>
      </c>
      <c r="B77" s="16" t="s">
        <v>9</v>
      </c>
      <c r="C77" s="15">
        <v>3</v>
      </c>
      <c r="D77" s="15">
        <v>3</v>
      </c>
      <c r="E77" s="15">
        <v>0</v>
      </c>
    </row>
    <row r="78" spans="1:5" s="6" customFormat="1" ht="13.5" thickBot="1" x14ac:dyDescent="0.25">
      <c r="A78" s="14">
        <v>28</v>
      </c>
      <c r="B78" s="13" t="s">
        <v>8</v>
      </c>
      <c r="C78" s="12">
        <f>+C76+C77</f>
        <v>2431202</v>
      </c>
      <c r="D78" s="12">
        <f>+D76+D77</f>
        <v>652288</v>
      </c>
      <c r="E78" s="12">
        <f>+E76+E77</f>
        <v>1778914</v>
      </c>
    </row>
    <row r="79" spans="1:5" s="10" customFormat="1" ht="13.5" thickBot="1" x14ac:dyDescent="0.25">
      <c r="A79" s="9">
        <v>29</v>
      </c>
      <c r="B79" s="8" t="s">
        <v>7</v>
      </c>
      <c r="C79" s="11">
        <f>+C67+C70+C75+C78</f>
        <v>12214702</v>
      </c>
      <c r="D79" s="11">
        <f>+D67+D70+D75+D78</f>
        <v>3847208</v>
      </c>
      <c r="E79" s="11">
        <f>+E67+E70+E75+E78</f>
        <v>8367494</v>
      </c>
    </row>
    <row r="80" spans="1:5" s="6" customFormat="1" ht="14.25" customHeight="1" thickBot="1" x14ac:dyDescent="0.25">
      <c r="A80" s="9">
        <v>30</v>
      </c>
      <c r="B80" s="8" t="s">
        <v>6</v>
      </c>
      <c r="C80" s="7">
        <f>+C59+C60+C79</f>
        <v>62733170</v>
      </c>
      <c r="D80" s="7">
        <f>+D59+D60+D79</f>
        <v>51591862</v>
      </c>
      <c r="E80" s="7">
        <f>+E59+E60+E79</f>
        <v>11141308</v>
      </c>
    </row>
    <row r="81" spans="1:11" s="6" customFormat="1" ht="14.25" customHeight="1" thickBot="1" x14ac:dyDescent="0.25">
      <c r="A81" s="9">
        <v>31</v>
      </c>
      <c r="B81" s="8" t="s">
        <v>5</v>
      </c>
      <c r="C81" s="7">
        <f>+C80</f>
        <v>62733170</v>
      </c>
      <c r="D81" s="7">
        <f>+D80</f>
        <v>51591862</v>
      </c>
      <c r="E81" s="7">
        <f>+E80</f>
        <v>11141308</v>
      </c>
    </row>
    <row r="83" spans="1:11" s="1" customFormat="1" ht="14.25" x14ac:dyDescent="0.2">
      <c r="A83" s="4" t="s">
        <v>4</v>
      </c>
      <c r="B83" s="4"/>
      <c r="C83" s="5"/>
      <c r="D83" s="5"/>
      <c r="E83" s="5"/>
      <c r="F83" s="5"/>
      <c r="G83" s="5"/>
      <c r="H83" s="5"/>
      <c r="I83" s="5"/>
      <c r="J83" s="5"/>
      <c r="K83" s="5"/>
    </row>
    <row r="84" spans="1:11" s="1" customFormat="1" ht="14.25" x14ac:dyDescent="0.2">
      <c r="A84" s="4"/>
      <c r="B84" s="4"/>
      <c r="C84" s="5"/>
      <c r="D84" s="5"/>
    </row>
    <row r="85" spans="1:11" s="1" customFormat="1" ht="14.25" x14ac:dyDescent="0.2">
      <c r="A85" s="4"/>
      <c r="B85" s="4"/>
      <c r="C85" s="3" t="s">
        <v>3</v>
      </c>
      <c r="D85" s="3"/>
      <c r="E85" s="2" t="s">
        <v>2</v>
      </c>
      <c r="F85" s="2"/>
      <c r="G85" s="2"/>
    </row>
    <row r="86" spans="1:11" s="1" customFormat="1" ht="14.25" x14ac:dyDescent="0.2">
      <c r="A86" s="4"/>
      <c r="B86" s="4"/>
      <c r="C86" s="3" t="s">
        <v>1</v>
      </c>
      <c r="D86" s="3"/>
      <c r="E86" s="2" t="s">
        <v>0</v>
      </c>
      <c r="F86" s="2"/>
      <c r="G86" s="2"/>
    </row>
  </sheetData>
  <mergeCells count="6">
    <mergeCell ref="A1:J1"/>
    <mergeCell ref="A5:E5"/>
    <mergeCell ref="A49:E49"/>
    <mergeCell ref="A46:J46"/>
    <mergeCell ref="D3:E3"/>
    <mergeCell ref="D48:E4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2.3. 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2018-05-10T12:43:30Z</dcterms:created>
  <dcterms:modified xsi:type="dcterms:W3CDTF">2018-05-10T12:43:44Z</dcterms:modified>
</cp:coreProperties>
</file>