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/>
  <mc:AlternateContent xmlns:mc="http://schemas.openxmlformats.org/markup-compatibility/2006">
    <mc:Choice Requires="x15">
      <x15ac:absPath xmlns:x15ac="http://schemas.microsoft.com/office/spreadsheetml/2010/11/ac" url="D:\Közigazgatás\JEGYZŐI\Bátor\2018KTÜ\180530\2017 évi kv rendelet módosítása\"/>
    </mc:Choice>
  </mc:AlternateContent>
  <xr:revisionPtr revIDLastSave="0" documentId="8_{8A42DCF1-50E3-426B-A876-262716B1C454}" xr6:coauthVersionLast="32" xr6:coauthVersionMax="32" xr10:uidLastSave="{00000000-0000-0000-0000-000000000000}"/>
  <bookViews>
    <workbookView xWindow="0" yWindow="0" windowWidth="20490" windowHeight="7545" activeTab="1" xr2:uid="{00000000-000D-0000-FFFF-FFFF00000000}"/>
  </bookViews>
  <sheets>
    <sheet name="Bevételek 1.a mell" sheetId="4" r:id="rId1"/>
    <sheet name="Kiadások 1.b mell" sheetId="16" r:id="rId2"/>
  </sheets>
  <definedNames>
    <definedName name="_xlnm.Print_Titles" localSheetId="0">'Bevételek 1.a mell'!$2:$3</definedName>
    <definedName name="_xlnm.Print_Titles" localSheetId="1">'Kiadások 1.b mell'!$3:$5</definedName>
    <definedName name="_xlnm.Print_Area" localSheetId="0">'Bevételek 1.a mell'!$A$1:$M$74</definedName>
  </definedNames>
  <calcPr calcId="162913"/>
</workbook>
</file>

<file path=xl/calcChain.xml><?xml version="1.0" encoding="utf-8"?>
<calcChain xmlns="http://schemas.openxmlformats.org/spreadsheetml/2006/main">
  <c r="J7" i="16" l="1"/>
  <c r="J182" i="16"/>
  <c r="J176" i="16"/>
  <c r="J170" i="16"/>
  <c r="J184" i="16" s="1"/>
  <c r="J164" i="16"/>
  <c r="J158" i="16"/>
  <c r="J152" i="16"/>
  <c r="J149" i="16"/>
  <c r="J143" i="16"/>
  <c r="J137" i="16"/>
  <c r="J131" i="16"/>
  <c r="J125" i="16"/>
  <c r="J119" i="16"/>
  <c r="J113" i="16"/>
  <c r="J96" i="16"/>
  <c r="J94" i="16"/>
  <c r="J88" i="16"/>
  <c r="J82" i="16"/>
  <c r="J76" i="16"/>
  <c r="J70" i="16"/>
  <c r="J64" i="16"/>
  <c r="J58" i="16"/>
  <c r="J52" i="16"/>
  <c r="J43" i="16"/>
  <c r="J38" i="16"/>
  <c r="J32" i="16"/>
  <c r="J26" i="16"/>
  <c r="J21" i="16"/>
  <c r="J14" i="16"/>
  <c r="K45" i="4"/>
  <c r="K42" i="4"/>
  <c r="K40" i="4" s="1"/>
  <c r="K30" i="4"/>
  <c r="K17" i="4"/>
  <c r="J195" i="16" l="1"/>
  <c r="K47" i="4"/>
  <c r="K7" i="16" l="1"/>
  <c r="L17" i="4"/>
  <c r="M55" i="4"/>
  <c r="M30" i="4"/>
  <c r="M47" i="4" s="1"/>
  <c r="M63" i="4" s="1"/>
  <c r="M28" i="4"/>
  <c r="L28" i="4"/>
  <c r="M17" i="4"/>
  <c r="K116" i="16" l="1"/>
  <c r="K113" i="16" s="1"/>
  <c r="K14" i="16" l="1"/>
  <c r="K176" i="16" l="1"/>
  <c r="K170" i="16"/>
  <c r="K164" i="16"/>
  <c r="K152" i="16"/>
  <c r="K149" i="16"/>
  <c r="K131" i="16"/>
  <c r="K125" i="16"/>
  <c r="K119" i="16"/>
  <c r="K110" i="16"/>
  <c r="K96" i="16"/>
  <c r="K94" i="16"/>
  <c r="K88" i="16"/>
  <c r="K82" i="16"/>
  <c r="K76" i="16"/>
  <c r="K70" i="16"/>
  <c r="K64" i="16"/>
  <c r="K58" i="16"/>
  <c r="K52" i="16"/>
  <c r="K43" i="16"/>
  <c r="K37" i="16"/>
  <c r="K31" i="16"/>
  <c r="K28" i="16"/>
  <c r="K26" i="16"/>
  <c r="K20" i="16"/>
  <c r="L55" i="4"/>
  <c r="L42" i="4"/>
  <c r="L40" i="4" s="1"/>
  <c r="L30" i="4"/>
  <c r="L47" i="4" l="1"/>
  <c r="L63" i="4" s="1"/>
  <c r="K184" i="16"/>
  <c r="K194" i="16" s="1"/>
  <c r="K55" i="4" l="1"/>
  <c r="K63" i="4"/>
  <c r="K28" i="4"/>
</calcChain>
</file>

<file path=xl/sharedStrings.xml><?xml version="1.0" encoding="utf-8"?>
<sst xmlns="http://schemas.openxmlformats.org/spreadsheetml/2006/main" count="293" uniqueCount="130">
  <si>
    <t>Építményadó</t>
  </si>
  <si>
    <t>Kiemelt előirányzat neve</t>
  </si>
  <si>
    <t>Cím-szám</t>
  </si>
  <si>
    <t>Kiemelt előirány-zati           szám</t>
  </si>
  <si>
    <t>Előirány- zati csoport- szám</t>
  </si>
  <si>
    <t>Kiemelt előirány-zati             szám</t>
  </si>
  <si>
    <t>Telekadó</t>
  </si>
  <si>
    <t>BEVÉTELEK ÖSSZESEN:</t>
  </si>
  <si>
    <t>Gépjárműadó</t>
  </si>
  <si>
    <t>Alcím-szám</t>
  </si>
  <si>
    <t>Cím-név</t>
  </si>
  <si>
    <t>Alcím-név</t>
  </si>
  <si>
    <t>Előirányzati csoportnév</t>
  </si>
  <si>
    <t>Kiemelt előirányzatnév</t>
  </si>
  <si>
    <t>KIADÁSOK ÖSSZESEN:</t>
  </si>
  <si>
    <t>B E V É T E L E K</t>
  </si>
  <si>
    <t>K I A D Á S O K</t>
  </si>
  <si>
    <t>Közmunka program támogatás</t>
  </si>
  <si>
    <t>Személyi juttatások</t>
  </si>
  <si>
    <t>Feladat jellege</t>
  </si>
  <si>
    <t>ö</t>
  </si>
  <si>
    <t>k</t>
  </si>
  <si>
    <t>Bevételekből:</t>
  </si>
  <si>
    <t>kötelező önkormányzati feladatok</t>
  </si>
  <si>
    <t>önként vállalt feladatok</t>
  </si>
  <si>
    <t>Kiadásokból:</t>
  </si>
  <si>
    <t>Adópótlékok, adóbírságok</t>
  </si>
  <si>
    <t>Felhalmozási bevételek</t>
  </si>
  <si>
    <t xml:space="preserve">           </t>
  </si>
  <si>
    <t>Földalapú támogatás</t>
  </si>
  <si>
    <t>K =</t>
  </si>
  <si>
    <t>Ö =</t>
  </si>
  <si>
    <t>előirányzat csop szám</t>
  </si>
  <si>
    <t xml:space="preserve">Működési bevétel </t>
  </si>
  <si>
    <t>Vadászati jog értekesítés</t>
  </si>
  <si>
    <t xml:space="preserve">Magánszemélyek kommunális adója </t>
  </si>
  <si>
    <t>Helyi Iparüzési adó</t>
  </si>
  <si>
    <t>Helyi idegenforgalmi adó</t>
  </si>
  <si>
    <t xml:space="preserve">Talajterhelési díj </t>
  </si>
  <si>
    <t xml:space="preserve">III. fejezet összesen: </t>
  </si>
  <si>
    <t>Helyi önkormányzatok működésének  támogatása</t>
  </si>
  <si>
    <t>Külterületi lakott hely</t>
  </si>
  <si>
    <t xml:space="preserve">Zöldterület gazdálkodás </t>
  </si>
  <si>
    <t xml:space="preserve">Közvilágítás </t>
  </si>
  <si>
    <t>Köztemető fenntartás</t>
  </si>
  <si>
    <t>Közutak fenntartása</t>
  </si>
  <si>
    <t>III.5. Gyermekétkeztetés támogatása</t>
  </si>
  <si>
    <t xml:space="preserve"> A települési önkormányzatok szociális feladatainak egyéb támogatása</t>
  </si>
  <si>
    <t xml:space="preserve"> Gyermekétkeztetés támogatása</t>
  </si>
  <si>
    <t xml:space="preserve"> Könyvtári, közművelődési és múzeumi feladatok támogatása</t>
  </si>
  <si>
    <t xml:space="preserve">Kamatbevétel </t>
  </si>
  <si>
    <t>Üdülőhelyi feladatok támogatása</t>
  </si>
  <si>
    <t>A települési önkormányzatok szociális, gyermekjóléti és gyermekétkeztetési feladatainak támogatása</t>
  </si>
  <si>
    <t>Települési önkormányzatok kulturális feladatainak támogatása</t>
  </si>
  <si>
    <t xml:space="preserve">IV. fejezet összesen: </t>
  </si>
  <si>
    <t>Munkaadókat terhelő járulékok</t>
  </si>
  <si>
    <t xml:space="preserve">Dologi kiadások </t>
  </si>
  <si>
    <t>Átad.pénzeszközök, társadalom- és szoc.pol.juttatások</t>
  </si>
  <si>
    <t>Felhalmozási kiadások, tartalékok</t>
  </si>
  <si>
    <t>011130 Önkormányzatok jogalk.és általános igazgatási feladatai</t>
  </si>
  <si>
    <t>104042-Gyermekjóléti szolgálatások</t>
  </si>
  <si>
    <t>107051-Szociális étkezés</t>
  </si>
  <si>
    <t>107054-Családsegítés</t>
  </si>
  <si>
    <t>107052-Házi segítségnyújtás</t>
  </si>
  <si>
    <t>K</t>
  </si>
  <si>
    <t>Képviselők tiszteletdíja</t>
  </si>
  <si>
    <t>013320 Köztemető-fenntartás és működtetés</t>
  </si>
  <si>
    <t>013350 Önkormányzati vagyonnal való gazdálkodás feladatai</t>
  </si>
  <si>
    <t xml:space="preserve">018030 Támogatási célú finanszírozási műveletek </t>
  </si>
  <si>
    <t>041232-Start munka program-Téli közfoglakoztatás</t>
  </si>
  <si>
    <t xml:space="preserve"> 041233 Hosszabb időtartamú közfoglalkoztatás</t>
  </si>
  <si>
    <t>045160 Közutak, hidak, alagutak üzemeltetése, fenntartása</t>
  </si>
  <si>
    <t>051030 Nem veszélyes (települési) hulladék begyűjtése</t>
  </si>
  <si>
    <t>066010 Zöldterület-kezelés</t>
  </si>
  <si>
    <t>066020 Város-, községgazdálkodási egyéb szolg.</t>
  </si>
  <si>
    <t>081030 Sportlétesítmények működtetése, fejlesztése</t>
  </si>
  <si>
    <t>082044 Könyvtári szolgáltatások</t>
  </si>
  <si>
    <t>082092 Közművelődés-hagyom. közösségi kultur.értékek gond.</t>
  </si>
  <si>
    <t>084031 Civil szervezetek működési támogatása</t>
  </si>
  <si>
    <t>096015-Gyermekétkezetés köznevelési intézményben</t>
  </si>
  <si>
    <t>101150-Betegséggel kapcsolatos pénzbeni ellátások</t>
  </si>
  <si>
    <t>104051-Gyermekvédelmi pénzbeni és természtbeni ellátás</t>
  </si>
  <si>
    <t>106020 Lakásfenntartással, lakhatással összefüggő ellátás</t>
  </si>
  <si>
    <t>107060 Egyéb szociális pénzbeli és természetbeni ellátás</t>
  </si>
  <si>
    <t>072211-1 Háziorvosi alapellátás</t>
  </si>
  <si>
    <t>107055-1 Falugondnoki, tanyagondnoki szolgáltatás</t>
  </si>
  <si>
    <t>051060 Veszélyes hulladék kezelése, ártalmatlanítása</t>
  </si>
  <si>
    <t>042180-1 Állategészségügy</t>
  </si>
  <si>
    <t>072311-1 Fogorvosi alapellátás</t>
  </si>
  <si>
    <t>074031-1 Család- és nővédelmi egészségügy gondozás/védőnő</t>
  </si>
  <si>
    <t xml:space="preserve">dologi kiadások </t>
  </si>
  <si>
    <t>Kiegésztés az önkormányzati feladatokhoz</t>
  </si>
  <si>
    <t>Szünidei gyermekétkeztetés támogatása</t>
  </si>
  <si>
    <t>Behajtási költségek</t>
  </si>
  <si>
    <t xml:space="preserve">lakásbérleti díj </t>
  </si>
  <si>
    <t>064010 Közvilágítás</t>
  </si>
  <si>
    <t>074032 Ifjuság egészésgügyi gondozás (  iskola egészségügy )</t>
  </si>
  <si>
    <t>Kártérítés</t>
  </si>
  <si>
    <t>I. fejezet Önkormányzati feladatok</t>
  </si>
  <si>
    <t xml:space="preserve">I fejezet összesen: </t>
  </si>
  <si>
    <t>I. fejezet Önkormányzati feladatellátás</t>
  </si>
  <si>
    <t xml:space="preserve">I. fejezet összesen : </t>
  </si>
  <si>
    <t>016080-1 Kiemelt állami és önkorm.rendezvények</t>
  </si>
  <si>
    <t xml:space="preserve">Felhalmozási kiadások, tartalékok (3087E  + 6409E ) </t>
  </si>
  <si>
    <t xml:space="preserve">Bátor Községi Önkormányzat </t>
  </si>
  <si>
    <t xml:space="preserve">Falugondnoki szolgáltatás támogatása </t>
  </si>
  <si>
    <t>II. fejezet 011220 Adó-vám és jövedéki igazgatás</t>
  </si>
  <si>
    <t>013350 Az önkormányzati vagyonnal való gazdálkodás</t>
  </si>
  <si>
    <t>018030 Támogatási célú finanszírozási műveletek</t>
  </si>
  <si>
    <t>Maradvány felhasználás</t>
  </si>
  <si>
    <t>TB Alaptól egészségügyi feladatokra</t>
  </si>
  <si>
    <t xml:space="preserve">IV. fejezet  Támogatások </t>
  </si>
  <si>
    <t xml:space="preserve">III. fejezet 018010 Önkormányzatok elszámolásai a központi költségvetéssel </t>
  </si>
  <si>
    <t>Személyi juttatások (pm)</t>
  </si>
  <si>
    <t>082042 Könyvtári állomány gyarapítása, nyilvántartása</t>
  </si>
  <si>
    <t>018010 Önkormányzatok elszámolásai a kp-i költségvetéssel</t>
  </si>
  <si>
    <t>Anyakönyvvezetői díj</t>
  </si>
  <si>
    <t>Módosított előirányzat 2017</t>
  </si>
  <si>
    <t>nem lakás céljára szolg. Helyiség bérlet</t>
  </si>
  <si>
    <t xml:space="preserve">I. fejezet összesen: </t>
  </si>
  <si>
    <t>Polgármesteri illetmény támogatása</t>
  </si>
  <si>
    <t>Településüzemeltetéshez kapcsolódó kiegészítés</t>
  </si>
  <si>
    <t>Államháztartási megelőlegezés</t>
  </si>
  <si>
    <t>földhasználati jogok / ingatlanértékesítés</t>
  </si>
  <si>
    <t>szociális étkeztetés</t>
  </si>
  <si>
    <t>Tartalék</t>
  </si>
  <si>
    <t>2017. évi teljesítés</t>
  </si>
  <si>
    <t xml:space="preserve">Eredeti előirányzat </t>
  </si>
  <si>
    <t xml:space="preserve"> 2017 évi módosított előirányzat tervezet</t>
  </si>
  <si>
    <t xml:space="preserve">2017 évi eredeti előirányzat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</si>
</sst>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3" formatCode="_-* #,##0.00\ _F_t_-;\-* #,##0.00\ _F_t_-;_-* &quot;-&quot;??\ _F_t_-;_-@_-"/>
    <numFmt numFmtId="164" formatCode="#\ ##0\ \ "/>
    <numFmt numFmtId="165" formatCode="_-* #,##0\ &quot;Ft&quot;_-;\-* #,##0\ &quot;Ft&quot;_-;_-* &quot;-&quot;??\ &quot;Ft&quot;_-;_-@_-"/>
    <numFmt numFmtId="166" formatCode="#\ ###\ ###"/>
  </numFmts>
  <fonts count="38">
    <font>
      <sz val="10"/>
      <name val="MS Sans Serif"/>
    </font>
    <font>
      <sz val="10"/>
      <name val="H-Times New Roman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20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0"/>
      <name val="MS Sans Serif"/>
    </font>
    <font>
      <sz val="10"/>
      <name val="Times New Roman CE"/>
      <charset val="238"/>
    </font>
    <font>
      <b/>
      <i/>
      <sz val="20"/>
      <name val="Times New Roman CE"/>
      <charset val="238"/>
    </font>
    <font>
      <sz val="8"/>
      <name val="Times New Roman CE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6"/>
      <name val="Times New Roman CE"/>
      <charset val="238"/>
    </font>
    <font>
      <sz val="12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28" fillId="0" borderId="0" applyFont="0" applyFill="0" applyBorder="0" applyAlignment="0" applyProtection="0"/>
    <xf numFmtId="0" fontId="35" fillId="0" borderId="0"/>
    <xf numFmtId="0" fontId="1" fillId="0" borderId="0"/>
    <xf numFmtId="3" fontId="1" fillId="0" borderId="0">
      <alignment horizontal="right" vertical="center"/>
    </xf>
  </cellStyleXfs>
  <cellXfs count="25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Border="1"/>
    <xf numFmtId="0" fontId="11" fillId="0" borderId="0" xfId="0" applyFont="1" applyAlignment="1">
      <alignment vertical="center"/>
    </xf>
    <xf numFmtId="0" fontId="14" fillId="0" borderId="0" xfId="0" applyFont="1"/>
    <xf numFmtId="0" fontId="4" fillId="0" borderId="1" xfId="0" applyFont="1" applyBorder="1" applyAlignment="1">
      <alignment vertical="center"/>
    </xf>
    <xf numFmtId="0" fontId="7" fillId="0" borderId="1" xfId="0" applyFont="1" applyBorder="1"/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4" fillId="0" borderId="1" xfId="4" applyFont="1" applyBorder="1" applyAlignment="1">
      <alignment horizontal="left" vertical="center" wrapText="1"/>
    </xf>
    <xf numFmtId="3" fontId="2" fillId="0" borderId="1" xfId="4" applyFont="1" applyBorder="1" applyAlignment="1">
      <alignment horizontal="center" vertical="center" wrapText="1"/>
    </xf>
    <xf numFmtId="3" fontId="23" fillId="0" borderId="1" xfId="4" applyFont="1" applyBorder="1" applyAlignment="1">
      <alignment horizontal="center" vertical="center" wrapText="1"/>
    </xf>
    <xf numFmtId="3" fontId="6" fillId="0" borderId="1" xfId="4" applyFont="1" applyBorder="1" applyAlignment="1">
      <alignment horizontal="center" vertical="center" wrapText="1"/>
    </xf>
    <xf numFmtId="3" fontId="4" fillId="0" borderId="1" xfId="4" applyFont="1" applyBorder="1" applyAlignment="1">
      <alignment horizontal="center" vertical="center" wrapText="1"/>
    </xf>
    <xf numFmtId="3" fontId="23" fillId="0" borderId="1" xfId="4" applyFont="1" applyBorder="1" applyAlignment="1">
      <alignment horizontal="left" vertical="center"/>
    </xf>
    <xf numFmtId="3" fontId="4" fillId="0" borderId="1" xfId="4" applyFont="1" applyBorder="1" applyAlignment="1">
      <alignment horizontal="left" vertical="center"/>
    </xf>
    <xf numFmtId="3" fontId="23" fillId="0" borderId="1" xfId="4" applyFont="1" applyFill="1" applyBorder="1" applyAlignment="1">
      <alignment horizontal="centerContinuous" vertical="center"/>
    </xf>
    <xf numFmtId="3" fontId="4" fillId="0" borderId="1" xfId="4" applyFont="1" applyFill="1" applyBorder="1" applyAlignment="1">
      <alignment horizontal="centerContinuous" vertical="center"/>
    </xf>
    <xf numFmtId="3" fontId="23" fillId="0" borderId="1" xfId="4" applyFont="1" applyFill="1" applyBorder="1" applyAlignment="1">
      <alignment horizontal="centerContinuous" vertical="center" wrapText="1"/>
    </xf>
    <xf numFmtId="3" fontId="23" fillId="0" borderId="1" xfId="4" applyFont="1" applyFill="1" applyBorder="1" applyAlignment="1">
      <alignment horizontal="left" vertical="center"/>
    </xf>
    <xf numFmtId="3" fontId="4" fillId="0" borderId="1" xfId="4" applyFont="1" applyFill="1" applyBorder="1" applyAlignment="1">
      <alignment horizontal="left" vertical="center"/>
    </xf>
    <xf numFmtId="164" fontId="23" fillId="0" borderId="1" xfId="4" applyNumberFormat="1" applyFont="1" applyBorder="1" applyAlignment="1">
      <alignment horizontal="centerContinuous" vertical="center"/>
    </xf>
    <xf numFmtId="164" fontId="23" fillId="0" borderId="1" xfId="4" applyNumberFormat="1" applyFont="1" applyBorder="1" applyAlignment="1">
      <alignment horizontal="centerContinuous" vertical="center" wrapText="1"/>
    </xf>
    <xf numFmtId="3" fontId="4" fillId="0" borderId="1" xfId="4" applyFont="1" applyFill="1" applyBorder="1" applyAlignment="1">
      <alignment horizontal="center" vertical="center"/>
    </xf>
    <xf numFmtId="3" fontId="4" fillId="0" borderId="3" xfId="4" applyFont="1" applyFill="1" applyBorder="1" applyAlignment="1">
      <alignment horizontal="center" vertical="center"/>
    </xf>
    <xf numFmtId="3" fontId="4" fillId="0" borderId="2" xfId="4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9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19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19" fillId="0" borderId="1" xfId="3" applyFont="1" applyBorder="1" applyAlignment="1">
      <alignment vertical="center"/>
    </xf>
    <xf numFmtId="0" fontId="19" fillId="0" borderId="1" xfId="3" quotePrefix="1" applyFont="1" applyBorder="1" applyAlignment="1">
      <alignment vertical="center"/>
    </xf>
    <xf numFmtId="0" fontId="15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/>
    </xf>
    <xf numFmtId="0" fontId="15" fillId="0" borderId="1" xfId="3" applyFont="1" applyBorder="1" applyAlignment="1">
      <alignment horizontal="left" vertical="center"/>
    </xf>
    <xf numFmtId="0" fontId="15" fillId="0" borderId="1" xfId="3" applyFont="1" applyBorder="1" applyAlignment="1">
      <alignment vertical="center"/>
    </xf>
    <xf numFmtId="0" fontId="17" fillId="3" borderId="3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4" fontId="4" fillId="0" borderId="2" xfId="4" applyNumberFormat="1" applyFont="1" applyBorder="1" applyAlignment="1">
      <alignment horizontal="left" vertical="center"/>
    </xf>
    <xf numFmtId="3" fontId="23" fillId="0" borderId="3" xfId="4" applyFont="1" applyFill="1" applyBorder="1" applyAlignment="1">
      <alignment horizontal="centerContinuous" vertical="center"/>
    </xf>
    <xf numFmtId="3" fontId="23" fillId="0" borderId="5" xfId="4" applyFont="1" applyFill="1" applyBorder="1" applyAlignment="1">
      <alignment horizontal="centerContinuous" vertical="center"/>
    </xf>
    <xf numFmtId="0" fontId="7" fillId="0" borderId="0" xfId="0" applyFont="1" applyAlignment="1"/>
    <xf numFmtId="3" fontId="25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3" fontId="25" fillId="0" borderId="1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3" fontId="25" fillId="0" borderId="2" xfId="0" applyNumberFormat="1" applyFont="1" applyBorder="1" applyAlignment="1">
      <alignment vertical="center" wrapText="1"/>
    </xf>
    <xf numFmtId="0" fontId="17" fillId="3" borderId="3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3" fontId="27" fillId="0" borderId="1" xfId="0" applyNumberFormat="1" applyFont="1" applyBorder="1" applyAlignment="1">
      <alignment vertical="center" wrapText="1"/>
    </xf>
    <xf numFmtId="3" fontId="23" fillId="0" borderId="3" xfId="4" applyFont="1" applyFill="1" applyBorder="1" applyAlignment="1">
      <alignment vertical="center"/>
    </xf>
    <xf numFmtId="3" fontId="23" fillId="0" borderId="5" xfId="4" applyFont="1" applyFill="1" applyBorder="1" applyAlignment="1">
      <alignment vertical="center"/>
    </xf>
    <xf numFmtId="3" fontId="4" fillId="0" borderId="1" xfId="4" applyFont="1" applyFill="1" applyBorder="1" applyAlignment="1">
      <alignment vertical="center"/>
    </xf>
    <xf numFmtId="3" fontId="24" fillId="0" borderId="1" xfId="4" applyFont="1" applyFill="1" applyBorder="1" applyAlignment="1">
      <alignment vertical="center"/>
    </xf>
    <xf numFmtId="3" fontId="25" fillId="0" borderId="2" xfId="0" applyNumberFormat="1" applyFont="1" applyBorder="1" applyAlignment="1">
      <alignment horizontal="left" vertical="center" wrapText="1"/>
    </xf>
    <xf numFmtId="3" fontId="4" fillId="0" borderId="2" xfId="4" applyFont="1" applyFill="1" applyBorder="1" applyAlignment="1">
      <alignment vertical="center"/>
    </xf>
    <xf numFmtId="3" fontId="21" fillId="0" borderId="1" xfId="4" applyFont="1" applyFill="1" applyBorder="1" applyAlignment="1">
      <alignment vertical="center"/>
    </xf>
    <xf numFmtId="3" fontId="31" fillId="0" borderId="1" xfId="4" applyFont="1" applyFill="1" applyBorder="1" applyAlignment="1">
      <alignment vertical="center"/>
    </xf>
    <xf numFmtId="3" fontId="4" fillId="0" borderId="1" xfId="4" applyFont="1" applyBorder="1" applyAlignment="1">
      <alignment vertical="center" wrapText="1"/>
    </xf>
    <xf numFmtId="42" fontId="32" fillId="0" borderId="0" xfId="0" applyNumberFormat="1" applyFont="1"/>
    <xf numFmtId="42" fontId="24" fillId="0" borderId="1" xfId="4" applyNumberFormat="1" applyFont="1" applyBorder="1" applyAlignment="1">
      <alignment vertical="center"/>
    </xf>
    <xf numFmtId="42" fontId="4" fillId="0" borderId="1" xfId="0" applyNumberFormat="1" applyFont="1" applyBorder="1" applyAlignment="1">
      <alignment vertical="center"/>
    </xf>
    <xf numFmtId="42" fontId="6" fillId="0" borderId="1" xfId="4" applyNumberFormat="1" applyFont="1" applyBorder="1" applyAlignment="1">
      <alignment vertical="center"/>
    </xf>
    <xf numFmtId="42" fontId="6" fillId="0" borderId="1" xfId="4" applyNumberFormat="1" applyFont="1" applyFill="1" applyBorder="1" applyAlignment="1">
      <alignment vertical="center"/>
    </xf>
    <xf numFmtId="42" fontId="5" fillId="0" borderId="1" xfId="4" applyNumberFormat="1" applyFont="1" applyBorder="1" applyAlignment="1">
      <alignment vertical="center"/>
    </xf>
    <xf numFmtId="42" fontId="5" fillId="0" borderId="1" xfId="4" applyNumberFormat="1" applyFont="1" applyFill="1" applyBorder="1" applyAlignment="1">
      <alignment horizontal="right" vertical="center"/>
    </xf>
    <xf numFmtId="42" fontId="6" fillId="0" borderId="1" xfId="0" applyNumberFormat="1" applyFont="1" applyBorder="1" applyAlignment="1">
      <alignment vertical="center"/>
    </xf>
    <xf numFmtId="0" fontId="32" fillId="0" borderId="0" xfId="0" applyFont="1"/>
    <xf numFmtId="3" fontId="4" fillId="0" borderId="1" xfId="4" applyFont="1" applyFill="1" applyBorder="1" applyAlignment="1">
      <alignment horizontal="left" vertical="center" wrapText="1"/>
    </xf>
    <xf numFmtId="3" fontId="4" fillId="0" borderId="2" xfId="4" applyFont="1" applyBorder="1" applyAlignment="1">
      <alignment horizontal="left" vertical="center"/>
    </xf>
    <xf numFmtId="3" fontId="4" fillId="0" borderId="2" xfId="4" applyFont="1" applyBorder="1" applyAlignment="1">
      <alignment horizontal="left" vertical="center" wrapText="1"/>
    </xf>
    <xf numFmtId="3" fontId="24" fillId="0" borderId="2" xfId="4" applyFont="1" applyFill="1" applyBorder="1" applyAlignment="1">
      <alignment horizontal="left" vertical="center"/>
    </xf>
    <xf numFmtId="3" fontId="23" fillId="0" borderId="2" xfId="4" applyFont="1" applyFill="1" applyBorder="1" applyAlignment="1">
      <alignment horizontal="left" vertical="center"/>
    </xf>
    <xf numFmtId="3" fontId="4" fillId="0" borderId="3" xfId="4" applyFont="1" applyFill="1" applyBorder="1" applyAlignment="1">
      <alignment horizontal="left" vertical="center"/>
    </xf>
    <xf numFmtId="3" fontId="4" fillId="0" borderId="2" xfId="4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3" fontId="24" fillId="0" borderId="2" xfId="4" applyFont="1" applyBorder="1" applyAlignment="1">
      <alignment horizontal="left" vertical="center"/>
    </xf>
    <xf numFmtId="3" fontId="24" fillId="0" borderId="2" xfId="4" applyFont="1" applyFill="1" applyBorder="1" applyAlignment="1">
      <alignment horizontal="left" vertical="center" wrapText="1"/>
    </xf>
    <xf numFmtId="3" fontId="6" fillId="0" borderId="2" xfId="4" applyFont="1" applyBorder="1" applyAlignment="1">
      <alignment horizontal="left" vertical="center" wrapText="1"/>
    </xf>
    <xf numFmtId="3" fontId="23" fillId="0" borderId="2" xfId="4" applyFont="1" applyFill="1" applyBorder="1" applyAlignment="1">
      <alignment horizontal="left" vertical="center" wrapText="1"/>
    </xf>
    <xf numFmtId="0" fontId="19" fillId="0" borderId="3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3" fontId="4" fillId="0" borderId="5" xfId="4" applyFont="1" applyFill="1" applyBorder="1" applyAlignment="1">
      <alignment horizontal="center" vertical="center"/>
    </xf>
    <xf numFmtId="3" fontId="4" fillId="0" borderId="2" xfId="4" applyFont="1" applyFill="1" applyBorder="1" applyAlignment="1">
      <alignment horizontal="center" vertical="center"/>
    </xf>
    <xf numFmtId="42" fontId="8" fillId="3" borderId="1" xfId="1" applyNumberFormat="1" applyFont="1" applyFill="1" applyBorder="1" applyAlignment="1">
      <alignment horizontal="right"/>
    </xf>
    <xf numFmtId="42" fontId="8" fillId="0" borderId="1" xfId="1" applyNumberFormat="1" applyFont="1" applyFill="1" applyBorder="1" applyAlignment="1">
      <alignment horizontal="right"/>
    </xf>
    <xf numFmtId="42" fontId="24" fillId="0" borderId="1" xfId="0" applyNumberFormat="1" applyFont="1" applyBorder="1" applyAlignment="1">
      <alignment vertical="center"/>
    </xf>
    <xf numFmtId="42" fontId="5" fillId="3" borderId="1" xfId="4" applyNumberFormat="1" applyFont="1" applyFill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3" fontId="4" fillId="7" borderId="2" xfId="4" applyFont="1" applyFill="1" applyBorder="1" applyAlignment="1">
      <alignment horizontal="left" vertical="center"/>
    </xf>
    <xf numFmtId="3" fontId="36" fillId="7" borderId="3" xfId="4" applyFont="1" applyFill="1" applyBorder="1" applyAlignment="1">
      <alignment horizontal="left" vertical="center"/>
    </xf>
    <xf numFmtId="3" fontId="36" fillId="7" borderId="5" xfId="4" applyFont="1" applyFill="1" applyBorder="1" applyAlignment="1">
      <alignment horizontal="left" vertical="center"/>
    </xf>
    <xf numFmtId="3" fontId="36" fillId="7" borderId="2" xfId="4" applyFont="1" applyFill="1" applyBorder="1" applyAlignment="1">
      <alignment horizontal="left" vertical="center"/>
    </xf>
    <xf numFmtId="42" fontId="6" fillId="7" borderId="1" xfId="0" applyNumberFormat="1" applyFont="1" applyFill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42" fontId="6" fillId="7" borderId="1" xfId="4" applyNumberFormat="1" applyFont="1" applyFill="1" applyBorder="1" applyAlignment="1">
      <alignment vertical="center"/>
    </xf>
    <xf numFmtId="3" fontId="6" fillId="8" borderId="2" xfId="4" applyFont="1" applyFill="1" applyBorder="1" applyAlignment="1">
      <alignment horizontal="left" vertical="center"/>
    </xf>
    <xf numFmtId="0" fontId="23" fillId="8" borderId="2" xfId="0" applyFont="1" applyFill="1" applyBorder="1" applyAlignment="1">
      <alignment horizontal="left" vertical="center"/>
    </xf>
    <xf numFmtId="3" fontId="23" fillId="7" borderId="2" xfId="4" applyFont="1" applyFill="1" applyBorder="1" applyAlignment="1">
      <alignment horizontal="left" vertical="center"/>
    </xf>
    <xf numFmtId="0" fontId="23" fillId="7" borderId="2" xfId="0" applyFont="1" applyFill="1" applyBorder="1" applyAlignment="1">
      <alignment horizontal="left" vertical="center" wrapText="1"/>
    </xf>
    <xf numFmtId="3" fontId="23" fillId="6" borderId="2" xfId="4" applyFont="1" applyFill="1" applyBorder="1" applyAlignment="1">
      <alignment horizontal="left" vertical="center"/>
    </xf>
    <xf numFmtId="0" fontId="32" fillId="0" borderId="3" xfId="0" applyFont="1" applyBorder="1"/>
    <xf numFmtId="42" fontId="20" fillId="0" borderId="3" xfId="0" applyNumberFormat="1" applyFont="1" applyBorder="1" applyAlignment="1">
      <alignment horizontal="right" vertical="center"/>
    </xf>
    <xf numFmtId="42" fontId="32" fillId="0" borderId="3" xfId="0" applyNumberFormat="1" applyFont="1" applyBorder="1"/>
    <xf numFmtId="42" fontId="20" fillId="0" borderId="3" xfId="0" applyNumberFormat="1" applyFont="1" applyBorder="1"/>
    <xf numFmtId="42" fontId="32" fillId="0" borderId="3" xfId="0" applyNumberFormat="1" applyFont="1" applyBorder="1" applyAlignment="1">
      <alignment horizontal="right"/>
    </xf>
    <xf numFmtId="42" fontId="20" fillId="0" borderId="3" xfId="0" applyNumberFormat="1" applyFont="1" applyBorder="1" applyAlignment="1">
      <alignment horizontal="right"/>
    </xf>
    <xf numFmtId="42" fontId="19" fillId="0" borderId="3" xfId="0" applyNumberFormat="1" applyFont="1" applyBorder="1" applyAlignment="1">
      <alignment horizontal="right" vertical="center"/>
    </xf>
    <xf numFmtId="42" fontId="8" fillId="0" borderId="3" xfId="0" applyNumberFormat="1" applyFont="1" applyBorder="1"/>
    <xf numFmtId="42" fontId="32" fillId="3" borderId="3" xfId="0" applyNumberFormat="1" applyFont="1" applyFill="1" applyBorder="1" applyAlignment="1">
      <alignment vertical="center"/>
    </xf>
    <xf numFmtId="42" fontId="20" fillId="3" borderId="3" xfId="0" applyNumberFormat="1" applyFont="1" applyFill="1" applyBorder="1"/>
    <xf numFmtId="42" fontId="20" fillId="3" borderId="7" xfId="0" applyNumberFormat="1" applyFont="1" applyFill="1" applyBorder="1" applyAlignment="1">
      <alignment vertical="center"/>
    </xf>
    <xf numFmtId="42" fontId="32" fillId="2" borderId="3" xfId="0" applyNumberFormat="1" applyFont="1" applyFill="1" applyBorder="1"/>
    <xf numFmtId="42" fontId="20" fillId="5" borderId="3" xfId="3" applyNumberFormat="1" applyFont="1" applyFill="1" applyBorder="1" applyAlignment="1">
      <alignment horizontal="right" vertical="center"/>
    </xf>
    <xf numFmtId="3" fontId="24" fillId="0" borderId="1" xfId="4" applyFont="1" applyFill="1" applyBorder="1" applyAlignment="1">
      <alignment horizontal="left" vertical="center" wrapText="1"/>
    </xf>
    <xf numFmtId="3" fontId="31" fillId="0" borderId="3" xfId="4" applyFont="1" applyFill="1" applyBorder="1" applyAlignment="1">
      <alignment vertical="center"/>
    </xf>
    <xf numFmtId="3" fontId="31" fillId="0" borderId="5" xfId="4" applyFont="1" applyFill="1" applyBorder="1" applyAlignment="1">
      <alignment vertical="center"/>
    </xf>
    <xf numFmtId="3" fontId="31" fillId="0" borderId="2" xfId="4" applyFont="1" applyFill="1" applyBorder="1" applyAlignment="1">
      <alignment vertical="center"/>
    </xf>
    <xf numFmtId="0" fontId="17" fillId="4" borderId="5" xfId="0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166" fontId="4" fillId="0" borderId="1" xfId="4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2" fontId="24" fillId="0" borderId="0" xfId="4" applyNumberFormat="1" applyFont="1" applyBorder="1" applyAlignment="1">
      <alignment vertical="center"/>
    </xf>
    <xf numFmtId="42" fontId="6" fillId="0" borderId="0" xfId="4" applyNumberFormat="1" applyFont="1" applyBorder="1" applyAlignment="1">
      <alignment vertical="center"/>
    </xf>
    <xf numFmtId="42" fontId="20" fillId="0" borderId="1" xfId="0" applyNumberFormat="1" applyFont="1" applyBorder="1" applyAlignment="1">
      <alignment horizontal="right" vertical="center"/>
    </xf>
    <xf numFmtId="42" fontId="32" fillId="0" borderId="1" xfId="0" applyNumberFormat="1" applyFont="1" applyBorder="1"/>
    <xf numFmtId="42" fontId="19" fillId="0" borderId="1" xfId="0" applyNumberFormat="1" applyFont="1" applyBorder="1" applyAlignment="1">
      <alignment horizontal="right" vertical="center"/>
    </xf>
    <xf numFmtId="42" fontId="20" fillId="0" borderId="1" xfId="0" applyNumberFormat="1" applyFont="1" applyBorder="1"/>
    <xf numFmtId="42" fontId="8" fillId="0" borderId="1" xfId="0" applyNumberFormat="1" applyFont="1" applyBorder="1"/>
    <xf numFmtId="42" fontId="32" fillId="3" borderId="1" xfId="0" applyNumberFormat="1" applyFont="1" applyFill="1" applyBorder="1" applyAlignment="1">
      <alignment vertical="center"/>
    </xf>
    <xf numFmtId="42" fontId="20" fillId="3" borderId="1" xfId="0" applyNumberFormat="1" applyFont="1" applyFill="1" applyBorder="1"/>
    <xf numFmtId="42" fontId="19" fillId="0" borderId="1" xfId="0" applyNumberFormat="1" applyFont="1" applyBorder="1" applyAlignment="1">
      <alignment horizontal="right"/>
    </xf>
    <xf numFmtId="42" fontId="20" fillId="0" borderId="1" xfId="0" applyNumberFormat="1" applyFont="1" applyBorder="1" applyAlignment="1">
      <alignment horizontal="right"/>
    </xf>
    <xf numFmtId="42" fontId="20" fillId="3" borderId="1" xfId="0" applyNumberFormat="1" applyFont="1" applyFill="1" applyBorder="1" applyAlignment="1">
      <alignment vertical="center"/>
    </xf>
    <xf numFmtId="42" fontId="20" fillId="3" borderId="4" xfId="0" applyNumberFormat="1" applyFont="1" applyFill="1" applyBorder="1" applyAlignment="1">
      <alignment vertical="center"/>
    </xf>
    <xf numFmtId="42" fontId="17" fillId="0" borderId="1" xfId="0" applyNumberFormat="1" applyFont="1" applyBorder="1" applyAlignment="1">
      <alignment horizontal="right" vertical="center"/>
    </xf>
    <xf numFmtId="42" fontId="32" fillId="2" borderId="1" xfId="0" applyNumberFormat="1" applyFont="1" applyFill="1" applyBorder="1"/>
    <xf numFmtId="42" fontId="17" fillId="5" borderId="1" xfId="3" applyNumberFormat="1" applyFont="1" applyFill="1" applyBorder="1" applyAlignment="1">
      <alignment horizontal="right" vertical="center"/>
    </xf>
    <xf numFmtId="3" fontId="37" fillId="0" borderId="4" xfId="4" applyFont="1" applyBorder="1" applyAlignment="1">
      <alignment horizontal="center" vertical="center" wrapText="1"/>
    </xf>
    <xf numFmtId="3" fontId="37" fillId="0" borderId="6" xfId="4" applyFont="1" applyBorder="1" applyAlignment="1">
      <alignment horizontal="center" vertical="center" wrapText="1"/>
    </xf>
    <xf numFmtId="3" fontId="23" fillId="6" borderId="3" xfId="4" applyFont="1" applyFill="1" applyBorder="1" applyAlignment="1">
      <alignment horizontal="left" vertical="center"/>
    </xf>
    <xf numFmtId="3" fontId="23" fillId="6" borderId="5" xfId="4" applyFont="1" applyFill="1" applyBorder="1" applyAlignment="1">
      <alignment horizontal="left" vertical="center"/>
    </xf>
    <xf numFmtId="3" fontId="23" fillId="6" borderId="2" xfId="4" applyFont="1" applyFill="1" applyBorder="1" applyAlignment="1">
      <alignment horizontal="left" vertical="center"/>
    </xf>
    <xf numFmtId="3" fontId="23" fillId="0" borderId="3" xfId="4" applyFont="1" applyFill="1" applyBorder="1" applyAlignment="1">
      <alignment horizontal="left" vertical="center" wrapText="1"/>
    </xf>
    <xf numFmtId="3" fontId="23" fillId="0" borderId="5" xfId="4" applyFont="1" applyFill="1" applyBorder="1" applyAlignment="1">
      <alignment horizontal="left" vertical="center" wrapText="1"/>
    </xf>
    <xf numFmtId="3" fontId="23" fillId="0" borderId="2" xfId="4" applyFont="1" applyFill="1" applyBorder="1" applyAlignment="1">
      <alignment horizontal="left" vertical="center" wrapText="1"/>
    </xf>
    <xf numFmtId="3" fontId="24" fillId="0" borderId="3" xfId="4" applyFont="1" applyFill="1" applyBorder="1" applyAlignment="1">
      <alignment horizontal="left" vertical="center" wrapText="1"/>
    </xf>
    <xf numFmtId="3" fontId="24" fillId="0" borderId="5" xfId="4" applyFont="1" applyFill="1" applyBorder="1" applyAlignment="1">
      <alignment horizontal="left" vertical="center" wrapText="1"/>
    </xf>
    <xf numFmtId="3" fontId="24" fillId="0" borderId="2" xfId="4" applyFont="1" applyFill="1" applyBorder="1" applyAlignment="1">
      <alignment horizontal="left" vertical="center" wrapText="1"/>
    </xf>
    <xf numFmtId="0" fontId="23" fillId="7" borderId="3" xfId="0" applyFont="1" applyFill="1" applyBorder="1" applyAlignment="1">
      <alignment horizontal="left" vertical="center" wrapText="1"/>
    </xf>
    <xf numFmtId="0" fontId="23" fillId="7" borderId="5" xfId="0" applyFont="1" applyFill="1" applyBorder="1" applyAlignment="1">
      <alignment horizontal="left" vertical="center" wrapText="1"/>
    </xf>
    <xf numFmtId="0" fontId="23" fillId="7" borderId="2" xfId="0" applyFont="1" applyFill="1" applyBorder="1" applyAlignment="1">
      <alignment horizontal="left" vertical="center" wrapText="1"/>
    </xf>
    <xf numFmtId="3" fontId="24" fillId="0" borderId="3" xfId="4" applyFont="1" applyFill="1" applyBorder="1" applyAlignment="1">
      <alignment horizontal="left" vertical="center"/>
    </xf>
    <xf numFmtId="3" fontId="24" fillId="0" borderId="2" xfId="4" applyFont="1" applyFill="1" applyBorder="1" applyAlignment="1">
      <alignment horizontal="left" vertical="center"/>
    </xf>
    <xf numFmtId="3" fontId="4" fillId="0" borderId="3" xfId="4" applyFont="1" applyBorder="1" applyAlignment="1">
      <alignment horizontal="left" vertical="center" wrapText="1"/>
    </xf>
    <xf numFmtId="3" fontId="4" fillId="0" borderId="5" xfId="4" applyFont="1" applyBorder="1" applyAlignment="1">
      <alignment horizontal="left" vertical="center" wrapText="1"/>
    </xf>
    <xf numFmtId="3" fontId="4" fillId="0" borderId="2" xfId="4" applyFont="1" applyBorder="1" applyAlignment="1">
      <alignment horizontal="left" vertical="center" wrapText="1"/>
    </xf>
    <xf numFmtId="3" fontId="23" fillId="0" borderId="3" xfId="4" applyFont="1" applyFill="1" applyBorder="1" applyAlignment="1">
      <alignment horizontal="left" vertical="center"/>
    </xf>
    <xf numFmtId="3" fontId="23" fillId="0" borderId="5" xfId="4" applyFont="1" applyFill="1" applyBorder="1" applyAlignment="1">
      <alignment horizontal="left" vertical="center"/>
    </xf>
    <xf numFmtId="3" fontId="23" fillId="0" borderId="2" xfId="4" applyFont="1" applyFill="1" applyBorder="1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8" borderId="5" xfId="0" applyFont="1" applyFill="1" applyBorder="1" applyAlignment="1">
      <alignment horizontal="left" vertical="center"/>
    </xf>
    <xf numFmtId="0" fontId="23" fillId="8" borderId="2" xfId="0" applyFont="1" applyFill="1" applyBorder="1" applyAlignment="1">
      <alignment horizontal="left" vertical="center"/>
    </xf>
    <xf numFmtId="3" fontId="23" fillId="7" borderId="3" xfId="4" applyFont="1" applyFill="1" applyBorder="1" applyAlignment="1">
      <alignment horizontal="left" vertical="center"/>
    </xf>
    <xf numFmtId="3" fontId="23" fillId="7" borderId="5" xfId="4" applyFont="1" applyFill="1" applyBorder="1" applyAlignment="1">
      <alignment horizontal="left" vertical="center"/>
    </xf>
    <xf numFmtId="3" fontId="23" fillId="7" borderId="2" xfId="4" applyFont="1" applyFill="1" applyBorder="1" applyAlignment="1">
      <alignment horizontal="left" vertical="center"/>
    </xf>
    <xf numFmtId="3" fontId="24" fillId="0" borderId="5" xfId="4" applyFont="1" applyFill="1" applyBorder="1" applyAlignment="1">
      <alignment horizontal="left" vertical="center"/>
    </xf>
    <xf numFmtId="3" fontId="6" fillId="0" borderId="3" xfId="4" applyFont="1" applyBorder="1" applyAlignment="1">
      <alignment horizontal="left" vertical="center" wrapText="1"/>
    </xf>
    <xf numFmtId="3" fontId="6" fillId="0" borderId="5" xfId="4" applyFont="1" applyBorder="1" applyAlignment="1">
      <alignment horizontal="left" vertical="center" wrapText="1"/>
    </xf>
    <xf numFmtId="3" fontId="6" fillId="0" borderId="2" xfId="4" applyFont="1" applyBorder="1" applyAlignment="1">
      <alignment horizontal="left" vertical="center" wrapText="1"/>
    </xf>
    <xf numFmtId="3" fontId="4" fillId="0" borderId="3" xfId="4" applyFont="1" applyBorder="1" applyAlignment="1">
      <alignment horizontal="left" vertical="center"/>
    </xf>
    <xf numFmtId="3" fontId="4" fillId="0" borderId="5" xfId="4" applyFont="1" applyBorder="1" applyAlignment="1">
      <alignment horizontal="left" vertical="center"/>
    </xf>
    <xf numFmtId="3" fontId="4" fillId="0" borderId="2" xfId="4" applyFont="1" applyBorder="1" applyAlignment="1">
      <alignment horizontal="left" vertical="center"/>
    </xf>
    <xf numFmtId="3" fontId="24" fillId="0" borderId="3" xfId="4" applyFont="1" applyBorder="1" applyAlignment="1">
      <alignment horizontal="left" vertical="center"/>
    </xf>
    <xf numFmtId="3" fontId="24" fillId="0" borderId="5" xfId="4" applyFont="1" applyBorder="1" applyAlignment="1">
      <alignment horizontal="left" vertical="center"/>
    </xf>
    <xf numFmtId="3" fontId="24" fillId="0" borderId="2" xfId="4" applyFont="1" applyBorder="1" applyAlignment="1">
      <alignment horizontal="left" vertical="center"/>
    </xf>
    <xf numFmtId="3" fontId="6" fillId="8" borderId="3" xfId="4" applyFont="1" applyFill="1" applyBorder="1" applyAlignment="1">
      <alignment horizontal="left" vertical="center"/>
    </xf>
    <xf numFmtId="3" fontId="6" fillId="8" borderId="5" xfId="4" applyFont="1" applyFill="1" applyBorder="1" applyAlignment="1">
      <alignment horizontal="left" vertical="center"/>
    </xf>
    <xf numFmtId="3" fontId="6" fillId="8" borderId="2" xfId="4" applyFont="1" applyFill="1" applyBorder="1" applyAlignment="1">
      <alignment horizontal="left" vertical="center"/>
    </xf>
    <xf numFmtId="3" fontId="29" fillId="0" borderId="4" xfId="4" applyFont="1" applyBorder="1" applyAlignment="1">
      <alignment horizontal="center" vertical="center" wrapText="1"/>
    </xf>
    <xf numFmtId="3" fontId="29" fillId="0" borderId="6" xfId="4" applyFont="1" applyBorder="1" applyAlignment="1">
      <alignment horizontal="center" vertical="center" wrapText="1"/>
    </xf>
    <xf numFmtId="3" fontId="4" fillId="0" borderId="3" xfId="4" applyFont="1" applyFill="1" applyBorder="1" applyAlignment="1">
      <alignment horizontal="left" vertical="center"/>
    </xf>
    <xf numFmtId="3" fontId="4" fillId="0" borderId="2" xfId="4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3" fontId="4" fillId="0" borderId="1" xfId="4" applyFont="1" applyFill="1" applyBorder="1" applyAlignment="1">
      <alignment horizontal="left" vertical="center" wrapText="1"/>
    </xf>
    <xf numFmtId="3" fontId="21" fillId="0" borderId="1" xfId="4" applyFont="1" applyBorder="1" applyAlignment="1">
      <alignment horizontal="center" vertical="center" wrapText="1"/>
    </xf>
    <xf numFmtId="3" fontId="12" fillId="0" borderId="1" xfId="4" applyFont="1" applyBorder="1" applyAlignment="1">
      <alignment horizontal="center" vertical="center" wrapText="1"/>
    </xf>
    <xf numFmtId="3" fontId="22" fillId="0" borderId="1" xfId="4" applyFont="1" applyBorder="1" applyAlignment="1">
      <alignment horizontal="center" vertical="center" wrapText="1"/>
    </xf>
    <xf numFmtId="3" fontId="13" fillId="0" borderId="1" xfId="4" applyFont="1" applyBorder="1" applyAlignment="1">
      <alignment horizontal="center" vertical="center" wrapText="1"/>
    </xf>
    <xf numFmtId="3" fontId="13" fillId="0" borderId="4" xfId="4" applyFont="1" applyBorder="1" applyAlignment="1">
      <alignment horizontal="center" vertical="center" wrapText="1"/>
    </xf>
    <xf numFmtId="3" fontId="13" fillId="0" borderId="6" xfId="4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left" vertical="center"/>
    </xf>
    <xf numFmtId="0" fontId="17" fillId="4" borderId="5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0" fillId="3" borderId="3" xfId="0" applyFont="1" applyFill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20" fillId="3" borderId="2" xfId="0" applyFont="1" applyFill="1" applyBorder="1" applyAlignment="1">
      <alignment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3" fillId="5" borderId="1" xfId="3" applyFont="1" applyFill="1" applyBorder="1" applyAlignment="1">
      <alignment horizontal="left" vertical="center"/>
    </xf>
    <xf numFmtId="0" fontId="20" fillId="0" borderId="3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34" fillId="5" borderId="3" xfId="0" applyFont="1" applyFill="1" applyBorder="1" applyAlignment="1">
      <alignment horizontal="left" vertical="center"/>
    </xf>
    <xf numFmtId="0" fontId="34" fillId="5" borderId="5" xfId="0" applyFont="1" applyFill="1" applyBorder="1" applyAlignment="1">
      <alignment horizontal="left" vertical="center"/>
    </xf>
    <xf numFmtId="0" fontId="34" fillId="5" borderId="2" xfId="0" applyFont="1" applyFill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2" xfId="2" xr:uid="{00000000-0005-0000-0000-000002000000}"/>
    <cellStyle name="Normál_1MELL" xfId="3" xr:uid="{00000000-0005-0000-0000-000003000000}"/>
    <cellStyle name="Normál_2MELL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73" name="Szöveg 1">
          <a:extLst>
            <a:ext uri="{FF2B5EF4-FFF2-40B4-BE49-F238E27FC236}">
              <a16:creationId xmlns:a16="http://schemas.microsoft.com/office/drawing/2014/main" id="{00000000-0008-0000-0000-000001700000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74" name="Szöveg 2">
          <a:extLst>
            <a:ext uri="{FF2B5EF4-FFF2-40B4-BE49-F238E27FC236}">
              <a16:creationId xmlns:a16="http://schemas.microsoft.com/office/drawing/2014/main" id="{00000000-0008-0000-0000-000002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5" name="Szöveg 3">
          <a:extLst>
            <a:ext uri="{FF2B5EF4-FFF2-40B4-BE49-F238E27FC236}">
              <a16:creationId xmlns:a16="http://schemas.microsoft.com/office/drawing/2014/main" id="{00000000-0008-0000-0000-000003700000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8676" name="Szöveg 6">
          <a:extLst>
            <a:ext uri="{FF2B5EF4-FFF2-40B4-BE49-F238E27FC236}">
              <a16:creationId xmlns:a16="http://schemas.microsoft.com/office/drawing/2014/main" id="{00000000-0008-0000-0000-000004700000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7" name="Szöveg 10">
          <a:extLst>
            <a:ext uri="{FF2B5EF4-FFF2-40B4-BE49-F238E27FC236}">
              <a16:creationId xmlns:a16="http://schemas.microsoft.com/office/drawing/2014/main" id="{00000000-0008-0000-0000-000005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8" name="Szöveg 11">
          <a:extLst>
            <a:ext uri="{FF2B5EF4-FFF2-40B4-BE49-F238E27FC236}">
              <a16:creationId xmlns:a16="http://schemas.microsoft.com/office/drawing/2014/main" id="{00000000-0008-0000-0000-000006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9" name="Szöveg 12">
          <a:extLst>
            <a:ext uri="{FF2B5EF4-FFF2-40B4-BE49-F238E27FC236}">
              <a16:creationId xmlns:a16="http://schemas.microsoft.com/office/drawing/2014/main" id="{00000000-0008-0000-0000-000007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VII. fejezet: Tartalékok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80" name="Szöveg 13">
          <a:extLst>
            <a:ext uri="{FF2B5EF4-FFF2-40B4-BE49-F238E27FC236}">
              <a16:creationId xmlns:a16="http://schemas.microsoft.com/office/drawing/2014/main" id="{00000000-0008-0000-0000-000008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VIII. fejezet: Pénzmaradványi tartalék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86" name="Szöveg 1">
          <a:extLst>
            <a:ext uri="{FF2B5EF4-FFF2-40B4-BE49-F238E27FC236}">
              <a16:creationId xmlns:a16="http://schemas.microsoft.com/office/drawing/2014/main" id="{00000000-0008-0000-0000-00000E700000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87" name="Szöveg 2">
          <a:extLst>
            <a:ext uri="{FF2B5EF4-FFF2-40B4-BE49-F238E27FC236}">
              <a16:creationId xmlns:a16="http://schemas.microsoft.com/office/drawing/2014/main" id="{00000000-0008-0000-0000-00000F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88" name="Szöveg 3">
          <a:extLst>
            <a:ext uri="{FF2B5EF4-FFF2-40B4-BE49-F238E27FC236}">
              <a16:creationId xmlns:a16="http://schemas.microsoft.com/office/drawing/2014/main" id="{00000000-0008-0000-0000-000010700000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8689" name="Szöveg 6">
          <a:extLst>
            <a:ext uri="{FF2B5EF4-FFF2-40B4-BE49-F238E27FC236}">
              <a16:creationId xmlns:a16="http://schemas.microsoft.com/office/drawing/2014/main" id="{00000000-0008-0000-0000-000011700000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0" name="Szöveg 10">
          <a:extLst>
            <a:ext uri="{FF2B5EF4-FFF2-40B4-BE49-F238E27FC236}">
              <a16:creationId xmlns:a16="http://schemas.microsoft.com/office/drawing/2014/main" id="{00000000-0008-0000-0000-000012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1" name="Szöveg 11">
          <a:extLst>
            <a:ext uri="{FF2B5EF4-FFF2-40B4-BE49-F238E27FC236}">
              <a16:creationId xmlns:a16="http://schemas.microsoft.com/office/drawing/2014/main" id="{00000000-0008-0000-0000-000013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2" name="Szöveg 12">
          <a:extLst>
            <a:ext uri="{FF2B5EF4-FFF2-40B4-BE49-F238E27FC236}">
              <a16:creationId xmlns:a16="http://schemas.microsoft.com/office/drawing/2014/main" id="{00000000-0008-0000-0000-000014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VII. fejezet: Tartalékok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3" name="Szöveg 13">
          <a:extLst>
            <a:ext uri="{FF2B5EF4-FFF2-40B4-BE49-F238E27FC236}">
              <a16:creationId xmlns:a16="http://schemas.microsoft.com/office/drawing/2014/main" id="{00000000-0008-0000-0000-000015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94" name="Szöveg 1">
          <a:extLst>
            <a:ext uri="{FF2B5EF4-FFF2-40B4-BE49-F238E27FC236}">
              <a16:creationId xmlns:a16="http://schemas.microsoft.com/office/drawing/2014/main" id="{00000000-0008-0000-0000-000016700000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95" name="Szöveg 2">
          <a:extLst>
            <a:ext uri="{FF2B5EF4-FFF2-40B4-BE49-F238E27FC236}">
              <a16:creationId xmlns:a16="http://schemas.microsoft.com/office/drawing/2014/main" id="{00000000-0008-0000-0000-000017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6" name="Szöveg 3">
          <a:extLst>
            <a:ext uri="{FF2B5EF4-FFF2-40B4-BE49-F238E27FC236}">
              <a16:creationId xmlns:a16="http://schemas.microsoft.com/office/drawing/2014/main" id="{00000000-0008-0000-0000-000018700000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8697" name="Szöveg 6">
          <a:extLst>
            <a:ext uri="{FF2B5EF4-FFF2-40B4-BE49-F238E27FC236}">
              <a16:creationId xmlns:a16="http://schemas.microsoft.com/office/drawing/2014/main" id="{00000000-0008-0000-0000-000019700000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8" name="Szöveg 10">
          <a:extLst>
            <a:ext uri="{FF2B5EF4-FFF2-40B4-BE49-F238E27FC236}">
              <a16:creationId xmlns:a16="http://schemas.microsoft.com/office/drawing/2014/main" id="{00000000-0008-0000-0000-00001A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9" name="Szöveg 11">
          <a:extLst>
            <a:ext uri="{FF2B5EF4-FFF2-40B4-BE49-F238E27FC236}">
              <a16:creationId xmlns:a16="http://schemas.microsoft.com/office/drawing/2014/main" id="{00000000-0008-0000-0000-00001B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700" name="Szöveg 12">
          <a:extLst>
            <a:ext uri="{FF2B5EF4-FFF2-40B4-BE49-F238E27FC236}">
              <a16:creationId xmlns:a16="http://schemas.microsoft.com/office/drawing/2014/main" id="{00000000-0008-0000-0000-00001C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VII. fejezet: Tartalékok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701" name="Szöveg 13">
          <a:extLst>
            <a:ext uri="{FF2B5EF4-FFF2-40B4-BE49-F238E27FC236}">
              <a16:creationId xmlns:a16="http://schemas.microsoft.com/office/drawing/2014/main" id="{00000000-0008-0000-0000-00001D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M73"/>
  <sheetViews>
    <sheetView showGridLines="0" zoomScaleNormal="100" workbookViewId="0">
      <pane xSplit="12" ySplit="1" topLeftCell="M50" activePane="bottomRight" state="frozen"/>
      <selection pane="topRight" activeCell="N1" sqref="N1"/>
      <selection pane="bottomLeft" activeCell="A2" sqref="A2"/>
      <selection pane="bottomRight" activeCell="J71" sqref="J71"/>
    </sheetView>
  </sheetViews>
  <sheetFormatPr defaultRowHeight="15.75"/>
  <cols>
    <col min="1" max="1" width="4.140625" style="3" customWidth="1"/>
    <col min="2" max="3" width="5.140625" style="4" customWidth="1"/>
    <col min="4" max="4" width="6.7109375" style="3" customWidth="1"/>
    <col min="5" max="5" width="5.85546875" style="3" customWidth="1"/>
    <col min="6" max="6" width="4" style="3" customWidth="1"/>
    <col min="7" max="7" width="8.42578125" style="3" customWidth="1"/>
    <col min="8" max="8" width="18.5703125" style="3" customWidth="1"/>
    <col min="9" max="9" width="40.5703125" style="3" customWidth="1"/>
    <col min="10" max="10" width="9.42578125" style="3" customWidth="1"/>
    <col min="11" max="11" width="16.140625" style="3" customWidth="1"/>
    <col min="12" max="13" width="17.28515625" style="3" customWidth="1"/>
    <col min="14" max="14" width="12.85546875" style="3" bestFit="1" customWidth="1"/>
    <col min="15" max="16384" width="9.140625" style="3"/>
  </cols>
  <sheetData>
    <row r="1" spans="1:13" s="1" customFormat="1" ht="24.75" customHeight="1">
      <c r="A1" s="215" t="s">
        <v>104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 ht="21.75" customHeight="1">
      <c r="A2" s="217" t="s">
        <v>2</v>
      </c>
      <c r="B2" s="220" t="s">
        <v>9</v>
      </c>
      <c r="C2" s="221" t="s">
        <v>32</v>
      </c>
      <c r="D2" s="218" t="s">
        <v>3</v>
      </c>
      <c r="E2" s="218" t="s">
        <v>19</v>
      </c>
      <c r="F2" s="219" t="s">
        <v>15</v>
      </c>
      <c r="G2" s="219"/>
      <c r="H2" s="219"/>
      <c r="I2" s="219"/>
      <c r="J2" s="207"/>
      <c r="K2" s="166" t="s">
        <v>127</v>
      </c>
      <c r="L2" s="214" t="s">
        <v>117</v>
      </c>
      <c r="M2" s="214" t="s">
        <v>126</v>
      </c>
    </row>
    <row r="3" spans="1:13" ht="51.75" customHeight="1">
      <c r="A3" s="217"/>
      <c r="B3" s="220"/>
      <c r="C3" s="222"/>
      <c r="D3" s="218"/>
      <c r="E3" s="218"/>
      <c r="F3" s="22" t="s">
        <v>10</v>
      </c>
      <c r="G3" s="22" t="s">
        <v>11</v>
      </c>
      <c r="H3" s="22" t="s">
        <v>12</v>
      </c>
      <c r="I3" s="22" t="s">
        <v>1</v>
      </c>
      <c r="J3" s="208"/>
      <c r="K3" s="167"/>
      <c r="L3" s="214"/>
      <c r="M3" s="214"/>
    </row>
    <row r="4" spans="1:13" s="2" customFormat="1" ht="14.25" customHeight="1">
      <c r="A4" s="23"/>
      <c r="B4" s="24"/>
      <c r="C4" s="24"/>
      <c r="D4" s="25"/>
      <c r="E4" s="25"/>
      <c r="F4" s="211" t="s">
        <v>98</v>
      </c>
      <c r="G4" s="212"/>
      <c r="H4" s="212"/>
      <c r="I4" s="213"/>
      <c r="J4" s="100"/>
      <c r="K4" s="147"/>
      <c r="L4" s="13"/>
      <c r="M4" s="115"/>
    </row>
    <row r="5" spans="1:13" s="2" customFormat="1" ht="12.75" customHeight="1">
      <c r="A5" s="23">
        <v>1</v>
      </c>
      <c r="B5" s="24"/>
      <c r="C5" s="24"/>
      <c r="D5" s="25"/>
      <c r="E5" s="25"/>
      <c r="F5" s="185" t="s">
        <v>107</v>
      </c>
      <c r="G5" s="186"/>
      <c r="H5" s="186"/>
      <c r="I5" s="187"/>
      <c r="J5" s="97"/>
      <c r="K5" s="85"/>
      <c r="L5" s="86"/>
      <c r="M5" s="115"/>
    </row>
    <row r="6" spans="1:13" s="2" customFormat="1" ht="12.75" customHeight="1">
      <c r="A6" s="23"/>
      <c r="B6" s="24"/>
      <c r="C6" s="24">
        <v>1</v>
      </c>
      <c r="D6" s="25"/>
      <c r="E6" s="25"/>
      <c r="F6" s="28"/>
      <c r="G6" s="28"/>
      <c r="H6" s="209" t="s">
        <v>33</v>
      </c>
      <c r="I6" s="210"/>
      <c r="J6" s="99"/>
      <c r="K6" s="85"/>
      <c r="L6" s="86"/>
      <c r="M6" s="115"/>
    </row>
    <row r="7" spans="1:13" s="2" customFormat="1" ht="12.75" customHeight="1">
      <c r="A7" s="23"/>
      <c r="B7" s="24"/>
      <c r="C7" s="24"/>
      <c r="D7" s="25"/>
      <c r="E7" s="25"/>
      <c r="F7" s="28"/>
      <c r="G7" s="28"/>
      <c r="H7" s="98"/>
      <c r="I7" s="77" t="s">
        <v>94</v>
      </c>
      <c r="J7" s="80"/>
      <c r="K7" s="111">
        <v>363000</v>
      </c>
      <c r="L7" s="111">
        <v>363000</v>
      </c>
      <c r="M7" s="115">
        <v>0</v>
      </c>
    </row>
    <row r="8" spans="1:13" s="2" customFormat="1" ht="12.75" customHeight="1">
      <c r="A8" s="23"/>
      <c r="B8" s="24"/>
      <c r="C8" s="24"/>
      <c r="D8" s="25"/>
      <c r="E8" s="25"/>
      <c r="F8" s="28"/>
      <c r="G8" s="28"/>
      <c r="H8" s="98"/>
      <c r="I8" s="81" t="s">
        <v>118</v>
      </c>
      <c r="J8" s="80"/>
      <c r="K8" s="112">
        <v>356000</v>
      </c>
      <c r="L8" s="112">
        <v>356000</v>
      </c>
      <c r="M8" s="115">
        <v>299598</v>
      </c>
    </row>
    <row r="9" spans="1:13" s="2" customFormat="1" ht="12.75" customHeight="1">
      <c r="A9" s="23"/>
      <c r="B9" s="24"/>
      <c r="C9" s="24"/>
      <c r="D9" s="25"/>
      <c r="E9" s="25"/>
      <c r="F9" s="28"/>
      <c r="G9" s="28"/>
      <c r="H9" s="98"/>
      <c r="I9" s="81" t="s">
        <v>124</v>
      </c>
      <c r="J9" s="80"/>
      <c r="K9" s="112">
        <v>98000</v>
      </c>
      <c r="L9" s="112">
        <v>0</v>
      </c>
      <c r="M9" s="115">
        <v>383380</v>
      </c>
    </row>
    <row r="10" spans="1:13" s="2" customFormat="1" ht="12.75" customHeight="1">
      <c r="A10" s="23"/>
      <c r="B10" s="24"/>
      <c r="C10" s="24">
        <v>2</v>
      </c>
      <c r="D10" s="25"/>
      <c r="E10" s="25"/>
      <c r="F10" s="28"/>
      <c r="G10" s="28"/>
      <c r="H10" s="209" t="s">
        <v>27</v>
      </c>
      <c r="I10" s="210"/>
      <c r="J10" s="99"/>
      <c r="K10" s="85"/>
      <c r="L10" s="86"/>
      <c r="M10" s="115"/>
    </row>
    <row r="11" spans="1:13" s="2" customFormat="1" ht="12.75" customHeight="1">
      <c r="A11" s="23"/>
      <c r="B11" s="24"/>
      <c r="C11" s="24"/>
      <c r="D11" s="24">
        <v>1</v>
      </c>
      <c r="E11" s="25"/>
      <c r="F11" s="28"/>
      <c r="G11" s="28"/>
      <c r="H11" s="36"/>
      <c r="I11" s="32" t="s">
        <v>123</v>
      </c>
      <c r="J11" s="35"/>
      <c r="K11" s="85"/>
      <c r="L11" s="86">
        <v>90000</v>
      </c>
      <c r="M11" s="115">
        <v>90000</v>
      </c>
    </row>
    <row r="12" spans="1:13" s="2" customFormat="1" ht="12.75" customHeight="1">
      <c r="A12" s="23"/>
      <c r="B12" s="24"/>
      <c r="C12" s="24"/>
      <c r="D12" s="24">
        <v>2</v>
      </c>
      <c r="E12" s="25"/>
      <c r="F12" s="28"/>
      <c r="G12" s="28"/>
      <c r="H12" s="36"/>
      <c r="I12" s="21" t="s">
        <v>29</v>
      </c>
      <c r="J12" s="21"/>
      <c r="K12" s="85"/>
      <c r="L12" s="86"/>
      <c r="M12" s="115"/>
    </row>
    <row r="13" spans="1:13" s="2" customFormat="1" ht="12.75" customHeight="1">
      <c r="A13" s="23"/>
      <c r="B13" s="24"/>
      <c r="C13" s="24"/>
      <c r="D13" s="24">
        <v>3</v>
      </c>
      <c r="E13" s="25"/>
      <c r="F13" s="28"/>
      <c r="G13" s="28"/>
      <c r="H13" s="36"/>
      <c r="I13" s="32" t="s">
        <v>34</v>
      </c>
      <c r="J13" s="35"/>
      <c r="K13" s="85"/>
      <c r="L13" s="86"/>
      <c r="M13" s="115"/>
    </row>
    <row r="14" spans="1:13" s="2" customFormat="1" ht="12.75" customHeight="1">
      <c r="A14" s="23"/>
      <c r="B14" s="24"/>
      <c r="C14" s="24"/>
      <c r="D14" s="24">
        <v>4</v>
      </c>
      <c r="E14" s="25"/>
      <c r="F14" s="28"/>
      <c r="G14" s="28"/>
      <c r="H14" s="35"/>
      <c r="I14" s="32" t="s">
        <v>50</v>
      </c>
      <c r="J14" s="35"/>
      <c r="K14" s="85">
        <v>0</v>
      </c>
      <c r="L14" s="86">
        <v>350</v>
      </c>
      <c r="M14" s="115">
        <v>177</v>
      </c>
    </row>
    <row r="15" spans="1:13" s="2" customFormat="1" ht="12.75" customHeight="1">
      <c r="A15" s="23"/>
      <c r="B15" s="24"/>
      <c r="C15" s="24"/>
      <c r="D15" s="24"/>
      <c r="E15" s="25"/>
      <c r="F15" s="64"/>
      <c r="G15" s="65"/>
      <c r="H15" s="109"/>
      <c r="I15" s="32" t="s">
        <v>116</v>
      </c>
      <c r="J15" s="110"/>
      <c r="K15" s="85">
        <v>0</v>
      </c>
      <c r="L15" s="86">
        <v>15000</v>
      </c>
      <c r="M15" s="115">
        <v>15000</v>
      </c>
    </row>
    <row r="16" spans="1:13" s="2" customFormat="1" ht="12.75" customHeight="1">
      <c r="A16" s="23"/>
      <c r="B16" s="24"/>
      <c r="C16" s="24"/>
      <c r="D16" s="25"/>
      <c r="E16" s="25"/>
      <c r="F16" s="75"/>
      <c r="G16" s="76"/>
      <c r="H16" s="76"/>
      <c r="I16" s="78" t="s">
        <v>97</v>
      </c>
      <c r="J16" s="97"/>
      <c r="K16" s="85">
        <v>0</v>
      </c>
      <c r="L16" s="86">
        <v>6750</v>
      </c>
      <c r="M16" s="115">
        <v>6750</v>
      </c>
    </row>
    <row r="17" spans="1:13" s="2" customFormat="1" ht="12.75" customHeight="1">
      <c r="A17" s="23"/>
      <c r="B17" s="24"/>
      <c r="C17" s="24"/>
      <c r="D17" s="25"/>
      <c r="E17" s="25"/>
      <c r="F17" s="191" t="s">
        <v>99</v>
      </c>
      <c r="G17" s="192"/>
      <c r="H17" s="192"/>
      <c r="I17" s="193"/>
      <c r="J17" s="125"/>
      <c r="K17" s="87">
        <f>SUM(K7:K16)</f>
        <v>817000</v>
      </c>
      <c r="L17" s="122">
        <f>SUM(L7:L16)</f>
        <v>831100</v>
      </c>
      <c r="M17" s="122">
        <f>SUM(M7:M16)</f>
        <v>794905</v>
      </c>
    </row>
    <row r="18" spans="1:13" s="2" customFormat="1" ht="12.75" customHeight="1">
      <c r="A18" s="23"/>
      <c r="B18" s="24"/>
      <c r="C18" s="24"/>
      <c r="D18" s="25"/>
      <c r="E18" s="25"/>
      <c r="F18" s="188" t="s">
        <v>106</v>
      </c>
      <c r="G18" s="189"/>
      <c r="H18" s="189"/>
      <c r="I18" s="190"/>
      <c r="J18" s="124"/>
      <c r="K18" s="85"/>
      <c r="L18" s="86"/>
      <c r="M18" s="115"/>
    </row>
    <row r="19" spans="1:13" s="2" customFormat="1" ht="12.75" customHeight="1">
      <c r="A19" s="23">
        <v>1</v>
      </c>
      <c r="B19" s="24"/>
      <c r="C19" s="24"/>
      <c r="D19" s="25"/>
      <c r="E19" s="25"/>
      <c r="F19" s="182" t="s">
        <v>8</v>
      </c>
      <c r="G19" s="183"/>
      <c r="H19" s="183"/>
      <c r="I19" s="184"/>
      <c r="J19" s="95"/>
      <c r="K19" s="85">
        <v>1030000</v>
      </c>
      <c r="L19" s="85">
        <v>1030000</v>
      </c>
      <c r="M19" s="115">
        <v>1019932</v>
      </c>
    </row>
    <row r="20" spans="1:13" s="2" customFormat="1" ht="14.25" customHeight="1">
      <c r="A20" s="23">
        <v>2</v>
      </c>
      <c r="B20" s="24"/>
      <c r="C20" s="24"/>
      <c r="D20" s="25"/>
      <c r="E20" s="25"/>
      <c r="F20" s="180" t="s">
        <v>35</v>
      </c>
      <c r="G20" s="194"/>
      <c r="H20" s="194"/>
      <c r="I20" s="181"/>
      <c r="J20" s="96"/>
      <c r="K20" s="85">
        <v>1641000</v>
      </c>
      <c r="L20" s="85">
        <v>1641000</v>
      </c>
      <c r="M20" s="115">
        <v>1695668</v>
      </c>
    </row>
    <row r="21" spans="1:13" s="2" customFormat="1" ht="14.25" customHeight="1">
      <c r="A21" s="23">
        <v>3</v>
      </c>
      <c r="B21" s="24"/>
      <c r="C21" s="24"/>
      <c r="D21" s="25"/>
      <c r="E21" s="25"/>
      <c r="F21" s="180" t="s">
        <v>36</v>
      </c>
      <c r="G21" s="194"/>
      <c r="H21" s="194"/>
      <c r="I21" s="181"/>
      <c r="J21" s="96"/>
      <c r="K21" s="85">
        <v>5477000</v>
      </c>
      <c r="L21" s="85">
        <v>5477000</v>
      </c>
      <c r="M21" s="115">
        <v>3699163</v>
      </c>
    </row>
    <row r="22" spans="1:13" s="2" customFormat="1" ht="14.25" customHeight="1">
      <c r="A22" s="23">
        <v>4</v>
      </c>
      <c r="B22" s="24"/>
      <c r="C22" s="24"/>
      <c r="D22" s="25"/>
      <c r="E22" s="25"/>
      <c r="F22" s="201" t="s">
        <v>37</v>
      </c>
      <c r="G22" s="202"/>
      <c r="H22" s="202"/>
      <c r="I22" s="203"/>
      <c r="J22" s="101"/>
      <c r="K22" s="85"/>
      <c r="L22" s="85"/>
      <c r="M22" s="115"/>
    </row>
    <row r="23" spans="1:13" s="2" customFormat="1" ht="14.25" customHeight="1">
      <c r="A23" s="23">
        <v>5</v>
      </c>
      <c r="B23" s="24"/>
      <c r="C23" s="24"/>
      <c r="D23" s="25"/>
      <c r="E23" s="25"/>
      <c r="F23" s="182" t="s">
        <v>0</v>
      </c>
      <c r="G23" s="183"/>
      <c r="H23" s="183"/>
      <c r="I23" s="184"/>
      <c r="J23" s="95"/>
      <c r="K23" s="85"/>
      <c r="L23" s="85"/>
      <c r="M23" s="115"/>
    </row>
    <row r="24" spans="1:13" s="2" customFormat="1" ht="14.25" customHeight="1">
      <c r="A24" s="23">
        <v>6</v>
      </c>
      <c r="B24" s="24"/>
      <c r="C24" s="24"/>
      <c r="D24" s="25"/>
      <c r="E24" s="25"/>
      <c r="F24" s="182" t="s">
        <v>6</v>
      </c>
      <c r="G24" s="183"/>
      <c r="H24" s="183"/>
      <c r="I24" s="184"/>
      <c r="J24" s="95"/>
      <c r="K24" s="85"/>
      <c r="L24" s="85"/>
      <c r="M24" s="115"/>
    </row>
    <row r="25" spans="1:13" s="2" customFormat="1" ht="18" customHeight="1">
      <c r="A25" s="23">
        <v>7</v>
      </c>
      <c r="B25" s="24"/>
      <c r="C25" s="24"/>
      <c r="D25" s="25"/>
      <c r="E25" s="25"/>
      <c r="F25" s="198" t="s">
        <v>38</v>
      </c>
      <c r="G25" s="199"/>
      <c r="H25" s="199"/>
      <c r="I25" s="200"/>
      <c r="J25" s="94"/>
      <c r="K25" s="85">
        <v>150000</v>
      </c>
      <c r="L25" s="85">
        <v>150000</v>
      </c>
      <c r="M25" s="115">
        <v>0</v>
      </c>
    </row>
    <row r="26" spans="1:13" s="2" customFormat="1" ht="18.75" customHeight="1">
      <c r="A26" s="23">
        <v>8</v>
      </c>
      <c r="B26" s="24"/>
      <c r="C26" s="24"/>
      <c r="D26" s="25"/>
      <c r="E26" s="25"/>
      <c r="F26" s="198" t="s">
        <v>26</v>
      </c>
      <c r="G26" s="199"/>
      <c r="H26" s="199"/>
      <c r="I26" s="200"/>
      <c r="J26" s="94"/>
      <c r="K26" s="85">
        <v>180000</v>
      </c>
      <c r="L26" s="85">
        <v>180000</v>
      </c>
      <c r="M26" s="115">
        <v>232832</v>
      </c>
    </row>
    <row r="27" spans="1:13" s="2" customFormat="1" ht="18.75" customHeight="1">
      <c r="A27" s="23">
        <v>9</v>
      </c>
      <c r="B27" s="24"/>
      <c r="C27" s="24"/>
      <c r="D27" s="25"/>
      <c r="E27" s="25"/>
      <c r="F27" s="198" t="s">
        <v>93</v>
      </c>
      <c r="G27" s="199"/>
      <c r="H27" s="199"/>
      <c r="I27" s="200"/>
      <c r="J27" s="94"/>
      <c r="K27" s="85"/>
      <c r="L27" s="86"/>
      <c r="M27" s="115"/>
    </row>
    <row r="28" spans="1:13" s="2" customFormat="1" ht="18.75" customHeight="1">
      <c r="A28" s="23"/>
      <c r="B28" s="24"/>
      <c r="C28" s="24"/>
      <c r="D28" s="25"/>
      <c r="E28" s="25"/>
      <c r="F28" s="117" t="s">
        <v>119</v>
      </c>
      <c r="G28" s="118"/>
      <c r="H28" s="118"/>
      <c r="I28" s="119"/>
      <c r="J28" s="116"/>
      <c r="K28" s="87">
        <f ca="1">SUM(K19:K31)</f>
        <v>8478000</v>
      </c>
      <c r="L28" s="120">
        <f>SUM(L19:L27)</f>
        <v>8478000</v>
      </c>
      <c r="M28" s="120">
        <f>SUM(M19:M27)</f>
        <v>6647595</v>
      </c>
    </row>
    <row r="29" spans="1:13" s="2" customFormat="1" ht="18.75" customHeight="1">
      <c r="A29" s="23"/>
      <c r="B29" s="24"/>
      <c r="C29" s="24"/>
      <c r="D29" s="25"/>
      <c r="E29" s="25"/>
      <c r="F29" s="204" t="s">
        <v>112</v>
      </c>
      <c r="G29" s="205"/>
      <c r="H29" s="205"/>
      <c r="I29" s="206"/>
      <c r="J29" s="123"/>
      <c r="K29" s="85">
        <v>0</v>
      </c>
      <c r="L29" s="86"/>
      <c r="M29" s="115"/>
    </row>
    <row r="30" spans="1:13" s="2" customFormat="1" ht="14.25" customHeight="1">
      <c r="A30" s="23">
        <v>1</v>
      </c>
      <c r="B30" s="24"/>
      <c r="C30" s="24"/>
      <c r="D30" s="25"/>
      <c r="E30" s="25"/>
      <c r="F30" s="185" t="s">
        <v>40</v>
      </c>
      <c r="G30" s="186"/>
      <c r="H30" s="186"/>
      <c r="I30" s="187"/>
      <c r="J30" s="97"/>
      <c r="K30" s="87">
        <f>SUM(K37:K39)</f>
        <v>4954699</v>
      </c>
      <c r="L30" s="87">
        <f>SUM(L31:L39)</f>
        <v>21811500</v>
      </c>
      <c r="M30" s="87">
        <f>SUM(M31:M39)</f>
        <v>21811500</v>
      </c>
    </row>
    <row r="31" spans="1:13" s="2" customFormat="1" ht="14.25" customHeight="1">
      <c r="A31" s="23"/>
      <c r="B31" s="24">
        <v>1</v>
      </c>
      <c r="C31" s="24"/>
      <c r="D31" s="25"/>
      <c r="E31" s="25"/>
      <c r="F31" s="27"/>
      <c r="G31" s="198" t="s">
        <v>120</v>
      </c>
      <c r="H31" s="199"/>
      <c r="I31" s="200"/>
      <c r="J31" s="63"/>
      <c r="K31" s="85"/>
      <c r="L31" s="113"/>
      <c r="M31" s="115">
        <v>0</v>
      </c>
    </row>
    <row r="32" spans="1:13" s="2" customFormat="1" ht="14.25" customHeight="1">
      <c r="A32" s="23"/>
      <c r="B32" s="24">
        <v>2</v>
      </c>
      <c r="C32" s="24"/>
      <c r="D32" s="25"/>
      <c r="E32" s="25"/>
      <c r="F32" s="27"/>
      <c r="G32" s="198" t="s">
        <v>41</v>
      </c>
      <c r="H32" s="199"/>
      <c r="I32" s="200"/>
      <c r="J32" s="94"/>
      <c r="L32" s="113"/>
      <c r="M32" s="115"/>
    </row>
    <row r="33" spans="1:13" s="2" customFormat="1" ht="14.25" customHeight="1">
      <c r="A33" s="23"/>
      <c r="B33" s="24">
        <v>3</v>
      </c>
      <c r="C33" s="24"/>
      <c r="D33" s="25"/>
      <c r="E33" s="25"/>
      <c r="F33" s="27"/>
      <c r="G33" s="198" t="s">
        <v>42</v>
      </c>
      <c r="H33" s="199"/>
      <c r="I33" s="200"/>
      <c r="J33" s="94"/>
      <c r="K33" s="85">
        <v>1697030</v>
      </c>
      <c r="L33" s="85">
        <v>1697030</v>
      </c>
      <c r="M33" s="115">
        <v>1697030</v>
      </c>
    </row>
    <row r="34" spans="1:13" s="2" customFormat="1" ht="14.25" customHeight="1">
      <c r="A34" s="23"/>
      <c r="B34" s="24">
        <v>4</v>
      </c>
      <c r="C34" s="24"/>
      <c r="D34" s="25"/>
      <c r="E34" s="25"/>
      <c r="F34" s="27"/>
      <c r="G34" s="198" t="s">
        <v>43</v>
      </c>
      <c r="H34" s="199"/>
      <c r="I34" s="200"/>
      <c r="J34" s="94"/>
      <c r="K34" s="85">
        <v>1728000</v>
      </c>
      <c r="L34" s="85">
        <v>1728000</v>
      </c>
      <c r="M34" s="115">
        <v>1728000</v>
      </c>
    </row>
    <row r="35" spans="1:13" s="2" customFormat="1" ht="13.5" customHeight="1">
      <c r="A35" s="23"/>
      <c r="B35" s="24">
        <v>5</v>
      </c>
      <c r="C35" s="24"/>
      <c r="D35" s="25"/>
      <c r="E35" s="25"/>
      <c r="F35" s="27"/>
      <c r="G35" s="201" t="s">
        <v>44</v>
      </c>
      <c r="H35" s="202"/>
      <c r="I35" s="203"/>
      <c r="J35" s="101"/>
      <c r="K35" s="85">
        <v>289800</v>
      </c>
      <c r="L35" s="85">
        <v>289800</v>
      </c>
      <c r="M35" s="115">
        <v>289800</v>
      </c>
    </row>
    <row r="36" spans="1:13" s="2" customFormat="1" ht="14.25" customHeight="1">
      <c r="A36" s="23"/>
      <c r="B36" s="24">
        <v>6</v>
      </c>
      <c r="C36" s="24"/>
      <c r="D36" s="25"/>
      <c r="E36" s="25"/>
      <c r="F36" s="28"/>
      <c r="G36" s="180" t="s">
        <v>45</v>
      </c>
      <c r="H36" s="194"/>
      <c r="I36" s="181"/>
      <c r="J36" s="96"/>
      <c r="K36" s="85">
        <v>1282550</v>
      </c>
      <c r="L36" s="85">
        <v>1282550</v>
      </c>
      <c r="M36" s="115">
        <v>1282550</v>
      </c>
    </row>
    <row r="37" spans="1:13" s="2" customFormat="1" ht="18.75" customHeight="1">
      <c r="A37" s="23"/>
      <c r="B37" s="24">
        <v>7</v>
      </c>
      <c r="C37" s="24"/>
      <c r="D37" s="25"/>
      <c r="E37" s="25"/>
      <c r="F37" s="28"/>
      <c r="G37" s="180" t="s">
        <v>121</v>
      </c>
      <c r="H37" s="194"/>
      <c r="I37" s="181"/>
      <c r="J37" s="96"/>
      <c r="L37" s="85">
        <v>1000000</v>
      </c>
      <c r="M37" s="115">
        <v>1000000</v>
      </c>
    </row>
    <row r="38" spans="1:13" s="2" customFormat="1" ht="18.75" customHeight="1">
      <c r="A38" s="23"/>
      <c r="B38" s="24">
        <v>8</v>
      </c>
      <c r="C38" s="24"/>
      <c r="D38" s="25"/>
      <c r="E38" s="25"/>
      <c r="F38" s="28"/>
      <c r="G38" s="180" t="s">
        <v>91</v>
      </c>
      <c r="H38" s="194"/>
      <c r="I38" s="181"/>
      <c r="J38" s="96"/>
      <c r="K38" s="85">
        <v>4851699</v>
      </c>
      <c r="L38" s="85">
        <v>15711120</v>
      </c>
      <c r="M38" s="115">
        <v>15711120</v>
      </c>
    </row>
    <row r="39" spans="1:13" s="2" customFormat="1" ht="25.5" customHeight="1">
      <c r="A39" s="23"/>
      <c r="B39" s="24">
        <v>9</v>
      </c>
      <c r="C39" s="24"/>
      <c r="D39" s="25"/>
      <c r="E39" s="25"/>
      <c r="F39" s="28"/>
      <c r="G39" s="174" t="s">
        <v>51</v>
      </c>
      <c r="H39" s="175"/>
      <c r="I39" s="176"/>
      <c r="J39" s="102"/>
      <c r="K39" s="85">
        <v>103000</v>
      </c>
      <c r="L39" s="85">
        <v>103000</v>
      </c>
      <c r="M39" s="115">
        <v>103000</v>
      </c>
    </row>
    <row r="40" spans="1:13" s="2" customFormat="1" ht="29.25" customHeight="1">
      <c r="A40" s="23">
        <v>2</v>
      </c>
      <c r="B40" s="24"/>
      <c r="C40" s="24"/>
      <c r="D40" s="25"/>
      <c r="E40" s="25"/>
      <c r="F40" s="195" t="s">
        <v>52</v>
      </c>
      <c r="G40" s="196"/>
      <c r="H40" s="196"/>
      <c r="I40" s="197"/>
      <c r="J40" s="103"/>
      <c r="K40" s="87">
        <f>SUM(K41:K42)</f>
        <v>3386600</v>
      </c>
      <c r="L40" s="87">
        <f>SUM(L41:L42)</f>
        <v>5995990</v>
      </c>
      <c r="M40" s="121">
        <v>5856390</v>
      </c>
    </row>
    <row r="41" spans="1:13" s="2" customFormat="1" ht="28.5" customHeight="1">
      <c r="A41" s="23"/>
      <c r="B41" s="24">
        <v>1</v>
      </c>
      <c r="C41" s="24"/>
      <c r="D41" s="25"/>
      <c r="E41" s="25"/>
      <c r="G41" s="182" t="s">
        <v>47</v>
      </c>
      <c r="H41" s="183"/>
      <c r="I41" s="184"/>
      <c r="J41" s="95"/>
      <c r="K41" s="85">
        <v>3227000</v>
      </c>
      <c r="L41" s="113">
        <v>5836390</v>
      </c>
      <c r="M41" s="115">
        <v>5856390</v>
      </c>
    </row>
    <row r="42" spans="1:13" s="2" customFormat="1" ht="25.5" customHeight="1">
      <c r="A42" s="23"/>
      <c r="B42" s="24">
        <v>5</v>
      </c>
      <c r="C42" s="24"/>
      <c r="D42" s="25"/>
      <c r="E42" s="25"/>
      <c r="F42" s="28"/>
      <c r="G42" s="180" t="s">
        <v>48</v>
      </c>
      <c r="H42" s="194" t="s">
        <v>46</v>
      </c>
      <c r="I42" s="181" t="s">
        <v>46</v>
      </c>
      <c r="J42" s="96"/>
      <c r="K42" s="114">
        <f>SUM(K43)</f>
        <v>159600</v>
      </c>
      <c r="L42" s="114">
        <f>SUM(L43)</f>
        <v>159600</v>
      </c>
      <c r="M42" s="121">
        <v>129390</v>
      </c>
    </row>
    <row r="43" spans="1:13" s="2" customFormat="1" ht="24" customHeight="1">
      <c r="A43" s="23"/>
      <c r="B43" s="24"/>
      <c r="C43" s="24"/>
      <c r="D43" s="25"/>
      <c r="E43" s="25"/>
      <c r="F43" s="64"/>
      <c r="G43" s="65"/>
      <c r="H43" s="216" t="s">
        <v>92</v>
      </c>
      <c r="I43" s="216"/>
      <c r="J43" s="37"/>
      <c r="K43" s="85">
        <v>159600</v>
      </c>
      <c r="L43" s="113">
        <v>159600</v>
      </c>
      <c r="M43" s="115">
        <v>129390</v>
      </c>
    </row>
    <row r="44" spans="1:13" s="2" customFormat="1" ht="24" customHeight="1">
      <c r="A44" s="23"/>
      <c r="B44" s="24"/>
      <c r="C44" s="24"/>
      <c r="D44" s="25"/>
      <c r="E44" s="25"/>
      <c r="F44" s="185" t="s">
        <v>105</v>
      </c>
      <c r="G44" s="186"/>
      <c r="H44" s="186"/>
      <c r="I44" s="187"/>
      <c r="J44" s="37"/>
      <c r="K44" s="87">
        <v>2500000</v>
      </c>
      <c r="L44" s="87">
        <v>2500000</v>
      </c>
      <c r="M44" s="121">
        <v>2500000</v>
      </c>
    </row>
    <row r="45" spans="1:13" s="2" customFormat="1" ht="30" customHeight="1">
      <c r="A45" s="23">
        <v>3</v>
      </c>
      <c r="B45" s="24"/>
      <c r="C45" s="24"/>
      <c r="D45" s="25"/>
      <c r="E45" s="25"/>
      <c r="F45" s="171" t="s">
        <v>53</v>
      </c>
      <c r="G45" s="172"/>
      <c r="H45" s="172"/>
      <c r="I45" s="173"/>
      <c r="J45" s="104"/>
      <c r="K45" s="87">
        <f>SUM(K46)</f>
        <v>1200000</v>
      </c>
      <c r="L45" s="87">
        <v>1200000</v>
      </c>
      <c r="M45" s="121">
        <v>1200000</v>
      </c>
    </row>
    <row r="46" spans="1:13" s="2" customFormat="1" ht="28.5" customHeight="1">
      <c r="A46" s="23"/>
      <c r="B46" s="24">
        <v>1</v>
      </c>
      <c r="C46" s="24"/>
      <c r="D46" s="25"/>
      <c r="E46" s="25"/>
      <c r="F46" s="28"/>
      <c r="G46" s="174" t="s">
        <v>49</v>
      </c>
      <c r="H46" s="175"/>
      <c r="I46" s="176"/>
      <c r="J46" s="102"/>
      <c r="K46" s="85">
        <v>1200000</v>
      </c>
      <c r="L46" s="113">
        <v>1200000</v>
      </c>
      <c r="M46" s="115">
        <v>1200000</v>
      </c>
    </row>
    <row r="47" spans="1:13" s="2" customFormat="1" ht="17.25" customHeight="1">
      <c r="A47" s="23"/>
      <c r="B47" s="24"/>
      <c r="C47" s="24"/>
      <c r="D47" s="25"/>
      <c r="E47" s="25"/>
      <c r="F47" s="191" t="s">
        <v>39</v>
      </c>
      <c r="G47" s="192"/>
      <c r="H47" s="192"/>
      <c r="I47" s="193"/>
      <c r="J47" s="125"/>
      <c r="K47" s="87">
        <f>SUM(K45,K44,K40,K30,)</f>
        <v>12041299</v>
      </c>
      <c r="L47" s="122">
        <f>SUM(L45,L44,L40,L30,)</f>
        <v>31507490</v>
      </c>
      <c r="M47" s="122">
        <f>SUM(M45,M44,M40,M30,)</f>
        <v>31367890</v>
      </c>
    </row>
    <row r="48" spans="1:13" s="2" customFormat="1" ht="15" customHeight="1">
      <c r="A48" s="23"/>
      <c r="B48" s="24"/>
      <c r="C48" s="24"/>
      <c r="D48" s="25"/>
      <c r="E48" s="25"/>
      <c r="F48" s="188" t="s">
        <v>111</v>
      </c>
      <c r="G48" s="189"/>
      <c r="H48" s="189"/>
      <c r="I48" s="190"/>
      <c r="J48" s="124"/>
      <c r="L48" s="88"/>
      <c r="M48" s="115"/>
    </row>
    <row r="49" spans="1:13" s="2" customFormat="1" ht="15" customHeight="1">
      <c r="A49" s="24">
        <v>1</v>
      </c>
      <c r="C49" s="24"/>
      <c r="D49" s="25"/>
      <c r="E49" s="25"/>
      <c r="F49" s="28"/>
      <c r="G49" s="182" t="s">
        <v>108</v>
      </c>
      <c r="H49" s="183"/>
      <c r="I49" s="184"/>
      <c r="J49" s="95"/>
      <c r="L49" s="86"/>
      <c r="M49" s="115"/>
    </row>
    <row r="50" spans="1:13" s="2" customFormat="1" ht="15" customHeight="1">
      <c r="A50" s="24">
        <v>2</v>
      </c>
      <c r="C50" s="24"/>
      <c r="D50" s="25"/>
      <c r="E50" s="25"/>
      <c r="F50" s="28"/>
      <c r="G50" s="13"/>
      <c r="H50" s="83"/>
      <c r="I50" s="83" t="s">
        <v>17</v>
      </c>
      <c r="J50" s="21"/>
      <c r="K50" s="85">
        <v>13080154</v>
      </c>
      <c r="L50" s="113">
        <v>13080154</v>
      </c>
      <c r="M50" s="115">
        <v>11203251</v>
      </c>
    </row>
    <row r="51" spans="1:13" s="2" customFormat="1" ht="15" customHeight="1">
      <c r="A51" s="24">
        <v>3</v>
      </c>
      <c r="C51" s="24"/>
      <c r="D51" s="25"/>
      <c r="E51" s="25"/>
      <c r="F51" s="28"/>
      <c r="G51" s="13"/>
      <c r="H51" s="83"/>
      <c r="I51" s="83" t="s">
        <v>110</v>
      </c>
      <c r="J51" s="21"/>
      <c r="K51" s="85">
        <v>5174400</v>
      </c>
      <c r="L51" s="113">
        <v>7008500</v>
      </c>
      <c r="M51" s="115">
        <v>7008500</v>
      </c>
    </row>
    <row r="52" spans="1:13" s="2" customFormat="1" ht="12" customHeight="1">
      <c r="A52" s="23">
        <v>4</v>
      </c>
      <c r="B52" s="24"/>
      <c r="C52" s="24"/>
      <c r="D52" s="25"/>
      <c r="E52" s="25"/>
      <c r="F52" s="28"/>
      <c r="G52" s="82"/>
      <c r="H52" s="82"/>
      <c r="I52" s="180" t="s">
        <v>109</v>
      </c>
      <c r="J52" s="181"/>
      <c r="K52" s="85">
        <v>6000000</v>
      </c>
      <c r="L52" s="113">
        <v>27539238</v>
      </c>
      <c r="M52" s="115">
        <v>21520991</v>
      </c>
    </row>
    <row r="53" spans="1:13" s="2" customFormat="1" ht="12.75" customHeight="1">
      <c r="A53" s="23"/>
      <c r="B53" s="24"/>
      <c r="C53" s="24"/>
      <c r="D53" s="25"/>
      <c r="E53" s="25"/>
      <c r="F53" s="28"/>
      <c r="G53" s="142"/>
      <c r="H53" s="143"/>
      <c r="I53" s="144"/>
      <c r="J53" s="30"/>
      <c r="K53" s="88"/>
      <c r="L53" s="90"/>
      <c r="M53" s="115"/>
    </row>
    <row r="54" spans="1:13" s="2" customFormat="1" ht="12.75" customHeight="1">
      <c r="A54" s="23"/>
      <c r="B54" s="24"/>
      <c r="C54" s="24"/>
      <c r="D54" s="25"/>
      <c r="E54" s="25"/>
      <c r="F54" s="28"/>
      <c r="G54" s="28"/>
      <c r="H54" s="29"/>
      <c r="I54" s="141" t="s">
        <v>122</v>
      </c>
      <c r="J54" s="30"/>
      <c r="K54" s="85"/>
      <c r="L54" s="86"/>
      <c r="M54" s="115">
        <v>842959</v>
      </c>
    </row>
    <row r="55" spans="1:13" s="2" customFormat="1" ht="14.25" customHeight="1">
      <c r="A55" s="23"/>
      <c r="B55" s="24"/>
      <c r="C55" s="24"/>
      <c r="D55" s="25"/>
      <c r="E55" s="25"/>
      <c r="F55" s="177" t="s">
        <v>54</v>
      </c>
      <c r="G55" s="178"/>
      <c r="H55" s="178"/>
      <c r="I55" s="179"/>
      <c r="J55" s="126"/>
      <c r="K55" s="87">
        <f>SUM(K49:K54)</f>
        <v>24254554</v>
      </c>
      <c r="L55" s="122">
        <f>SUM(L49:L54)</f>
        <v>47627892</v>
      </c>
      <c r="M55" s="122">
        <f>SUM(M49:M54)</f>
        <v>40575701</v>
      </c>
    </row>
    <row r="56" spans="1:13" s="2" customFormat="1" ht="14.25" customHeight="1">
      <c r="A56" s="23"/>
      <c r="B56" s="24"/>
      <c r="C56" s="24"/>
      <c r="D56" s="25"/>
      <c r="E56" s="25"/>
      <c r="F56" s="168"/>
      <c r="G56" s="169"/>
      <c r="H56" s="169"/>
      <c r="I56" s="170"/>
      <c r="J56" s="127"/>
      <c r="L56" s="86"/>
      <c r="M56" s="115"/>
    </row>
    <row r="57" spans="1:13" s="2" customFormat="1" ht="14.25" customHeight="1">
      <c r="A57" s="23"/>
      <c r="B57" s="24"/>
      <c r="C57" s="24"/>
      <c r="D57" s="24"/>
      <c r="E57" s="25"/>
      <c r="F57" s="31"/>
      <c r="G57" s="31"/>
      <c r="H57" s="32"/>
      <c r="I57" s="21"/>
      <c r="J57" s="21"/>
      <c r="L57" s="86"/>
      <c r="M57" s="115"/>
    </row>
    <row r="58" spans="1:13" s="2" customFormat="1" ht="14.25" customHeight="1">
      <c r="A58" s="23"/>
      <c r="B58" s="24"/>
      <c r="C58" s="24"/>
      <c r="D58" s="24"/>
      <c r="E58" s="25"/>
      <c r="F58" s="26"/>
      <c r="G58" s="31"/>
      <c r="H58" s="32"/>
      <c r="I58" s="93"/>
      <c r="J58" s="93"/>
      <c r="K58" s="89"/>
      <c r="L58" s="86"/>
      <c r="M58" s="115"/>
    </row>
    <row r="59" spans="1:13" s="2" customFormat="1" ht="14.25" customHeight="1">
      <c r="A59" s="23"/>
      <c r="B59" s="24"/>
      <c r="C59" s="24"/>
      <c r="D59" s="25"/>
      <c r="E59" s="25"/>
      <c r="F59" s="26"/>
      <c r="G59" s="31"/>
      <c r="H59" s="32"/>
      <c r="I59" s="93"/>
      <c r="J59" s="93"/>
      <c r="K59" s="85"/>
      <c r="L59" s="86"/>
      <c r="M59" s="115"/>
    </row>
    <row r="60" spans="1:13" s="2" customFormat="1" ht="14.25" customHeight="1">
      <c r="A60" s="23"/>
      <c r="B60" s="24"/>
      <c r="C60" s="24"/>
      <c r="D60" s="25"/>
      <c r="E60" s="25"/>
      <c r="F60" s="168"/>
      <c r="G60" s="169"/>
      <c r="H60" s="169"/>
      <c r="I60" s="170"/>
      <c r="J60" s="127"/>
      <c r="K60" s="87"/>
      <c r="L60" s="86"/>
      <c r="M60" s="115"/>
    </row>
    <row r="61" spans="1:13" s="2" customFormat="1" ht="14.25" customHeight="1">
      <c r="A61" s="23"/>
      <c r="B61" s="24"/>
      <c r="C61" s="24"/>
      <c r="D61" s="25"/>
      <c r="E61" s="25"/>
      <c r="F61" s="26"/>
      <c r="G61" s="31"/>
      <c r="H61" s="32"/>
      <c r="I61" s="93"/>
      <c r="J61" s="93"/>
      <c r="K61" s="85"/>
      <c r="L61" s="86"/>
      <c r="M61" s="115"/>
    </row>
    <row r="62" spans="1:13" s="2" customFormat="1" ht="15" customHeight="1">
      <c r="A62" s="23"/>
      <c r="B62" s="24"/>
      <c r="C62" s="24"/>
      <c r="D62" s="25"/>
      <c r="E62" s="25"/>
      <c r="F62" s="28"/>
      <c r="G62" s="28"/>
      <c r="H62" s="29"/>
      <c r="I62" s="30"/>
      <c r="J62" s="30"/>
      <c r="K62" s="85"/>
      <c r="L62" s="91"/>
      <c r="M62" s="115"/>
    </row>
    <row r="63" spans="1:13" s="2" customFormat="1" ht="18" customHeight="1">
      <c r="A63" s="23"/>
      <c r="B63" s="24"/>
      <c r="C63" s="24"/>
      <c r="D63" s="26"/>
      <c r="E63" s="26"/>
      <c r="F63" s="33" t="s">
        <v>7</v>
      </c>
      <c r="G63" s="33"/>
      <c r="H63" s="34"/>
      <c r="I63" s="34"/>
      <c r="J63" s="34"/>
      <c r="K63" s="89">
        <f ca="1">SUM(K47,K60,K65,K17,K28,)</f>
        <v>50588233</v>
      </c>
      <c r="L63" s="89">
        <f>SUM(L47,L55,L60,L17,)</f>
        <v>79966482</v>
      </c>
      <c r="M63" s="89">
        <f>SUM(M47,M55,M60,M17,)</f>
        <v>72738496</v>
      </c>
    </row>
    <row r="64" spans="1:13" s="2" customFormat="1" ht="15">
      <c r="B64" s="5"/>
      <c r="C64" s="5"/>
      <c r="J64" s="149"/>
      <c r="K64" s="150"/>
    </row>
    <row r="65" spans="2:11" s="2" customFormat="1" ht="15">
      <c r="B65" s="5"/>
      <c r="C65" s="5"/>
      <c r="G65" s="9" t="s">
        <v>22</v>
      </c>
      <c r="H65" s="8"/>
      <c r="I65" s="8"/>
      <c r="J65" s="148"/>
      <c r="K65" s="150"/>
    </row>
    <row r="66" spans="2:11" s="2" customFormat="1" ht="15">
      <c r="B66" s="5"/>
      <c r="C66" s="5"/>
      <c r="G66" s="8" t="s">
        <v>30</v>
      </c>
      <c r="H66" s="8" t="s">
        <v>23</v>
      </c>
      <c r="I66" s="8"/>
      <c r="J66" s="148"/>
      <c r="K66" s="150"/>
    </row>
    <row r="67" spans="2:11" s="2" customFormat="1" ht="15">
      <c r="B67" s="5"/>
      <c r="C67" s="5"/>
      <c r="G67" s="8" t="s">
        <v>31</v>
      </c>
      <c r="H67" s="8" t="s">
        <v>24</v>
      </c>
      <c r="I67" s="8"/>
      <c r="J67" s="148"/>
      <c r="K67" s="151"/>
    </row>
    <row r="73" spans="2:11">
      <c r="B73" s="19"/>
      <c r="C73" s="19"/>
      <c r="D73" s="20"/>
      <c r="E73" s="20"/>
      <c r="F73" s="20"/>
      <c r="G73" s="20"/>
      <c r="H73" s="20"/>
      <c r="I73" s="20"/>
      <c r="J73" s="20"/>
      <c r="K73" s="20"/>
    </row>
  </sheetData>
  <mergeCells count="51">
    <mergeCell ref="M2:M3"/>
    <mergeCell ref="F56:I56"/>
    <mergeCell ref="A1:L1"/>
    <mergeCell ref="H43:I43"/>
    <mergeCell ref="F27:I27"/>
    <mergeCell ref="A2:A3"/>
    <mergeCell ref="D2:D3"/>
    <mergeCell ref="F2:I2"/>
    <mergeCell ref="E2:E3"/>
    <mergeCell ref="B2:B3"/>
    <mergeCell ref="C2:C3"/>
    <mergeCell ref="F18:I18"/>
    <mergeCell ref="F19:I19"/>
    <mergeCell ref="F20:I20"/>
    <mergeCell ref="F21:I21"/>
    <mergeCell ref="L2:L3"/>
    <mergeCell ref="F17:I17"/>
    <mergeCell ref="J2:J3"/>
    <mergeCell ref="F5:I5"/>
    <mergeCell ref="H6:I6"/>
    <mergeCell ref="H10:I10"/>
    <mergeCell ref="F4:I4"/>
    <mergeCell ref="F22:I22"/>
    <mergeCell ref="F23:I23"/>
    <mergeCell ref="F30:I30"/>
    <mergeCell ref="F24:I24"/>
    <mergeCell ref="F25:I25"/>
    <mergeCell ref="F26:I26"/>
    <mergeCell ref="G35:I35"/>
    <mergeCell ref="G36:I36"/>
    <mergeCell ref="G37:I37"/>
    <mergeCell ref="F29:I29"/>
    <mergeCell ref="G31:I31"/>
    <mergeCell ref="G32:I32"/>
    <mergeCell ref="G33:I33"/>
    <mergeCell ref="K2:K3"/>
    <mergeCell ref="F60:I60"/>
    <mergeCell ref="F45:I45"/>
    <mergeCell ref="G46:I46"/>
    <mergeCell ref="F55:I55"/>
    <mergeCell ref="I52:J52"/>
    <mergeCell ref="G41:I41"/>
    <mergeCell ref="F44:I44"/>
    <mergeCell ref="F48:I48"/>
    <mergeCell ref="G49:I49"/>
    <mergeCell ref="F47:I47"/>
    <mergeCell ref="G42:I42"/>
    <mergeCell ref="G38:I38"/>
    <mergeCell ref="G39:I39"/>
    <mergeCell ref="F40:I40"/>
    <mergeCell ref="G34:I34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58" orientation="portrait" r:id="rId1"/>
  <headerFooter alignWithMargins="0">
    <oddHeader>&amp;C&amp;"H_Garamond ITC BkCn BT,Normál"&amp;11 &amp;"Times New Roman CE,Normál"&amp;10 1. melléklet - &amp;P. oldal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K205"/>
  <sheetViews>
    <sheetView showGridLines="0" tabSelected="1" topLeftCell="E1" workbookViewId="0">
      <selection activeCell="L1" sqref="L1:L1048576"/>
    </sheetView>
  </sheetViews>
  <sheetFormatPr defaultRowHeight="15.75"/>
  <cols>
    <col min="1" max="1" width="4.7109375" style="7" customWidth="1"/>
    <col min="2" max="2" width="5.85546875" style="7" customWidth="1"/>
    <col min="3" max="3" width="7.85546875" style="7" customWidth="1"/>
    <col min="4" max="5" width="7.5703125" style="7" customWidth="1"/>
    <col min="6" max="6" width="4" style="7" customWidth="1"/>
    <col min="7" max="7" width="5.140625" style="7" customWidth="1"/>
    <col min="8" max="8" width="6.5703125" style="7" customWidth="1"/>
    <col min="9" max="9" width="52.5703125" style="7" customWidth="1"/>
    <col min="10" max="10" width="19.42578125" style="7" customWidth="1"/>
    <col min="11" max="11" width="19.140625" style="92" customWidth="1"/>
    <col min="12" max="16384" width="9.140625" style="7"/>
  </cols>
  <sheetData>
    <row r="1" spans="1:11">
      <c r="A1" s="11"/>
      <c r="B1" s="11"/>
      <c r="C1" s="11"/>
      <c r="D1" s="11"/>
      <c r="E1" s="6"/>
      <c r="F1" s="6"/>
      <c r="G1" s="6"/>
      <c r="H1" s="6"/>
      <c r="I1" s="6"/>
      <c r="J1" s="6"/>
    </row>
    <row r="2" spans="1:11" ht="25.5">
      <c r="A2" s="232" t="s">
        <v>104</v>
      </c>
      <c r="B2" s="232"/>
      <c r="C2" s="232"/>
      <c r="D2" s="232"/>
      <c r="E2" s="232"/>
      <c r="F2" s="232"/>
      <c r="G2" s="232"/>
      <c r="H2" s="232"/>
      <c r="I2" s="232"/>
      <c r="J2" s="146"/>
    </row>
    <row r="3" spans="1:11">
      <c r="A3" s="15"/>
      <c r="B3" s="15"/>
      <c r="C3" s="16"/>
      <c r="D3" s="17"/>
      <c r="E3" s="17"/>
      <c r="I3" s="18"/>
      <c r="J3" s="18"/>
    </row>
    <row r="4" spans="1:11" ht="24.75" customHeight="1">
      <c r="A4" s="233" t="s">
        <v>2</v>
      </c>
      <c r="B4" s="233" t="s">
        <v>9</v>
      </c>
      <c r="C4" s="233" t="s">
        <v>4</v>
      </c>
      <c r="D4" s="233" t="s">
        <v>5</v>
      </c>
      <c r="E4" s="233" t="s">
        <v>19</v>
      </c>
      <c r="F4" s="234" t="s">
        <v>16</v>
      </c>
      <c r="G4" s="234"/>
      <c r="H4" s="234"/>
      <c r="I4" s="234"/>
      <c r="J4" s="256" t="s">
        <v>129</v>
      </c>
      <c r="K4" s="247" t="s">
        <v>128</v>
      </c>
    </row>
    <row r="5" spans="1:11" ht="44.25" customHeight="1">
      <c r="A5" s="233"/>
      <c r="B5" s="233"/>
      <c r="C5" s="233"/>
      <c r="D5" s="233"/>
      <c r="E5" s="233"/>
      <c r="F5" s="38" t="s">
        <v>10</v>
      </c>
      <c r="G5" s="38" t="s">
        <v>11</v>
      </c>
      <c r="H5" s="108" t="s">
        <v>12</v>
      </c>
      <c r="I5" s="39" t="s">
        <v>13</v>
      </c>
      <c r="J5" s="257"/>
      <c r="K5" s="248"/>
    </row>
    <row r="6" spans="1:11" ht="21" customHeight="1">
      <c r="A6" s="40"/>
      <c r="B6" s="40"/>
      <c r="C6" s="38"/>
      <c r="D6" s="41"/>
      <c r="E6" s="41"/>
      <c r="F6" s="223" t="s">
        <v>100</v>
      </c>
      <c r="G6" s="224"/>
      <c r="H6" s="224"/>
      <c r="I6" s="225"/>
      <c r="J6" s="145"/>
      <c r="K6" s="128"/>
    </row>
    <row r="7" spans="1:11">
      <c r="A7" s="40">
        <v>1</v>
      </c>
      <c r="B7" s="40"/>
      <c r="C7" s="38"/>
      <c r="D7" s="41"/>
      <c r="E7" s="41" t="s">
        <v>21</v>
      </c>
      <c r="F7" s="229" t="s">
        <v>59</v>
      </c>
      <c r="G7" s="230"/>
      <c r="H7" s="230"/>
      <c r="I7" s="231"/>
      <c r="J7" s="152">
        <f>SUM(J8:J13)</f>
        <v>19976069</v>
      </c>
      <c r="K7" s="129">
        <f>SUM(K8:K13)</f>
        <v>9854476</v>
      </c>
    </row>
    <row r="8" spans="1:11" ht="18.75">
      <c r="A8" s="40"/>
      <c r="B8" s="40"/>
      <c r="C8" s="38"/>
      <c r="D8" s="41">
        <v>1</v>
      </c>
      <c r="E8" s="41"/>
      <c r="F8" s="60"/>
      <c r="G8" s="61"/>
      <c r="H8" s="61"/>
      <c r="I8" s="67" t="s">
        <v>113</v>
      </c>
      <c r="J8" s="153">
        <v>2304132</v>
      </c>
      <c r="K8" s="130">
        <v>191000</v>
      </c>
    </row>
    <row r="9" spans="1:11" ht="18.75">
      <c r="A9" s="40"/>
      <c r="B9" s="40"/>
      <c r="C9" s="38"/>
      <c r="D9" s="41">
        <v>2</v>
      </c>
      <c r="E9" s="41"/>
      <c r="F9" s="60"/>
      <c r="G9" s="61"/>
      <c r="H9" s="61"/>
      <c r="I9" s="67" t="s">
        <v>65</v>
      </c>
      <c r="J9" s="153">
        <v>1020000</v>
      </c>
      <c r="K9" s="130">
        <v>3229624</v>
      </c>
    </row>
    <row r="10" spans="1:11" ht="18.75">
      <c r="A10" s="40"/>
      <c r="B10" s="40"/>
      <c r="C10" s="38"/>
      <c r="D10" s="41">
        <v>3</v>
      </c>
      <c r="E10" s="41"/>
      <c r="F10" s="60"/>
      <c r="G10" s="61"/>
      <c r="H10" s="61"/>
      <c r="I10" s="67" t="s">
        <v>55</v>
      </c>
      <c r="J10" s="153">
        <v>731280</v>
      </c>
      <c r="K10" s="130">
        <v>785206</v>
      </c>
    </row>
    <row r="11" spans="1:11" ht="18.75">
      <c r="A11" s="40"/>
      <c r="B11" s="40"/>
      <c r="C11" s="38"/>
      <c r="D11" s="41">
        <v>4</v>
      </c>
      <c r="E11" s="41"/>
      <c r="F11" s="60"/>
      <c r="G11" s="61"/>
      <c r="H11" s="61"/>
      <c r="I11" s="67" t="s">
        <v>56</v>
      </c>
      <c r="J11" s="153">
        <v>1500000</v>
      </c>
      <c r="K11" s="130">
        <v>5356433</v>
      </c>
    </row>
    <row r="12" spans="1:11" ht="18.75">
      <c r="A12" s="40"/>
      <c r="B12" s="40"/>
      <c r="C12" s="38"/>
      <c r="D12" s="41">
        <v>5</v>
      </c>
      <c r="E12" s="41"/>
      <c r="F12" s="60"/>
      <c r="G12" s="61"/>
      <c r="H12" s="61"/>
      <c r="I12" s="67" t="s">
        <v>57</v>
      </c>
      <c r="J12" s="84"/>
      <c r="K12" s="84"/>
    </row>
    <row r="13" spans="1:11" ht="18.75">
      <c r="A13" s="40"/>
      <c r="B13" s="40"/>
      <c r="C13" s="38"/>
      <c r="D13" s="41">
        <v>6</v>
      </c>
      <c r="E13" s="41"/>
      <c r="F13" s="60"/>
      <c r="G13" s="61"/>
      <c r="H13" s="61"/>
      <c r="I13" s="67" t="s">
        <v>103</v>
      </c>
      <c r="J13" s="153">
        <v>14420657</v>
      </c>
      <c r="K13" s="130">
        <v>292213</v>
      </c>
    </row>
    <row r="14" spans="1:11">
      <c r="A14" s="40">
        <v>2</v>
      </c>
      <c r="B14" s="40"/>
      <c r="C14" s="38"/>
      <c r="D14" s="41"/>
      <c r="E14" s="41" t="s">
        <v>21</v>
      </c>
      <c r="F14" s="229" t="s">
        <v>66</v>
      </c>
      <c r="G14" s="230"/>
      <c r="H14" s="230"/>
      <c r="I14" s="231"/>
      <c r="J14" s="152">
        <f>SUM(J15:J20)</f>
        <v>300000</v>
      </c>
      <c r="K14" s="129">
        <f>SUM(K15:K19)</f>
        <v>300000</v>
      </c>
    </row>
    <row r="15" spans="1:11" ht="18.75">
      <c r="A15" s="40"/>
      <c r="B15" s="40"/>
      <c r="C15" s="38"/>
      <c r="D15" s="41">
        <v>1</v>
      </c>
      <c r="E15" s="41"/>
      <c r="F15" s="60"/>
      <c r="G15" s="61"/>
      <c r="H15" s="61"/>
      <c r="I15" s="67" t="s">
        <v>18</v>
      </c>
      <c r="J15" s="153"/>
      <c r="K15" s="130"/>
    </row>
    <row r="16" spans="1:11" ht="18.75">
      <c r="A16" s="40"/>
      <c r="B16" s="40"/>
      <c r="C16" s="38"/>
      <c r="D16" s="41">
        <v>2</v>
      </c>
      <c r="E16" s="41"/>
      <c r="F16" s="60"/>
      <c r="G16" s="61"/>
      <c r="H16" s="61"/>
      <c r="I16" s="67" t="s">
        <v>55</v>
      </c>
      <c r="J16" s="153"/>
      <c r="K16" s="130"/>
    </row>
    <row r="17" spans="1:11" ht="18.75">
      <c r="A17" s="40"/>
      <c r="B17" s="40"/>
      <c r="C17" s="38"/>
      <c r="D17" s="41">
        <v>3</v>
      </c>
      <c r="E17" s="41"/>
      <c r="F17" s="60"/>
      <c r="G17" s="61"/>
      <c r="H17" s="61"/>
      <c r="I17" s="67" t="s">
        <v>56</v>
      </c>
      <c r="J17" s="153">
        <v>300000</v>
      </c>
      <c r="K17" s="130">
        <v>300000</v>
      </c>
    </row>
    <row r="18" spans="1:11" ht="18.75">
      <c r="A18" s="40"/>
      <c r="B18" s="40"/>
      <c r="C18" s="38"/>
      <c r="D18" s="41">
        <v>4</v>
      </c>
      <c r="E18" s="41"/>
      <c r="F18" s="60"/>
      <c r="G18" s="61"/>
      <c r="H18" s="61"/>
      <c r="I18" s="67" t="s">
        <v>57</v>
      </c>
      <c r="J18" s="153"/>
      <c r="K18" s="130"/>
    </row>
    <row r="19" spans="1:11" ht="18.75">
      <c r="A19" s="40"/>
      <c r="B19" s="40"/>
      <c r="C19" s="38"/>
      <c r="D19" s="41">
        <v>5</v>
      </c>
      <c r="E19" s="41"/>
      <c r="F19" s="60"/>
      <c r="G19" s="61"/>
      <c r="H19" s="61"/>
      <c r="I19" s="67" t="s">
        <v>58</v>
      </c>
      <c r="K19" s="130"/>
    </row>
    <row r="20" spans="1:11">
      <c r="A20" s="42">
        <v>3</v>
      </c>
      <c r="B20" s="42"/>
      <c r="C20" s="43"/>
      <c r="D20" s="43"/>
      <c r="E20" s="43" t="s">
        <v>20</v>
      </c>
      <c r="F20" s="241" t="s">
        <v>67</v>
      </c>
      <c r="G20" s="242"/>
      <c r="H20" s="242"/>
      <c r="I20" s="243"/>
      <c r="J20" s="153"/>
      <c r="K20" s="129">
        <f>SUM(K21:K25)</f>
        <v>6579035</v>
      </c>
    </row>
    <row r="21" spans="1:11">
      <c r="A21" s="42"/>
      <c r="B21" s="42"/>
      <c r="C21" s="43"/>
      <c r="D21" s="41">
        <v>1</v>
      </c>
      <c r="E21" s="43"/>
      <c r="F21" s="44"/>
      <c r="G21" s="44"/>
      <c r="H21" s="45"/>
      <c r="I21" s="67" t="s">
        <v>18</v>
      </c>
      <c r="J21" s="154">
        <f>SUM(J22:J25)</f>
        <v>0</v>
      </c>
      <c r="K21" s="130"/>
    </row>
    <row r="22" spans="1:11">
      <c r="A22" s="42"/>
      <c r="B22" s="42"/>
      <c r="C22" s="43"/>
      <c r="D22" s="41">
        <v>2</v>
      </c>
      <c r="E22" s="43"/>
      <c r="F22" s="44"/>
      <c r="G22" s="44"/>
      <c r="H22" s="45"/>
      <c r="I22" s="67" t="s">
        <v>55</v>
      </c>
      <c r="J22" s="153"/>
      <c r="K22" s="130"/>
    </row>
    <row r="23" spans="1:11">
      <c r="A23" s="42"/>
      <c r="B23" s="42"/>
      <c r="C23" s="43"/>
      <c r="D23" s="41">
        <v>3</v>
      </c>
      <c r="E23" s="43"/>
      <c r="F23" s="44"/>
      <c r="G23" s="44"/>
      <c r="H23" s="45"/>
      <c r="I23" s="67" t="s">
        <v>56</v>
      </c>
      <c r="J23" s="153"/>
      <c r="K23" s="130">
        <v>1106959</v>
      </c>
    </row>
    <row r="24" spans="1:11">
      <c r="A24" s="42"/>
      <c r="B24" s="42"/>
      <c r="C24" s="43"/>
      <c r="D24" s="41">
        <v>4</v>
      </c>
      <c r="E24" s="43"/>
      <c r="F24" s="44"/>
      <c r="G24" s="44"/>
      <c r="H24" s="45"/>
      <c r="I24" s="67" t="s">
        <v>57</v>
      </c>
      <c r="J24" s="153">
        <v>0</v>
      </c>
      <c r="K24" s="130"/>
    </row>
    <row r="25" spans="1:11">
      <c r="A25" s="42"/>
      <c r="B25" s="42"/>
      <c r="C25" s="43"/>
      <c r="D25" s="41">
        <v>5</v>
      </c>
      <c r="E25" s="43"/>
      <c r="F25" s="62"/>
      <c r="G25" s="62"/>
      <c r="H25" s="62"/>
      <c r="I25" s="67" t="s">
        <v>58</v>
      </c>
      <c r="J25" s="153"/>
      <c r="K25" s="130">
        <v>5472076</v>
      </c>
    </row>
    <row r="26" spans="1:11">
      <c r="A26" s="42"/>
      <c r="B26" s="42"/>
      <c r="C26" s="43"/>
      <c r="D26" s="41"/>
      <c r="E26" s="43"/>
      <c r="F26" s="226" t="s">
        <v>102</v>
      </c>
      <c r="G26" s="227"/>
      <c r="H26" s="227"/>
      <c r="I26" s="228"/>
      <c r="J26" s="154">
        <f>SUM(J27)</f>
        <v>500000</v>
      </c>
      <c r="K26" s="129">
        <f>SUM(K27)</f>
        <v>500000</v>
      </c>
    </row>
    <row r="27" spans="1:11">
      <c r="A27" s="42"/>
      <c r="B27" s="42"/>
      <c r="C27" s="43"/>
      <c r="D27" s="41"/>
      <c r="E27" s="43"/>
      <c r="F27" s="105"/>
      <c r="G27" s="106"/>
      <c r="H27" s="106"/>
      <c r="I27" s="67" t="s">
        <v>56</v>
      </c>
      <c r="J27" s="153">
        <v>500000</v>
      </c>
      <c r="K27" s="130">
        <v>500000</v>
      </c>
    </row>
    <row r="28" spans="1:11">
      <c r="A28" s="42"/>
      <c r="B28" s="42"/>
      <c r="C28" s="43"/>
      <c r="D28" s="41"/>
      <c r="E28" s="43"/>
      <c r="F28" s="244" t="s">
        <v>115</v>
      </c>
      <c r="G28" s="245"/>
      <c r="H28" s="245"/>
      <c r="I28" s="246"/>
      <c r="J28" s="153">
        <v>0</v>
      </c>
      <c r="K28" s="131">
        <f>K29</f>
        <v>750000</v>
      </c>
    </row>
    <row r="29" spans="1:11">
      <c r="A29" s="42"/>
      <c r="B29" s="42"/>
      <c r="C29" s="43"/>
      <c r="D29" s="41"/>
      <c r="E29" s="43"/>
      <c r="F29" s="105"/>
      <c r="G29" s="106"/>
      <c r="H29" s="106"/>
      <c r="I29" s="67" t="s">
        <v>56</v>
      </c>
      <c r="J29" s="153">
        <v>0</v>
      </c>
      <c r="K29" s="130">
        <v>750000</v>
      </c>
    </row>
    <row r="30" spans="1:11">
      <c r="A30" s="42"/>
      <c r="B30" s="42"/>
      <c r="C30" s="43"/>
      <c r="D30" s="41"/>
      <c r="E30" s="43"/>
      <c r="F30" s="105"/>
      <c r="G30" s="106"/>
      <c r="H30" s="106"/>
      <c r="I30" s="79"/>
      <c r="K30" s="130"/>
    </row>
    <row r="31" spans="1:11">
      <c r="A31" s="42">
        <v>4</v>
      </c>
      <c r="B31" s="42"/>
      <c r="C31" s="43"/>
      <c r="D31" s="41"/>
      <c r="E31" s="43" t="s">
        <v>20</v>
      </c>
      <c r="F31" s="244" t="s">
        <v>68</v>
      </c>
      <c r="G31" s="245"/>
      <c r="H31" s="245"/>
      <c r="I31" s="246"/>
      <c r="J31" s="153"/>
      <c r="K31" s="129">
        <f>SUM(K32:K36)</f>
        <v>681547</v>
      </c>
    </row>
    <row r="32" spans="1:11">
      <c r="A32" s="42"/>
      <c r="B32" s="42"/>
      <c r="C32" s="43"/>
      <c r="D32" s="41">
        <v>1</v>
      </c>
      <c r="E32" s="43"/>
      <c r="F32" s="46"/>
      <c r="G32" s="44"/>
      <c r="H32" s="46"/>
      <c r="I32" s="67" t="s">
        <v>18</v>
      </c>
      <c r="J32" s="152">
        <f>SUM(J33:J37)</f>
        <v>0</v>
      </c>
      <c r="K32" s="130"/>
    </row>
    <row r="33" spans="1:11">
      <c r="A33" s="42"/>
      <c r="B33" s="42"/>
      <c r="C33" s="43"/>
      <c r="D33" s="41">
        <v>2</v>
      </c>
      <c r="E33" s="43"/>
      <c r="F33" s="46"/>
      <c r="G33" s="46"/>
      <c r="H33" s="45"/>
      <c r="I33" s="67" t="s">
        <v>55</v>
      </c>
      <c r="J33" s="153"/>
      <c r="K33" s="130"/>
    </row>
    <row r="34" spans="1:11">
      <c r="A34" s="42"/>
      <c r="B34" s="42"/>
      <c r="C34" s="43"/>
      <c r="D34" s="41">
        <v>3</v>
      </c>
      <c r="E34" s="43"/>
      <c r="F34" s="46"/>
      <c r="G34" s="46"/>
      <c r="H34" s="45"/>
      <c r="I34" s="67" t="s">
        <v>56</v>
      </c>
      <c r="J34" s="153"/>
      <c r="K34" s="130"/>
    </row>
    <row r="35" spans="1:11">
      <c r="A35" s="42"/>
      <c r="B35" s="42"/>
      <c r="C35" s="43"/>
      <c r="D35" s="41">
        <v>4</v>
      </c>
      <c r="E35" s="43"/>
      <c r="F35" s="46"/>
      <c r="G35" s="46"/>
      <c r="H35" s="45"/>
      <c r="I35" s="67" t="s">
        <v>57</v>
      </c>
      <c r="J35" s="153"/>
      <c r="K35" s="130">
        <v>681547</v>
      </c>
    </row>
    <row r="36" spans="1:11">
      <c r="A36" s="42"/>
      <c r="B36" s="42"/>
      <c r="C36" s="43"/>
      <c r="D36" s="41">
        <v>5</v>
      </c>
      <c r="E36" s="43"/>
      <c r="F36" s="46"/>
      <c r="G36" s="46"/>
      <c r="H36" s="45"/>
      <c r="I36" s="67" t="s">
        <v>58</v>
      </c>
      <c r="J36" s="153">
        <v>0</v>
      </c>
      <c r="K36" s="130"/>
    </row>
    <row r="37" spans="1:11">
      <c r="A37" s="42">
        <v>5</v>
      </c>
      <c r="B37" s="42"/>
      <c r="C37" s="43"/>
      <c r="D37" s="43"/>
      <c r="E37" s="43" t="s">
        <v>20</v>
      </c>
      <c r="F37" s="226" t="s">
        <v>69</v>
      </c>
      <c r="G37" s="227"/>
      <c r="H37" s="227"/>
      <c r="I37" s="228"/>
      <c r="J37" s="153"/>
      <c r="K37" s="129">
        <f>SUM(K38:K42)</f>
        <v>0</v>
      </c>
    </row>
    <row r="38" spans="1:11">
      <c r="A38" s="42"/>
      <c r="B38" s="42"/>
      <c r="C38" s="43"/>
      <c r="D38" s="41">
        <v>1</v>
      </c>
      <c r="E38" s="43"/>
      <c r="F38" s="46"/>
      <c r="G38" s="46"/>
      <c r="H38" s="46"/>
      <c r="I38" s="67" t="s">
        <v>18</v>
      </c>
      <c r="J38" s="152">
        <f>SUM(J39:J42)</f>
        <v>0</v>
      </c>
      <c r="K38" s="130"/>
    </row>
    <row r="39" spans="1:11">
      <c r="A39" s="42"/>
      <c r="B39" s="42"/>
      <c r="C39" s="43"/>
      <c r="D39" s="41">
        <v>2</v>
      </c>
      <c r="E39" s="43"/>
      <c r="F39" s="62"/>
      <c r="G39" s="62"/>
      <c r="H39" s="62"/>
      <c r="I39" s="67" t="s">
        <v>55</v>
      </c>
      <c r="J39" s="153"/>
      <c r="K39" s="130"/>
    </row>
    <row r="40" spans="1:11">
      <c r="A40" s="42"/>
      <c r="B40" s="42"/>
      <c r="C40" s="43"/>
      <c r="D40" s="41">
        <v>3</v>
      </c>
      <c r="E40" s="43"/>
      <c r="F40" s="44"/>
      <c r="G40" s="44"/>
      <c r="H40" s="45"/>
      <c r="I40" s="67" t="s">
        <v>56</v>
      </c>
      <c r="J40" s="153"/>
      <c r="K40" s="130"/>
    </row>
    <row r="41" spans="1:11">
      <c r="A41" s="42"/>
      <c r="B41" s="42"/>
      <c r="C41" s="43"/>
      <c r="D41" s="41">
        <v>4</v>
      </c>
      <c r="E41" s="43"/>
      <c r="F41" s="44"/>
      <c r="G41" s="44"/>
      <c r="H41" s="45"/>
      <c r="I41" s="67" t="s">
        <v>57</v>
      </c>
      <c r="J41" s="153"/>
      <c r="K41" s="130"/>
    </row>
    <row r="42" spans="1:11">
      <c r="A42" s="42"/>
      <c r="B42" s="42"/>
      <c r="C42" s="43"/>
      <c r="D42" s="41">
        <v>5</v>
      </c>
      <c r="E42" s="43"/>
      <c r="F42" s="44"/>
      <c r="G42" s="44"/>
      <c r="H42" s="45"/>
      <c r="I42" s="67" t="s">
        <v>58</v>
      </c>
      <c r="J42" s="153"/>
      <c r="K42" s="130"/>
    </row>
    <row r="43" spans="1:11">
      <c r="A43" s="42">
        <v>6</v>
      </c>
      <c r="B43" s="42"/>
      <c r="C43" s="43"/>
      <c r="D43" s="43"/>
      <c r="E43" s="43" t="s">
        <v>20</v>
      </c>
      <c r="F43" s="235" t="s">
        <v>70</v>
      </c>
      <c r="G43" s="236"/>
      <c r="H43" s="236"/>
      <c r="I43" s="237"/>
      <c r="J43" s="154">
        <f>J44+J45+J46+J48+J47</f>
        <v>13080154</v>
      </c>
      <c r="K43" s="129">
        <f>K44+K45+K46+K48+K47</f>
        <v>13180154</v>
      </c>
    </row>
    <row r="44" spans="1:11">
      <c r="A44" s="42"/>
      <c r="B44" s="42"/>
      <c r="C44" s="43"/>
      <c r="D44" s="41">
        <v>1</v>
      </c>
      <c r="E44" s="43"/>
      <c r="F44" s="62"/>
      <c r="G44" s="62"/>
      <c r="H44" s="68"/>
      <c r="I44" s="69" t="s">
        <v>18</v>
      </c>
      <c r="J44" s="153">
        <v>11333472</v>
      </c>
      <c r="K44" s="130">
        <v>11333472</v>
      </c>
    </row>
    <row r="45" spans="1:11">
      <c r="A45" s="42"/>
      <c r="B45" s="42"/>
      <c r="C45" s="43"/>
      <c r="D45" s="41">
        <v>2</v>
      </c>
      <c r="E45" s="43"/>
      <c r="F45" s="62"/>
      <c r="G45" s="62"/>
      <c r="H45" s="62"/>
      <c r="I45" s="69" t="s">
        <v>55</v>
      </c>
      <c r="J45" s="153">
        <v>1246682</v>
      </c>
      <c r="K45" s="130">
        <v>1246682</v>
      </c>
    </row>
    <row r="46" spans="1:11">
      <c r="A46" s="42"/>
      <c r="B46" s="42"/>
      <c r="C46" s="43"/>
      <c r="D46" s="41">
        <v>3</v>
      </c>
      <c r="E46" s="43"/>
      <c r="F46" s="62"/>
      <c r="G46" s="62"/>
      <c r="H46" s="68"/>
      <c r="I46" s="69" t="s">
        <v>56</v>
      </c>
      <c r="J46" s="153">
        <v>500000</v>
      </c>
      <c r="K46" s="130">
        <v>600000</v>
      </c>
    </row>
    <row r="47" spans="1:11">
      <c r="A47" s="42"/>
      <c r="B47" s="42"/>
      <c r="C47" s="43"/>
      <c r="D47" s="41">
        <v>4</v>
      </c>
      <c r="E47" s="43"/>
      <c r="F47" s="62"/>
      <c r="G47" s="62"/>
      <c r="H47" s="68"/>
      <c r="I47" s="69" t="s">
        <v>57</v>
      </c>
      <c r="J47" s="153"/>
      <c r="K47" s="130"/>
    </row>
    <row r="48" spans="1:11">
      <c r="A48" s="42"/>
      <c r="B48" s="42"/>
      <c r="C48" s="43"/>
      <c r="D48" s="41">
        <v>5</v>
      </c>
      <c r="E48" s="43"/>
      <c r="F48" s="62"/>
      <c r="G48" s="62"/>
      <c r="H48" s="68"/>
      <c r="I48" s="69" t="s">
        <v>58</v>
      </c>
      <c r="J48" s="153"/>
      <c r="K48" s="130"/>
    </row>
    <row r="49" spans="1:11">
      <c r="A49" s="42">
        <v>7</v>
      </c>
      <c r="B49" s="42"/>
      <c r="C49" s="43"/>
      <c r="D49" s="41"/>
      <c r="E49" s="43" t="s">
        <v>20</v>
      </c>
      <c r="F49" s="105" t="s">
        <v>87</v>
      </c>
      <c r="G49" s="106"/>
      <c r="H49" s="106"/>
      <c r="I49" s="107"/>
      <c r="J49" s="153"/>
      <c r="K49" s="133">
        <v>190000</v>
      </c>
    </row>
    <row r="50" spans="1:11">
      <c r="B50" s="42"/>
      <c r="C50" s="43"/>
      <c r="D50" s="41">
        <v>3</v>
      </c>
      <c r="E50" s="43"/>
      <c r="F50" s="62"/>
      <c r="G50" s="62"/>
      <c r="H50" s="68"/>
      <c r="I50" s="69" t="s">
        <v>56</v>
      </c>
      <c r="J50" s="155">
        <v>180000</v>
      </c>
      <c r="K50" s="132">
        <v>190000</v>
      </c>
    </row>
    <row r="51" spans="1:11">
      <c r="A51" s="42"/>
      <c r="B51" s="42"/>
      <c r="C51" s="43"/>
      <c r="D51" s="41"/>
      <c r="E51" s="43"/>
      <c r="F51" s="105"/>
      <c r="G51" s="106"/>
      <c r="H51" s="70"/>
      <c r="I51" s="71"/>
      <c r="J51" s="153"/>
      <c r="K51" s="130"/>
    </row>
    <row r="52" spans="1:11" ht="15">
      <c r="A52" s="42">
        <v>8</v>
      </c>
      <c r="B52" s="42"/>
      <c r="C52" s="43"/>
      <c r="D52" s="43"/>
      <c r="E52" s="43"/>
      <c r="F52" s="235" t="s">
        <v>71</v>
      </c>
      <c r="G52" s="236"/>
      <c r="H52" s="236"/>
      <c r="I52" s="237"/>
      <c r="J52" s="154">
        <f>SUM(J53:J57)</f>
        <v>1282550</v>
      </c>
      <c r="K52" s="134">
        <f>SUM(K53:K57)</f>
        <v>1282550</v>
      </c>
    </row>
    <row r="53" spans="1:11" ht="15">
      <c r="A53" s="46"/>
      <c r="B53" s="46"/>
      <c r="C53" s="47"/>
      <c r="D53" s="41">
        <v>1</v>
      </c>
      <c r="E53" s="47"/>
      <c r="F53" s="62"/>
      <c r="G53" s="62"/>
      <c r="H53" s="68"/>
      <c r="I53" s="69" t="s">
        <v>18</v>
      </c>
      <c r="J53" s="156"/>
      <c r="K53" s="135"/>
    </row>
    <row r="54" spans="1:11" ht="15">
      <c r="A54" s="46"/>
      <c r="B54" s="46"/>
      <c r="C54" s="47"/>
      <c r="D54" s="41">
        <v>2</v>
      </c>
      <c r="E54" s="47"/>
      <c r="F54" s="62"/>
      <c r="G54" s="62"/>
      <c r="H54" s="62"/>
      <c r="I54" s="69" t="s">
        <v>55</v>
      </c>
      <c r="J54" s="156"/>
      <c r="K54" s="135"/>
    </row>
    <row r="55" spans="1:11" ht="15">
      <c r="A55" s="46"/>
      <c r="B55" s="46"/>
      <c r="C55" s="47"/>
      <c r="D55" s="41">
        <v>3</v>
      </c>
      <c r="E55" s="47"/>
      <c r="F55" s="62"/>
      <c r="G55" s="62"/>
      <c r="H55" s="62"/>
      <c r="I55" s="69" t="s">
        <v>56</v>
      </c>
      <c r="J55" s="156">
        <v>1282550</v>
      </c>
      <c r="K55" s="135">
        <v>1282550</v>
      </c>
    </row>
    <row r="56" spans="1:11">
      <c r="A56" s="46"/>
      <c r="B56" s="46"/>
      <c r="C56" s="47"/>
      <c r="D56" s="41">
        <v>4</v>
      </c>
      <c r="E56" s="47"/>
      <c r="F56" s="62"/>
      <c r="G56" s="62"/>
      <c r="H56" s="62"/>
      <c r="I56" s="69" t="s">
        <v>57</v>
      </c>
      <c r="J56" s="153"/>
      <c r="K56" s="130"/>
    </row>
    <row r="57" spans="1:11">
      <c r="A57" s="46"/>
      <c r="B57" s="46"/>
      <c r="C57" s="47"/>
      <c r="D57" s="41">
        <v>5</v>
      </c>
      <c r="E57" s="47"/>
      <c r="F57" s="62"/>
      <c r="G57" s="62"/>
      <c r="H57" s="68"/>
      <c r="I57" s="69" t="s">
        <v>58</v>
      </c>
      <c r="J57" s="153"/>
      <c r="K57" s="130"/>
    </row>
    <row r="58" spans="1:11">
      <c r="A58" s="46">
        <v>9</v>
      </c>
      <c r="B58" s="46"/>
      <c r="C58" s="47"/>
      <c r="D58" s="47"/>
      <c r="E58" s="47" t="s">
        <v>21</v>
      </c>
      <c r="F58" s="235" t="s">
        <v>72</v>
      </c>
      <c r="G58" s="236"/>
      <c r="H58" s="236"/>
      <c r="I58" s="237"/>
      <c r="J58" s="154">
        <f>SUM(J59:J63)</f>
        <v>50000</v>
      </c>
      <c r="K58" s="129">
        <f>SUM(K59:K63)</f>
        <v>50000</v>
      </c>
    </row>
    <row r="59" spans="1:11">
      <c r="A59" s="46"/>
      <c r="B59" s="46"/>
      <c r="C59" s="47"/>
      <c r="D59" s="41">
        <v>1</v>
      </c>
      <c r="E59" s="47"/>
      <c r="F59" s="62"/>
      <c r="G59" s="62"/>
      <c r="H59" s="62"/>
      <c r="I59" s="69" t="s">
        <v>18</v>
      </c>
      <c r="J59" s="153"/>
      <c r="K59" s="130"/>
    </row>
    <row r="60" spans="1:11">
      <c r="A60" s="46"/>
      <c r="B60" s="46"/>
      <c r="C60" s="47"/>
      <c r="D60" s="41">
        <v>2</v>
      </c>
      <c r="E60" s="47"/>
      <c r="F60" s="62"/>
      <c r="G60" s="62"/>
      <c r="H60" s="62"/>
      <c r="I60" s="69" t="s">
        <v>55</v>
      </c>
      <c r="J60" s="153"/>
      <c r="K60" s="130"/>
    </row>
    <row r="61" spans="1:11">
      <c r="A61" s="46"/>
      <c r="B61" s="46"/>
      <c r="C61" s="47"/>
      <c r="D61" s="41">
        <v>3</v>
      </c>
      <c r="E61" s="47"/>
      <c r="F61" s="62"/>
      <c r="G61" s="62"/>
      <c r="H61" s="62"/>
      <c r="I61" s="69" t="s">
        <v>56</v>
      </c>
      <c r="J61" s="153">
        <v>50000</v>
      </c>
      <c r="K61" s="130">
        <v>50000</v>
      </c>
    </row>
    <row r="62" spans="1:11">
      <c r="A62" s="46"/>
      <c r="B62" s="46"/>
      <c r="C62" s="47"/>
      <c r="D62" s="41">
        <v>4</v>
      </c>
      <c r="E62" s="47"/>
      <c r="F62" s="62"/>
      <c r="G62" s="62"/>
      <c r="H62" s="62"/>
      <c r="I62" s="69" t="s">
        <v>57</v>
      </c>
      <c r="J62" s="153"/>
      <c r="K62" s="130"/>
    </row>
    <row r="63" spans="1:11">
      <c r="A63" s="46"/>
      <c r="B63" s="46"/>
      <c r="C63" s="47"/>
      <c r="D63" s="41">
        <v>5</v>
      </c>
      <c r="E63" s="47"/>
      <c r="F63" s="62"/>
      <c r="G63" s="62"/>
      <c r="H63" s="68"/>
      <c r="I63" s="69" t="s">
        <v>58</v>
      </c>
      <c r="J63" s="153"/>
      <c r="K63" s="130"/>
    </row>
    <row r="64" spans="1:11">
      <c r="A64" s="46">
        <v>10</v>
      </c>
      <c r="B64" s="46"/>
      <c r="C64" s="47"/>
      <c r="D64" s="41"/>
      <c r="E64" s="47" t="s">
        <v>21</v>
      </c>
      <c r="F64" s="235" t="s">
        <v>86</v>
      </c>
      <c r="G64" s="236"/>
      <c r="H64" s="236"/>
      <c r="I64" s="237"/>
      <c r="J64" s="154">
        <f>SUM(J65:J69)</f>
        <v>0</v>
      </c>
      <c r="K64" s="129">
        <f>SUM(K65:K69)</f>
        <v>0</v>
      </c>
    </row>
    <row r="65" spans="1:11">
      <c r="A65" s="46"/>
      <c r="B65" s="46"/>
      <c r="C65" s="47"/>
      <c r="D65" s="41">
        <v>1</v>
      </c>
      <c r="E65" s="47"/>
      <c r="F65" s="62"/>
      <c r="G65" s="62"/>
      <c r="H65" s="68"/>
      <c r="I65" s="69" t="s">
        <v>18</v>
      </c>
      <c r="J65" s="153"/>
      <c r="K65" s="130"/>
    </row>
    <row r="66" spans="1:11">
      <c r="A66" s="46"/>
      <c r="B66" s="46"/>
      <c r="C66" s="47"/>
      <c r="D66" s="41">
        <v>2</v>
      </c>
      <c r="E66" s="47"/>
      <c r="F66" s="62"/>
      <c r="G66" s="62"/>
      <c r="H66" s="68"/>
      <c r="I66" s="69" t="s">
        <v>55</v>
      </c>
      <c r="J66" s="153"/>
      <c r="K66" s="130"/>
    </row>
    <row r="67" spans="1:11">
      <c r="A67" s="46"/>
      <c r="B67" s="46"/>
      <c r="C67" s="47"/>
      <c r="D67" s="41">
        <v>3</v>
      </c>
      <c r="E67" s="47"/>
      <c r="F67" s="62"/>
      <c r="G67" s="62"/>
      <c r="H67" s="68"/>
      <c r="I67" s="69" t="s">
        <v>56</v>
      </c>
      <c r="J67" s="153"/>
      <c r="K67" s="130"/>
    </row>
    <row r="68" spans="1:11">
      <c r="A68" s="46"/>
      <c r="B68" s="46"/>
      <c r="C68" s="47"/>
      <c r="D68" s="41">
        <v>4</v>
      </c>
      <c r="E68" s="47"/>
      <c r="F68" s="62"/>
      <c r="G68" s="62"/>
      <c r="H68" s="68"/>
      <c r="I68" s="69" t="s">
        <v>57</v>
      </c>
      <c r="J68" s="153"/>
      <c r="K68" s="130"/>
    </row>
    <row r="69" spans="1:11">
      <c r="A69" s="46"/>
      <c r="B69" s="46"/>
      <c r="C69" s="47"/>
      <c r="D69" s="41">
        <v>5</v>
      </c>
      <c r="E69" s="47"/>
      <c r="F69" s="62"/>
      <c r="G69" s="62"/>
      <c r="H69" s="68"/>
      <c r="I69" s="69" t="s">
        <v>58</v>
      </c>
      <c r="J69" s="153"/>
      <c r="K69" s="130"/>
    </row>
    <row r="70" spans="1:11">
      <c r="A70" s="46"/>
      <c r="B70" s="46"/>
      <c r="C70" s="47"/>
      <c r="D70" s="41"/>
      <c r="E70" s="47" t="s">
        <v>21</v>
      </c>
      <c r="F70" s="235" t="s">
        <v>95</v>
      </c>
      <c r="G70" s="236"/>
      <c r="H70" s="236"/>
      <c r="I70" s="237"/>
      <c r="J70" s="152">
        <f>SUM(J71:J75)</f>
        <v>1728000</v>
      </c>
      <c r="K70" s="129">
        <f>SUM(K71:K75)</f>
        <v>1728000</v>
      </c>
    </row>
    <row r="71" spans="1:11">
      <c r="A71" s="46"/>
      <c r="B71" s="46"/>
      <c r="C71" s="47"/>
      <c r="D71" s="41">
        <v>1</v>
      </c>
      <c r="E71" s="47"/>
      <c r="F71" s="62"/>
      <c r="G71" s="62"/>
      <c r="H71" s="68"/>
      <c r="I71" s="69" t="s">
        <v>18</v>
      </c>
      <c r="J71" s="153"/>
      <c r="K71" s="130"/>
    </row>
    <row r="72" spans="1:11">
      <c r="A72" s="46"/>
      <c r="B72" s="46"/>
      <c r="C72" s="47"/>
      <c r="D72" s="41">
        <v>2</v>
      </c>
      <c r="E72" s="47"/>
      <c r="F72" s="62"/>
      <c r="G72" s="62"/>
      <c r="H72" s="68"/>
      <c r="I72" s="69" t="s">
        <v>55</v>
      </c>
      <c r="J72" s="153"/>
      <c r="K72" s="130"/>
    </row>
    <row r="73" spans="1:11">
      <c r="A73" s="46"/>
      <c r="B73" s="46"/>
      <c r="C73" s="47"/>
      <c r="D73" s="41">
        <v>3</v>
      </c>
      <c r="E73" s="47"/>
      <c r="F73" s="62"/>
      <c r="G73" s="62"/>
      <c r="H73" s="68"/>
      <c r="I73" s="69" t="s">
        <v>56</v>
      </c>
      <c r="J73" s="153">
        <v>1728000</v>
      </c>
      <c r="K73" s="130">
        <v>1728000</v>
      </c>
    </row>
    <row r="74" spans="1:11">
      <c r="A74" s="46"/>
      <c r="B74" s="46"/>
      <c r="C74" s="47"/>
      <c r="D74" s="41">
        <v>4</v>
      </c>
      <c r="E74" s="47"/>
      <c r="F74" s="62"/>
      <c r="G74" s="62"/>
      <c r="H74" s="68"/>
      <c r="I74" s="69" t="s">
        <v>57</v>
      </c>
      <c r="J74" s="153"/>
      <c r="K74" s="130"/>
    </row>
    <row r="75" spans="1:11">
      <c r="A75" s="46"/>
      <c r="B75" s="46"/>
      <c r="C75" s="47"/>
      <c r="D75" s="41">
        <v>5</v>
      </c>
      <c r="E75" s="47"/>
      <c r="F75" s="62"/>
      <c r="G75" s="62"/>
      <c r="H75" s="68"/>
      <c r="I75" s="69" t="s">
        <v>58</v>
      </c>
      <c r="J75" s="153"/>
      <c r="K75" s="130"/>
    </row>
    <row r="76" spans="1:11">
      <c r="A76" s="46">
        <v>11</v>
      </c>
      <c r="B76" s="46"/>
      <c r="C76" s="47"/>
      <c r="D76" s="47"/>
      <c r="E76" s="47" t="s">
        <v>21</v>
      </c>
      <c r="F76" s="235" t="s">
        <v>73</v>
      </c>
      <c r="G76" s="236"/>
      <c r="H76" s="236"/>
      <c r="I76" s="237"/>
      <c r="J76" s="154">
        <f>SUM(J77:J81)</f>
        <v>1697030</v>
      </c>
      <c r="K76" s="129">
        <f>SUM(K77:K81)</f>
        <v>1989830</v>
      </c>
    </row>
    <row r="77" spans="1:11">
      <c r="A77" s="46"/>
      <c r="B77" s="46"/>
      <c r="C77" s="47"/>
      <c r="D77" s="41">
        <v>1</v>
      </c>
      <c r="E77" s="47"/>
      <c r="F77" s="62"/>
      <c r="G77" s="62"/>
      <c r="H77" s="62"/>
      <c r="I77" s="69" t="s">
        <v>18</v>
      </c>
      <c r="J77" s="153">
        <v>0</v>
      </c>
      <c r="K77" s="130">
        <v>240000</v>
      </c>
    </row>
    <row r="78" spans="1:11">
      <c r="A78" s="46"/>
      <c r="B78" s="46"/>
      <c r="C78" s="47"/>
      <c r="D78" s="41">
        <v>2</v>
      </c>
      <c r="E78" s="47"/>
      <c r="F78" s="62"/>
      <c r="G78" s="62"/>
      <c r="H78" s="62"/>
      <c r="I78" s="69" t="s">
        <v>55</v>
      </c>
      <c r="J78" s="153">
        <v>0</v>
      </c>
      <c r="K78" s="130">
        <v>52800</v>
      </c>
    </row>
    <row r="79" spans="1:11">
      <c r="A79" s="46"/>
      <c r="B79" s="46"/>
      <c r="C79" s="47"/>
      <c r="D79" s="41">
        <v>3</v>
      </c>
      <c r="E79" s="47"/>
      <c r="F79" s="62"/>
      <c r="G79" s="62"/>
      <c r="H79" s="68"/>
      <c r="I79" s="69" t="s">
        <v>56</v>
      </c>
      <c r="J79" s="153">
        <v>1697030</v>
      </c>
      <c r="K79" s="130">
        <v>1697030</v>
      </c>
    </row>
    <row r="80" spans="1:11">
      <c r="A80" s="42"/>
      <c r="B80" s="42"/>
      <c r="C80" s="43"/>
      <c r="D80" s="41">
        <v>4</v>
      </c>
      <c r="E80" s="43"/>
      <c r="F80" s="62"/>
      <c r="G80" s="62"/>
      <c r="H80" s="68"/>
      <c r="I80" s="69" t="s">
        <v>57</v>
      </c>
      <c r="J80" s="153"/>
      <c r="K80" s="130"/>
    </row>
    <row r="81" spans="1:11">
      <c r="A81" s="42"/>
      <c r="B81" s="42"/>
      <c r="C81" s="43"/>
      <c r="D81" s="41">
        <v>5</v>
      </c>
      <c r="E81" s="43"/>
      <c r="F81" s="62"/>
      <c r="G81" s="62"/>
      <c r="H81" s="68"/>
      <c r="I81" s="69" t="s">
        <v>58</v>
      </c>
      <c r="J81" s="153"/>
      <c r="K81" s="130"/>
    </row>
    <row r="82" spans="1:11">
      <c r="A82" s="42">
        <v>12</v>
      </c>
      <c r="B82" s="42"/>
      <c r="C82" s="43"/>
      <c r="D82" s="43"/>
      <c r="E82" s="43" t="s">
        <v>21</v>
      </c>
      <c r="F82" s="235" t="s">
        <v>74</v>
      </c>
      <c r="G82" s="236"/>
      <c r="H82" s="236"/>
      <c r="I82" s="237"/>
      <c r="J82" s="152">
        <f>SUM(J83:J87)</f>
        <v>100000</v>
      </c>
      <c r="K82" s="129">
        <f>SUM(K83:K87)</f>
        <v>100000</v>
      </c>
    </row>
    <row r="83" spans="1:11">
      <c r="A83" s="42"/>
      <c r="B83" s="42"/>
      <c r="C83" s="43"/>
      <c r="D83" s="41">
        <v>1</v>
      </c>
      <c r="E83" s="43"/>
      <c r="F83" s="62"/>
      <c r="G83" s="62"/>
      <c r="H83" s="68"/>
      <c r="I83" s="69" t="s">
        <v>18</v>
      </c>
      <c r="J83" s="153"/>
      <c r="K83" s="130"/>
    </row>
    <row r="84" spans="1:11">
      <c r="A84" s="42"/>
      <c r="B84" s="42"/>
      <c r="C84" s="47"/>
      <c r="D84" s="41">
        <v>2</v>
      </c>
      <c r="E84" s="47"/>
      <c r="F84" s="62"/>
      <c r="G84" s="62"/>
      <c r="H84" s="68"/>
      <c r="I84" s="69" t="s">
        <v>55</v>
      </c>
      <c r="J84" s="153"/>
      <c r="K84" s="130"/>
    </row>
    <row r="85" spans="1:11">
      <c r="A85" s="42"/>
      <c r="B85" s="42"/>
      <c r="C85" s="47"/>
      <c r="D85" s="41">
        <v>3</v>
      </c>
      <c r="E85" s="47"/>
      <c r="F85" s="62"/>
      <c r="G85" s="62"/>
      <c r="H85" s="62"/>
      <c r="I85" s="69" t="s">
        <v>56</v>
      </c>
      <c r="J85" s="153">
        <v>100000</v>
      </c>
      <c r="K85" s="130">
        <v>100000</v>
      </c>
    </row>
    <row r="86" spans="1:11">
      <c r="A86" s="42"/>
      <c r="B86" s="42"/>
      <c r="C86" s="47"/>
      <c r="D86" s="41">
        <v>4</v>
      </c>
      <c r="E86" s="47"/>
      <c r="F86" s="62"/>
      <c r="G86" s="62"/>
      <c r="H86" s="62"/>
      <c r="I86" s="69" t="s">
        <v>57</v>
      </c>
      <c r="J86" s="153"/>
      <c r="K86" s="130"/>
    </row>
    <row r="87" spans="1:11">
      <c r="A87" s="42"/>
      <c r="B87" s="42"/>
      <c r="C87" s="47"/>
      <c r="D87" s="41">
        <v>5</v>
      </c>
      <c r="E87" s="47"/>
      <c r="F87" s="62"/>
      <c r="G87" s="62"/>
      <c r="H87" s="62"/>
      <c r="I87" s="69" t="s">
        <v>58</v>
      </c>
      <c r="J87" s="153"/>
      <c r="K87" s="130"/>
    </row>
    <row r="88" spans="1:11">
      <c r="A88" s="42">
        <v>13</v>
      </c>
      <c r="B88" s="42"/>
      <c r="C88" s="47"/>
      <c r="D88" s="41"/>
      <c r="E88" s="47" t="s">
        <v>21</v>
      </c>
      <c r="F88" s="235" t="s">
        <v>84</v>
      </c>
      <c r="G88" s="236"/>
      <c r="H88" s="236"/>
      <c r="I88" s="237"/>
      <c r="J88" s="154">
        <f>SUM(J89:J93)</f>
        <v>0</v>
      </c>
      <c r="K88" s="129">
        <f>SUM(K89:K93)</f>
        <v>0</v>
      </c>
    </row>
    <row r="89" spans="1:11">
      <c r="A89" s="42"/>
      <c r="B89" s="42"/>
      <c r="C89" s="47"/>
      <c r="D89" s="41">
        <v>1</v>
      </c>
      <c r="E89" s="47"/>
      <c r="F89" s="62"/>
      <c r="G89" s="62"/>
      <c r="H89" s="62"/>
      <c r="I89" s="69" t="s">
        <v>18</v>
      </c>
      <c r="J89" s="153"/>
      <c r="K89" s="130"/>
    </row>
    <row r="90" spans="1:11">
      <c r="A90" s="42"/>
      <c r="B90" s="42"/>
      <c r="C90" s="47"/>
      <c r="D90" s="41">
        <v>2</v>
      </c>
      <c r="E90" s="47"/>
      <c r="F90" s="62"/>
      <c r="G90" s="62"/>
      <c r="H90" s="62"/>
      <c r="I90" s="69" t="s">
        <v>55</v>
      </c>
      <c r="J90" s="153"/>
      <c r="K90" s="130"/>
    </row>
    <row r="91" spans="1:11">
      <c r="A91" s="42"/>
      <c r="B91" s="42"/>
      <c r="C91" s="47"/>
      <c r="D91" s="41">
        <v>3</v>
      </c>
      <c r="E91" s="47"/>
      <c r="F91" s="62"/>
      <c r="G91" s="62"/>
      <c r="H91" s="62"/>
      <c r="I91" s="69" t="s">
        <v>56</v>
      </c>
      <c r="J91" s="153"/>
      <c r="K91" s="130"/>
    </row>
    <row r="92" spans="1:11">
      <c r="A92" s="42"/>
      <c r="B92" s="42"/>
      <c r="C92" s="47"/>
      <c r="D92" s="41">
        <v>4</v>
      </c>
      <c r="E92" s="47"/>
      <c r="F92" s="62"/>
      <c r="G92" s="62"/>
      <c r="H92" s="62"/>
      <c r="I92" s="69" t="s">
        <v>57</v>
      </c>
      <c r="J92" s="153"/>
      <c r="K92" s="130"/>
    </row>
    <row r="93" spans="1:11">
      <c r="A93" s="42"/>
      <c r="B93" s="42"/>
      <c r="C93" s="47"/>
      <c r="D93" s="41">
        <v>5</v>
      </c>
      <c r="E93" s="47"/>
      <c r="F93" s="62"/>
      <c r="G93" s="62"/>
      <c r="H93" s="62"/>
      <c r="I93" s="69" t="s">
        <v>58</v>
      </c>
      <c r="J93" s="153"/>
      <c r="K93" s="130"/>
    </row>
    <row r="94" spans="1:11">
      <c r="A94" s="42">
        <v>14</v>
      </c>
      <c r="B94" s="42"/>
      <c r="C94" s="43"/>
      <c r="D94" s="41"/>
      <c r="E94" s="43" t="s">
        <v>21</v>
      </c>
      <c r="F94" s="105" t="s">
        <v>88</v>
      </c>
      <c r="G94" s="106"/>
      <c r="H94" s="106"/>
      <c r="I94" s="107"/>
      <c r="J94" s="154">
        <f>SUM(J95)</f>
        <v>2596800</v>
      </c>
      <c r="K94" s="129">
        <f>SUM(K95)</f>
        <v>2801100</v>
      </c>
    </row>
    <row r="95" spans="1:11">
      <c r="A95" s="42"/>
      <c r="B95" s="42"/>
      <c r="C95" s="43"/>
      <c r="D95" s="41">
        <v>1</v>
      </c>
      <c r="E95" s="43"/>
      <c r="F95" s="62"/>
      <c r="G95" s="62"/>
      <c r="H95" s="68"/>
      <c r="I95" s="69" t="s">
        <v>90</v>
      </c>
      <c r="J95" s="153">
        <v>2596800</v>
      </c>
      <c r="K95" s="130">
        <v>2801100</v>
      </c>
    </row>
    <row r="96" spans="1:11">
      <c r="A96" s="42">
        <v>15</v>
      </c>
      <c r="B96" s="42"/>
      <c r="C96" s="43"/>
      <c r="D96" s="43"/>
      <c r="E96" s="43" t="s">
        <v>21</v>
      </c>
      <c r="F96" s="105" t="s">
        <v>89</v>
      </c>
      <c r="G96" s="106"/>
      <c r="H96" s="106"/>
      <c r="I96" s="107"/>
      <c r="J96" s="154">
        <f>SUM(J97)</f>
        <v>2577600</v>
      </c>
      <c r="K96" s="129">
        <f>SUM(K97)</f>
        <v>2577600</v>
      </c>
    </row>
    <row r="97" spans="1:11">
      <c r="A97" s="42"/>
      <c r="B97" s="42"/>
      <c r="C97" s="43"/>
      <c r="D97" s="43">
        <v>1</v>
      </c>
      <c r="E97" s="43"/>
      <c r="F97" s="62"/>
      <c r="G97" s="62"/>
      <c r="H97" s="68"/>
      <c r="I97" s="69" t="s">
        <v>56</v>
      </c>
      <c r="J97" s="153">
        <v>2577600</v>
      </c>
      <c r="K97" s="130">
        <v>2577600</v>
      </c>
    </row>
    <row r="98" spans="1:11">
      <c r="A98" s="42">
        <v>16</v>
      </c>
      <c r="B98" s="42"/>
      <c r="C98" s="43"/>
      <c r="D98" s="43"/>
      <c r="E98" s="43" t="s">
        <v>21</v>
      </c>
      <c r="F98" s="226" t="s">
        <v>96</v>
      </c>
      <c r="G98" s="227"/>
      <c r="H98" s="227"/>
      <c r="I98" s="228"/>
      <c r="J98" s="153"/>
      <c r="K98" s="132"/>
    </row>
    <row r="99" spans="1:11">
      <c r="A99" s="42"/>
      <c r="B99" s="42"/>
      <c r="C99" s="43"/>
      <c r="D99" s="41">
        <v>1</v>
      </c>
      <c r="E99" s="43"/>
      <c r="F99" s="105"/>
      <c r="G99" s="106"/>
      <c r="H99" s="70"/>
      <c r="I99" s="69" t="s">
        <v>18</v>
      </c>
      <c r="J99" s="153"/>
      <c r="K99" s="132"/>
    </row>
    <row r="100" spans="1:11">
      <c r="A100" s="42"/>
      <c r="B100" s="42"/>
      <c r="C100" s="43"/>
      <c r="D100" s="41">
        <v>2</v>
      </c>
      <c r="E100" s="43"/>
      <c r="F100" s="105"/>
      <c r="G100" s="106"/>
      <c r="H100" s="70"/>
      <c r="I100" s="69" t="s">
        <v>55</v>
      </c>
      <c r="J100" s="153"/>
      <c r="K100" s="132"/>
    </row>
    <row r="101" spans="1:11">
      <c r="A101" s="42"/>
      <c r="B101" s="42"/>
      <c r="C101" s="43"/>
      <c r="D101" s="41">
        <v>3</v>
      </c>
      <c r="E101" s="43"/>
      <c r="F101" s="105"/>
      <c r="G101" s="106"/>
      <c r="H101" s="70"/>
      <c r="I101" s="69" t="s">
        <v>56</v>
      </c>
      <c r="J101" s="153"/>
      <c r="K101" s="132"/>
    </row>
    <row r="102" spans="1:11">
      <c r="A102" s="42"/>
      <c r="B102" s="42"/>
      <c r="C102" s="43"/>
      <c r="D102" s="41">
        <v>4</v>
      </c>
      <c r="E102" s="43"/>
      <c r="F102" s="105"/>
      <c r="G102" s="106"/>
      <c r="H102" s="70"/>
      <c r="I102" s="69" t="s">
        <v>57</v>
      </c>
      <c r="J102" s="153"/>
      <c r="K102" s="132"/>
    </row>
    <row r="103" spans="1:11">
      <c r="A103" s="42"/>
      <c r="B103" s="42"/>
      <c r="C103" s="43"/>
      <c r="D103" s="41">
        <v>5</v>
      </c>
      <c r="E103" s="43"/>
      <c r="F103" s="105"/>
      <c r="G103" s="106"/>
      <c r="H103" s="70"/>
      <c r="I103" s="69" t="s">
        <v>58</v>
      </c>
      <c r="J103" s="153"/>
      <c r="K103" s="132"/>
    </row>
    <row r="104" spans="1:11">
      <c r="A104" s="42">
        <v>17</v>
      </c>
      <c r="B104" s="42"/>
      <c r="C104" s="47"/>
      <c r="D104" s="47"/>
      <c r="E104" s="47" t="s">
        <v>20</v>
      </c>
      <c r="F104" s="235" t="s">
        <v>75</v>
      </c>
      <c r="G104" s="236"/>
      <c r="H104" s="236"/>
      <c r="I104" s="237"/>
      <c r="J104" s="153"/>
      <c r="K104" s="130"/>
    </row>
    <row r="105" spans="1:11">
      <c r="A105" s="42"/>
      <c r="B105" s="42"/>
      <c r="C105" s="47"/>
      <c r="D105" s="41">
        <v>1</v>
      </c>
      <c r="E105" s="47"/>
      <c r="F105" s="62"/>
      <c r="G105" s="62"/>
      <c r="H105" s="68"/>
      <c r="I105" s="69" t="s">
        <v>18</v>
      </c>
      <c r="J105" s="153"/>
      <c r="K105" s="130"/>
    </row>
    <row r="106" spans="1:11">
      <c r="A106" s="42"/>
      <c r="B106" s="42"/>
      <c r="C106" s="47"/>
      <c r="D106" s="41">
        <v>2</v>
      </c>
      <c r="E106" s="47"/>
      <c r="F106" s="62"/>
      <c r="G106" s="62"/>
      <c r="H106" s="68"/>
      <c r="I106" s="69" t="s">
        <v>55</v>
      </c>
      <c r="J106" s="153"/>
      <c r="K106" s="130"/>
    </row>
    <row r="107" spans="1:11">
      <c r="A107" s="42"/>
      <c r="B107" s="42"/>
      <c r="C107" s="47"/>
      <c r="D107" s="41">
        <v>3</v>
      </c>
      <c r="E107" s="47"/>
      <c r="F107" s="62"/>
      <c r="G107" s="62"/>
      <c r="H107" s="68"/>
      <c r="I107" s="69" t="s">
        <v>56</v>
      </c>
      <c r="J107" s="153"/>
      <c r="K107" s="130"/>
    </row>
    <row r="108" spans="1:11">
      <c r="A108" s="42"/>
      <c r="B108" s="42"/>
      <c r="C108" s="47"/>
      <c r="D108" s="41">
        <v>4</v>
      </c>
      <c r="E108" s="47"/>
      <c r="F108" s="62"/>
      <c r="G108" s="62"/>
      <c r="H108" s="68"/>
      <c r="I108" s="69" t="s">
        <v>57</v>
      </c>
      <c r="J108" s="153"/>
      <c r="K108" s="130"/>
    </row>
    <row r="109" spans="1:11">
      <c r="A109" s="42"/>
      <c r="B109" s="42"/>
      <c r="C109" s="47"/>
      <c r="D109" s="41">
        <v>5</v>
      </c>
      <c r="E109" s="47"/>
      <c r="F109" s="62"/>
      <c r="G109" s="62"/>
      <c r="H109" s="62"/>
      <c r="I109" s="69" t="s">
        <v>58</v>
      </c>
      <c r="J109" s="155"/>
      <c r="K109" s="131"/>
    </row>
    <row r="110" spans="1:11">
      <c r="A110" s="42"/>
      <c r="B110" s="42"/>
      <c r="C110" s="47"/>
      <c r="D110" s="41"/>
      <c r="E110" s="47"/>
      <c r="F110" s="226" t="s">
        <v>114</v>
      </c>
      <c r="G110" s="227"/>
      <c r="H110" s="227"/>
      <c r="I110" s="228"/>
      <c r="J110" s="155">
        <v>0</v>
      </c>
      <c r="K110" s="131">
        <f>K111</f>
        <v>123000</v>
      </c>
    </row>
    <row r="111" spans="1:11">
      <c r="A111" s="42"/>
      <c r="B111" s="42"/>
      <c r="C111" s="47"/>
      <c r="D111" s="41"/>
      <c r="E111" s="47"/>
      <c r="F111" s="105"/>
      <c r="G111" s="106"/>
      <c r="H111" s="106"/>
      <c r="I111" s="69" t="s">
        <v>56</v>
      </c>
      <c r="J111" s="155">
        <v>0</v>
      </c>
      <c r="K111" s="130">
        <v>123000</v>
      </c>
    </row>
    <row r="112" spans="1:11">
      <c r="A112" s="42"/>
      <c r="B112" s="42"/>
      <c r="C112" s="47"/>
      <c r="D112" s="41"/>
      <c r="E112" s="47"/>
      <c r="F112" s="105"/>
      <c r="G112" s="106"/>
      <c r="H112" s="106"/>
      <c r="I112" s="71"/>
      <c r="J112" s="155"/>
      <c r="K112" s="131"/>
    </row>
    <row r="113" spans="1:11">
      <c r="A113" s="42">
        <v>18</v>
      </c>
      <c r="B113" s="42"/>
      <c r="C113" s="47"/>
      <c r="D113" s="47"/>
      <c r="E113" s="47" t="s">
        <v>21</v>
      </c>
      <c r="F113" s="235" t="s">
        <v>76</v>
      </c>
      <c r="G113" s="236"/>
      <c r="H113" s="236"/>
      <c r="I113" s="237"/>
      <c r="J113" s="154">
        <f>SUM(J114:J118)</f>
        <v>930580</v>
      </c>
      <c r="K113" s="129">
        <f>SUM(K114:K118)</f>
        <v>898563</v>
      </c>
    </row>
    <row r="114" spans="1:11">
      <c r="A114" s="42"/>
      <c r="B114" s="42"/>
      <c r="C114" s="47"/>
      <c r="D114" s="41">
        <v>1</v>
      </c>
      <c r="E114" s="47"/>
      <c r="F114" s="62"/>
      <c r="G114" s="62"/>
      <c r="H114" s="62"/>
      <c r="I114" s="69" t="s">
        <v>18</v>
      </c>
      <c r="J114" s="153">
        <v>189000</v>
      </c>
      <c r="K114" s="130">
        <v>189000</v>
      </c>
    </row>
    <row r="115" spans="1:11">
      <c r="A115" s="42"/>
      <c r="B115" s="42"/>
      <c r="C115" s="47"/>
      <c r="D115" s="41">
        <v>2</v>
      </c>
      <c r="E115" s="47"/>
      <c r="F115" s="62"/>
      <c r="G115" s="62"/>
      <c r="H115" s="68"/>
      <c r="I115" s="69" t="s">
        <v>55</v>
      </c>
      <c r="J115" s="153">
        <v>41580</v>
      </c>
      <c r="K115" s="130">
        <v>41580</v>
      </c>
    </row>
    <row r="116" spans="1:11">
      <c r="A116" s="42"/>
      <c r="B116" s="42"/>
      <c r="C116" s="47"/>
      <c r="D116" s="41">
        <v>3</v>
      </c>
      <c r="E116" s="47"/>
      <c r="F116" s="62"/>
      <c r="G116" s="62"/>
      <c r="H116" s="62"/>
      <c r="I116" s="69" t="s">
        <v>56</v>
      </c>
      <c r="J116" s="153">
        <v>700000</v>
      </c>
      <c r="K116" s="130">
        <f>700000-32017</f>
        <v>667983</v>
      </c>
    </row>
    <row r="117" spans="1:11">
      <c r="A117" s="42"/>
      <c r="B117" s="42"/>
      <c r="C117" s="47"/>
      <c r="D117" s="41">
        <v>4</v>
      </c>
      <c r="E117" s="47"/>
      <c r="F117" s="62"/>
      <c r="G117" s="62"/>
      <c r="H117" s="62"/>
      <c r="I117" s="69" t="s">
        <v>57</v>
      </c>
      <c r="J117" s="153"/>
      <c r="K117" s="130"/>
    </row>
    <row r="118" spans="1:11">
      <c r="A118" s="42"/>
      <c r="B118" s="42"/>
      <c r="C118" s="47"/>
      <c r="D118" s="41">
        <v>5</v>
      </c>
      <c r="E118" s="47"/>
      <c r="F118" s="62"/>
      <c r="G118" s="62"/>
      <c r="H118" s="62"/>
      <c r="I118" s="69" t="s">
        <v>58</v>
      </c>
      <c r="J118" s="153"/>
      <c r="K118" s="130"/>
    </row>
    <row r="119" spans="1:11">
      <c r="A119" s="42">
        <v>19</v>
      </c>
      <c r="B119" s="42"/>
      <c r="C119" s="47"/>
      <c r="D119" s="47"/>
      <c r="E119" s="47" t="s">
        <v>20</v>
      </c>
      <c r="F119" s="235" t="s">
        <v>77</v>
      </c>
      <c r="G119" s="236"/>
      <c r="H119" s="236"/>
      <c r="I119" s="237"/>
      <c r="J119" s="154">
        <f>SUM(J121:J124)</f>
        <v>269420</v>
      </c>
      <c r="K119" s="129">
        <f>SUM(K121:K124)</f>
        <v>1350000</v>
      </c>
    </row>
    <row r="120" spans="1:11">
      <c r="A120" s="42"/>
      <c r="B120" s="42"/>
      <c r="C120" s="47"/>
      <c r="D120" s="41">
        <v>1</v>
      </c>
      <c r="E120" s="47"/>
      <c r="F120" s="62"/>
      <c r="G120" s="62"/>
      <c r="H120" s="62"/>
      <c r="I120" s="69" t="s">
        <v>18</v>
      </c>
      <c r="J120" s="155"/>
      <c r="K120" s="131"/>
    </row>
    <row r="121" spans="1:11">
      <c r="A121" s="42"/>
      <c r="B121" s="42"/>
      <c r="C121" s="47"/>
      <c r="D121" s="41">
        <v>2</v>
      </c>
      <c r="E121" s="47"/>
      <c r="F121" s="62"/>
      <c r="G121" s="62"/>
      <c r="H121" s="62"/>
      <c r="I121" s="69" t="s">
        <v>55</v>
      </c>
      <c r="J121" s="153"/>
      <c r="K121" s="130"/>
    </row>
    <row r="122" spans="1:11">
      <c r="A122" s="42"/>
      <c r="B122" s="42"/>
      <c r="C122" s="43"/>
      <c r="D122" s="41">
        <v>3</v>
      </c>
      <c r="E122" s="43"/>
      <c r="F122" s="62"/>
      <c r="G122" s="62"/>
      <c r="H122" s="68"/>
      <c r="I122" s="69" t="s">
        <v>56</v>
      </c>
      <c r="J122" s="157">
        <v>269420</v>
      </c>
      <c r="K122" s="136">
        <v>1350000</v>
      </c>
    </row>
    <row r="123" spans="1:11">
      <c r="A123" s="42"/>
      <c r="B123" s="42"/>
      <c r="C123" s="43"/>
      <c r="D123" s="41">
        <v>4</v>
      </c>
      <c r="E123" s="43"/>
      <c r="F123" s="62"/>
      <c r="G123" s="62"/>
      <c r="H123" s="68"/>
      <c r="I123" s="69" t="s">
        <v>57</v>
      </c>
      <c r="J123" s="153"/>
      <c r="K123" s="130"/>
    </row>
    <row r="124" spans="1:11">
      <c r="A124" s="42"/>
      <c r="B124" s="42"/>
      <c r="C124" s="43"/>
      <c r="D124" s="41">
        <v>5</v>
      </c>
      <c r="E124" s="43"/>
      <c r="F124" s="62"/>
      <c r="G124" s="62"/>
      <c r="H124" s="68"/>
      <c r="I124" s="69" t="s">
        <v>58</v>
      </c>
      <c r="J124" s="153"/>
      <c r="K124" s="130"/>
    </row>
    <row r="125" spans="1:11">
      <c r="A125" s="42">
        <v>20</v>
      </c>
      <c r="B125" s="42"/>
      <c r="C125" s="43"/>
      <c r="D125" s="43"/>
      <c r="E125" s="43" t="s">
        <v>20</v>
      </c>
      <c r="F125" s="235" t="s">
        <v>78</v>
      </c>
      <c r="G125" s="236"/>
      <c r="H125" s="236"/>
      <c r="I125" s="237"/>
      <c r="J125" s="152">
        <f>J126+J127+J128+J129+J130</f>
        <v>240000</v>
      </c>
      <c r="K125" s="129">
        <f>K126+K127+K128+K129+K130</f>
        <v>341822</v>
      </c>
    </row>
    <row r="126" spans="1:11">
      <c r="A126" s="42"/>
      <c r="B126" s="42"/>
      <c r="C126" s="43"/>
      <c r="D126" s="41">
        <v>4</v>
      </c>
      <c r="E126" s="43"/>
      <c r="F126" s="62"/>
      <c r="G126" s="62"/>
      <c r="H126" s="68"/>
      <c r="I126" s="69" t="s">
        <v>57</v>
      </c>
      <c r="J126" s="153">
        <v>240000</v>
      </c>
      <c r="K126" s="130">
        <v>341822</v>
      </c>
    </row>
    <row r="127" spans="1:11">
      <c r="A127" s="42"/>
      <c r="B127" s="42"/>
      <c r="C127" s="43"/>
      <c r="D127" s="41"/>
      <c r="E127" s="43"/>
      <c r="F127" s="62"/>
      <c r="G127" s="62"/>
      <c r="H127" s="68"/>
      <c r="I127" s="69"/>
      <c r="J127" s="153"/>
      <c r="K127" s="130"/>
    </row>
    <row r="128" spans="1:11">
      <c r="A128" s="42"/>
      <c r="B128" s="42"/>
      <c r="C128" s="43"/>
      <c r="D128" s="41"/>
      <c r="E128" s="43"/>
      <c r="F128" s="62"/>
      <c r="G128" s="62"/>
      <c r="H128" s="68"/>
      <c r="I128" s="69"/>
      <c r="J128" s="158"/>
      <c r="K128" s="137"/>
    </row>
    <row r="129" spans="1:11">
      <c r="A129" s="42"/>
      <c r="B129" s="42"/>
      <c r="C129" s="43"/>
      <c r="D129" s="41"/>
      <c r="E129" s="43"/>
      <c r="F129" s="62"/>
      <c r="G129" s="62"/>
      <c r="H129" s="68"/>
      <c r="I129" s="66"/>
      <c r="J129" s="153"/>
      <c r="K129" s="130"/>
    </row>
    <row r="130" spans="1:11">
      <c r="A130" s="42"/>
      <c r="B130" s="42"/>
      <c r="C130" s="43"/>
      <c r="D130" s="41"/>
      <c r="E130" s="43"/>
      <c r="F130" s="62"/>
      <c r="G130" s="62"/>
      <c r="H130" s="68"/>
      <c r="I130" s="69"/>
      <c r="J130" s="153"/>
      <c r="K130" s="130"/>
    </row>
    <row r="131" spans="1:11">
      <c r="A131" s="42">
        <v>21</v>
      </c>
      <c r="B131" s="42"/>
      <c r="C131" s="43"/>
      <c r="D131" s="43"/>
      <c r="E131" s="43" t="s">
        <v>21</v>
      </c>
      <c r="F131" s="235" t="s">
        <v>79</v>
      </c>
      <c r="G131" s="236"/>
      <c r="H131" s="236"/>
      <c r="I131" s="237"/>
      <c r="J131" s="159">
        <f>J132+J133+J134+J135+J136</f>
        <v>159600</v>
      </c>
      <c r="K131" s="133">
        <f>K132+K133+K134+K135+K136</f>
        <v>159600</v>
      </c>
    </row>
    <row r="132" spans="1:11">
      <c r="A132" s="42"/>
      <c r="B132" s="42"/>
      <c r="C132" s="43"/>
      <c r="D132" s="41">
        <v>1</v>
      </c>
      <c r="E132" s="43"/>
      <c r="F132" s="62"/>
      <c r="G132" s="62"/>
      <c r="H132" s="68"/>
      <c r="I132" s="69" t="s">
        <v>18</v>
      </c>
      <c r="J132" s="153"/>
      <c r="K132" s="130"/>
    </row>
    <row r="133" spans="1:11">
      <c r="A133" s="42"/>
      <c r="B133" s="42"/>
      <c r="C133" s="43"/>
      <c r="D133" s="41">
        <v>2</v>
      </c>
      <c r="E133" s="43"/>
      <c r="F133" s="62"/>
      <c r="G133" s="62"/>
      <c r="H133" s="68"/>
      <c r="I133" s="69" t="s">
        <v>55</v>
      </c>
      <c r="J133" s="153"/>
      <c r="K133" s="130"/>
    </row>
    <row r="134" spans="1:11">
      <c r="A134" s="42"/>
      <c r="B134" s="42"/>
      <c r="C134" s="43"/>
      <c r="D134" s="41">
        <v>3</v>
      </c>
      <c r="E134" s="43"/>
      <c r="F134" s="62"/>
      <c r="G134" s="62"/>
      <c r="H134" s="68"/>
      <c r="I134" s="69" t="s">
        <v>56</v>
      </c>
      <c r="J134" s="153">
        <v>159600</v>
      </c>
      <c r="K134" s="130">
        <v>159600</v>
      </c>
    </row>
    <row r="135" spans="1:11">
      <c r="A135" s="42"/>
      <c r="B135" s="42"/>
      <c r="C135" s="43"/>
      <c r="D135" s="41">
        <v>4</v>
      </c>
      <c r="E135" s="43"/>
      <c r="F135" s="62"/>
      <c r="G135" s="62"/>
      <c r="H135" s="68"/>
      <c r="I135" s="69" t="s">
        <v>57</v>
      </c>
      <c r="J135" s="153"/>
      <c r="K135" s="130"/>
    </row>
    <row r="136" spans="1:11">
      <c r="A136" s="42"/>
      <c r="B136" s="42"/>
      <c r="C136" s="43"/>
      <c r="D136" s="41">
        <v>5</v>
      </c>
      <c r="E136" s="43"/>
      <c r="F136" s="62"/>
      <c r="G136" s="62"/>
      <c r="H136" s="68"/>
      <c r="I136" s="69" t="s">
        <v>58</v>
      </c>
      <c r="J136" s="153"/>
      <c r="K136" s="130"/>
    </row>
    <row r="137" spans="1:11">
      <c r="A137" s="42">
        <v>22</v>
      </c>
      <c r="B137" s="42"/>
      <c r="C137" s="43"/>
      <c r="D137" s="43"/>
      <c r="E137" s="43" t="s">
        <v>20</v>
      </c>
      <c r="F137" s="235" t="s">
        <v>80</v>
      </c>
      <c r="G137" s="236"/>
      <c r="H137" s="236"/>
      <c r="I137" s="237"/>
      <c r="J137" s="160">
        <f>SUM(J138:J142)</f>
        <v>0</v>
      </c>
      <c r="K137" s="133">
        <v>0</v>
      </c>
    </row>
    <row r="138" spans="1:11">
      <c r="A138" s="42"/>
      <c r="B138" s="42"/>
      <c r="C138" s="43"/>
      <c r="D138" s="41">
        <v>1</v>
      </c>
      <c r="E138" s="43"/>
      <c r="F138" s="62"/>
      <c r="G138" s="62"/>
      <c r="H138" s="68"/>
      <c r="I138" s="69" t="s">
        <v>18</v>
      </c>
      <c r="J138" s="153"/>
      <c r="K138" s="130"/>
    </row>
    <row r="139" spans="1:11">
      <c r="A139" s="42"/>
      <c r="B139" s="42"/>
      <c r="C139" s="43"/>
      <c r="D139" s="41">
        <v>2</v>
      </c>
      <c r="E139" s="43"/>
      <c r="F139" s="62"/>
      <c r="G139" s="62"/>
      <c r="H139" s="68"/>
      <c r="I139" s="69" t="s">
        <v>55</v>
      </c>
      <c r="J139" s="153"/>
      <c r="K139" s="130"/>
    </row>
    <row r="140" spans="1:11">
      <c r="A140" s="42"/>
      <c r="B140" s="42"/>
      <c r="C140" s="43"/>
      <c r="D140" s="41">
        <v>3</v>
      </c>
      <c r="E140" s="43"/>
      <c r="F140" s="62"/>
      <c r="G140" s="62"/>
      <c r="H140" s="68"/>
      <c r="I140" s="69" t="s">
        <v>56</v>
      </c>
      <c r="J140" s="153"/>
      <c r="K140" s="130"/>
    </row>
    <row r="141" spans="1:11">
      <c r="A141" s="42"/>
      <c r="B141" s="42"/>
      <c r="C141" s="43"/>
      <c r="D141" s="41">
        <v>4</v>
      </c>
      <c r="E141" s="43"/>
      <c r="F141" s="62"/>
      <c r="G141" s="62"/>
      <c r="H141" s="68"/>
      <c r="I141" s="69" t="s">
        <v>57</v>
      </c>
      <c r="J141" s="161"/>
      <c r="K141" s="136">
        <v>0</v>
      </c>
    </row>
    <row r="142" spans="1:11">
      <c r="A142" s="42"/>
      <c r="B142" s="42"/>
      <c r="C142" s="43"/>
      <c r="D142" s="41">
        <v>5</v>
      </c>
      <c r="E142" s="43"/>
      <c r="F142" s="62"/>
      <c r="G142" s="62"/>
      <c r="H142" s="68"/>
      <c r="I142" s="69" t="s">
        <v>58</v>
      </c>
      <c r="J142" s="153"/>
      <c r="K142" s="130"/>
    </row>
    <row r="143" spans="1:11">
      <c r="A143" s="40">
        <v>23</v>
      </c>
      <c r="B143" s="40"/>
      <c r="C143" s="38"/>
      <c r="D143" s="41"/>
      <c r="E143" s="41" t="s">
        <v>64</v>
      </c>
      <c r="F143" s="238" t="s">
        <v>60</v>
      </c>
      <c r="G143" s="239"/>
      <c r="H143" s="239"/>
      <c r="I143" s="240"/>
      <c r="J143" s="152">
        <f>SUM(J144:J148)</f>
        <v>109378</v>
      </c>
      <c r="K143" s="129">
        <v>0</v>
      </c>
    </row>
    <row r="144" spans="1:11" ht="18.75">
      <c r="A144" s="40"/>
      <c r="B144" s="40"/>
      <c r="C144" s="38"/>
      <c r="D144" s="41">
        <v>1</v>
      </c>
      <c r="E144" s="41"/>
      <c r="F144" s="72"/>
      <c r="G144" s="73"/>
      <c r="H144" s="73"/>
      <c r="I144" s="69" t="s">
        <v>18</v>
      </c>
      <c r="J144" s="153"/>
      <c r="K144" s="130"/>
    </row>
    <row r="145" spans="1:11" ht="18.75">
      <c r="A145" s="40"/>
      <c r="B145" s="40"/>
      <c r="C145" s="38"/>
      <c r="D145" s="41">
        <v>2</v>
      </c>
      <c r="E145" s="41"/>
      <c r="F145" s="72"/>
      <c r="G145" s="73"/>
      <c r="H145" s="73"/>
      <c r="I145" s="69" t="s">
        <v>55</v>
      </c>
      <c r="J145" s="153"/>
      <c r="K145" s="130"/>
    </row>
    <row r="146" spans="1:11" ht="18.75">
      <c r="A146" s="40"/>
      <c r="B146" s="40"/>
      <c r="C146" s="38"/>
      <c r="D146" s="41">
        <v>3</v>
      </c>
      <c r="E146" s="41"/>
      <c r="F146" s="72"/>
      <c r="G146" s="73"/>
      <c r="H146" s="73"/>
      <c r="I146" s="69" t="s">
        <v>56</v>
      </c>
      <c r="J146" s="153">
        <v>109378</v>
      </c>
      <c r="K146" s="130">
        <v>0</v>
      </c>
    </row>
    <row r="147" spans="1:11" ht="18.75">
      <c r="A147" s="40"/>
      <c r="B147" s="40"/>
      <c r="C147" s="38"/>
      <c r="D147" s="41">
        <v>4</v>
      </c>
      <c r="E147" s="41"/>
      <c r="F147" s="72"/>
      <c r="G147" s="73"/>
      <c r="H147" s="73"/>
      <c r="I147" s="69" t="s">
        <v>57</v>
      </c>
      <c r="J147" s="153"/>
      <c r="K147" s="130"/>
    </row>
    <row r="148" spans="1:11" ht="18.75">
      <c r="A148" s="40"/>
      <c r="B148" s="40"/>
      <c r="C148" s="38"/>
      <c r="D148" s="41">
        <v>5</v>
      </c>
      <c r="E148" s="41"/>
      <c r="F148" s="72"/>
      <c r="G148" s="73"/>
      <c r="H148" s="73"/>
      <c r="I148" s="69" t="s">
        <v>58</v>
      </c>
      <c r="J148" s="153"/>
      <c r="K148" s="130"/>
    </row>
    <row r="149" spans="1:11">
      <c r="A149" s="42">
        <v>24</v>
      </c>
      <c r="B149" s="42"/>
      <c r="C149" s="43"/>
      <c r="D149" s="43"/>
      <c r="E149" s="43" t="s">
        <v>21</v>
      </c>
      <c r="F149" s="235" t="s">
        <v>81</v>
      </c>
      <c r="G149" s="236"/>
      <c r="H149" s="236"/>
      <c r="I149" s="237"/>
      <c r="J149" s="152">
        <f>SUM(J150)</f>
        <v>0</v>
      </c>
      <c r="K149" s="129">
        <f>SUM(K150)</f>
        <v>0</v>
      </c>
    </row>
    <row r="150" spans="1:11">
      <c r="A150" s="42"/>
      <c r="B150" s="42"/>
      <c r="C150" s="43"/>
      <c r="D150" s="41">
        <v>1</v>
      </c>
      <c r="E150" s="43"/>
      <c r="F150" s="62"/>
      <c r="G150" s="62"/>
      <c r="H150" s="68"/>
      <c r="I150" s="69" t="s">
        <v>57</v>
      </c>
      <c r="J150" s="153"/>
      <c r="K150" s="130"/>
    </row>
    <row r="151" spans="1:11">
      <c r="A151" s="42"/>
      <c r="B151" s="42"/>
      <c r="C151" s="43"/>
      <c r="D151" s="41">
        <v>2</v>
      </c>
      <c r="E151" s="43"/>
      <c r="F151" s="62"/>
      <c r="G151" s="62"/>
      <c r="H151" s="68"/>
      <c r="I151" s="69"/>
      <c r="J151" s="162"/>
      <c r="K151" s="138"/>
    </row>
    <row r="152" spans="1:11">
      <c r="A152" s="42">
        <v>25</v>
      </c>
      <c r="B152" s="42"/>
      <c r="C152" s="43"/>
      <c r="D152" s="43"/>
      <c r="E152" s="43" t="s">
        <v>21</v>
      </c>
      <c r="F152" s="105" t="s">
        <v>82</v>
      </c>
      <c r="G152" s="106"/>
      <c r="H152" s="106"/>
      <c r="I152" s="107"/>
      <c r="J152" s="152">
        <f>SUM(J156)</f>
        <v>0</v>
      </c>
      <c r="K152" s="129">
        <f>SUM(K156)</f>
        <v>0</v>
      </c>
    </row>
    <row r="153" spans="1:11">
      <c r="A153" s="42"/>
      <c r="B153" s="42"/>
      <c r="C153" s="43"/>
      <c r="D153" s="41">
        <v>1</v>
      </c>
      <c r="E153" s="43"/>
      <c r="F153" s="62"/>
      <c r="G153" s="62"/>
      <c r="H153" s="68"/>
      <c r="I153" s="69" t="s">
        <v>18</v>
      </c>
      <c r="J153" s="153"/>
      <c r="K153" s="132"/>
    </row>
    <row r="154" spans="1:11">
      <c r="A154" s="42"/>
      <c r="B154" s="42"/>
      <c r="C154" s="43"/>
      <c r="D154" s="41">
        <v>2</v>
      </c>
      <c r="E154" s="43"/>
      <c r="F154" s="62"/>
      <c r="G154" s="62"/>
      <c r="H154" s="68"/>
      <c r="I154" s="69" t="s">
        <v>55</v>
      </c>
      <c r="J154" s="153"/>
      <c r="K154" s="132"/>
    </row>
    <row r="155" spans="1:11">
      <c r="A155" s="42"/>
      <c r="B155" s="42"/>
      <c r="C155" s="43"/>
      <c r="D155" s="41">
        <v>3</v>
      </c>
      <c r="E155" s="43"/>
      <c r="F155" s="62"/>
      <c r="G155" s="62"/>
      <c r="H155" s="68"/>
      <c r="I155" s="69" t="s">
        <v>56</v>
      </c>
      <c r="J155" s="153"/>
      <c r="K155" s="132"/>
    </row>
    <row r="156" spans="1:11">
      <c r="A156" s="42"/>
      <c r="B156" s="42"/>
      <c r="C156" s="43"/>
      <c r="D156" s="41">
        <v>4</v>
      </c>
      <c r="E156" s="43"/>
      <c r="F156" s="62"/>
      <c r="G156" s="62"/>
      <c r="H156" s="68"/>
      <c r="I156" s="69" t="s">
        <v>57</v>
      </c>
      <c r="J156" s="153">
        <v>0</v>
      </c>
      <c r="K156" s="132"/>
    </row>
    <row r="157" spans="1:11">
      <c r="A157" s="42"/>
      <c r="B157" s="42"/>
      <c r="C157" s="43"/>
      <c r="D157" s="41">
        <v>5</v>
      </c>
      <c r="E157" s="43"/>
      <c r="F157" s="62"/>
      <c r="G157" s="62"/>
      <c r="H157" s="68"/>
      <c r="I157" s="69" t="s">
        <v>58</v>
      </c>
      <c r="J157" s="153"/>
      <c r="K157" s="132"/>
    </row>
    <row r="158" spans="1:11">
      <c r="A158" s="40">
        <v>26</v>
      </c>
      <c r="B158" s="40"/>
      <c r="C158" s="38"/>
      <c r="D158" s="41"/>
      <c r="E158" s="41" t="s">
        <v>21</v>
      </c>
      <c r="F158" s="238" t="s">
        <v>61</v>
      </c>
      <c r="G158" s="239"/>
      <c r="H158" s="239"/>
      <c r="I158" s="240"/>
      <c r="J158" s="152">
        <f>SUM(J159:J163)</f>
        <v>0</v>
      </c>
      <c r="K158" s="129">
        <v>400000</v>
      </c>
    </row>
    <row r="159" spans="1:11" ht="18.75">
      <c r="A159" s="40"/>
      <c r="B159" s="40"/>
      <c r="C159" s="38"/>
      <c r="D159" s="41">
        <v>1</v>
      </c>
      <c r="E159" s="41"/>
      <c r="F159" s="72"/>
      <c r="G159" s="73"/>
      <c r="H159" s="73"/>
      <c r="I159" s="69" t="s">
        <v>18</v>
      </c>
      <c r="J159" s="153"/>
      <c r="K159" s="130"/>
    </row>
    <row r="160" spans="1:11" ht="18.75">
      <c r="A160" s="40"/>
      <c r="B160" s="40"/>
      <c r="C160" s="38"/>
      <c r="D160" s="41">
        <v>2</v>
      </c>
      <c r="E160" s="41"/>
      <c r="F160" s="72"/>
      <c r="G160" s="73"/>
      <c r="H160" s="73"/>
      <c r="I160" s="69" t="s">
        <v>55</v>
      </c>
      <c r="J160" s="153"/>
      <c r="K160" s="130"/>
    </row>
    <row r="161" spans="1:11" ht="18.75">
      <c r="A161" s="40"/>
      <c r="B161" s="40"/>
      <c r="C161" s="38"/>
      <c r="D161" s="41">
        <v>3</v>
      </c>
      <c r="E161" s="41"/>
      <c r="F161" s="72"/>
      <c r="G161" s="73"/>
      <c r="H161" s="73"/>
      <c r="I161" s="69" t="s">
        <v>56</v>
      </c>
      <c r="J161" s="153">
        <v>0</v>
      </c>
      <c r="K161" s="130">
        <v>400000</v>
      </c>
    </row>
    <row r="162" spans="1:11" ht="18.75">
      <c r="A162" s="40"/>
      <c r="B162" s="40"/>
      <c r="C162" s="38"/>
      <c r="D162" s="41">
        <v>4</v>
      </c>
      <c r="E162" s="41"/>
      <c r="F162" s="72"/>
      <c r="G162" s="73"/>
      <c r="H162" s="73"/>
      <c r="I162" s="69" t="s">
        <v>57</v>
      </c>
      <c r="J162" s="153"/>
      <c r="K162" s="130"/>
    </row>
    <row r="163" spans="1:11" ht="18.75">
      <c r="A163" s="40"/>
      <c r="B163" s="40"/>
      <c r="C163" s="38"/>
      <c r="D163" s="41">
        <v>5</v>
      </c>
      <c r="E163" s="41"/>
      <c r="F163" s="72"/>
      <c r="G163" s="73"/>
      <c r="H163" s="73"/>
      <c r="I163" s="69" t="s">
        <v>58</v>
      </c>
      <c r="J163" s="153"/>
      <c r="K163" s="130"/>
    </row>
    <row r="164" spans="1:11">
      <c r="A164" s="40">
        <v>27</v>
      </c>
      <c r="B164" s="40"/>
      <c r="C164" s="38"/>
      <c r="D164" s="41"/>
      <c r="E164" s="41" t="s">
        <v>21</v>
      </c>
      <c r="F164" s="238" t="s">
        <v>63</v>
      </c>
      <c r="G164" s="239"/>
      <c r="H164" s="239"/>
      <c r="I164" s="240"/>
      <c r="J164" s="152">
        <f>SUM(J165:J169)</f>
        <v>915204</v>
      </c>
      <c r="K164" s="129">
        <f>SUM(K165:K169)</f>
        <v>915204</v>
      </c>
    </row>
    <row r="165" spans="1:11" ht="18.75">
      <c r="A165" s="40"/>
      <c r="B165" s="40"/>
      <c r="C165" s="38"/>
      <c r="D165" s="41">
        <v>1</v>
      </c>
      <c r="E165" s="41"/>
      <c r="F165" s="72"/>
      <c r="G165" s="73"/>
      <c r="H165" s="73"/>
      <c r="I165" s="69" t="s">
        <v>18</v>
      </c>
      <c r="J165" s="153">
        <v>0</v>
      </c>
      <c r="K165" s="130"/>
    </row>
    <row r="166" spans="1:11" ht="18.75">
      <c r="A166" s="40"/>
      <c r="B166" s="40"/>
      <c r="C166" s="38"/>
      <c r="D166" s="41">
        <v>2</v>
      </c>
      <c r="E166" s="41"/>
      <c r="F166" s="72"/>
      <c r="G166" s="73"/>
      <c r="H166" s="73"/>
      <c r="I166" s="69" t="s">
        <v>55</v>
      </c>
      <c r="J166" s="153">
        <v>0</v>
      </c>
      <c r="K166" s="130"/>
    </row>
    <row r="167" spans="1:11" ht="18.75">
      <c r="A167" s="40"/>
      <c r="B167" s="40"/>
      <c r="C167" s="38"/>
      <c r="D167" s="41">
        <v>3</v>
      </c>
      <c r="E167" s="41"/>
      <c r="F167" s="72"/>
      <c r="G167" s="73"/>
      <c r="H167" s="73"/>
      <c r="I167" s="69" t="s">
        <v>56</v>
      </c>
      <c r="J167" s="153"/>
      <c r="K167" s="130"/>
    </row>
    <row r="168" spans="1:11" ht="18.75">
      <c r="A168" s="40"/>
      <c r="B168" s="40"/>
      <c r="C168" s="38"/>
      <c r="D168" s="41">
        <v>4</v>
      </c>
      <c r="E168" s="41"/>
      <c r="F168" s="72"/>
      <c r="G168" s="73"/>
      <c r="H168" s="73"/>
      <c r="I168" s="69" t="s">
        <v>57</v>
      </c>
      <c r="J168" s="153">
        <v>915204</v>
      </c>
      <c r="K168" s="130">
        <v>915204</v>
      </c>
    </row>
    <row r="169" spans="1:11" ht="18.75">
      <c r="A169" s="40"/>
      <c r="B169" s="40"/>
      <c r="C169" s="38"/>
      <c r="D169" s="41">
        <v>5</v>
      </c>
      <c r="E169" s="41"/>
      <c r="F169" s="72"/>
      <c r="G169" s="73"/>
      <c r="H169" s="73"/>
      <c r="I169" s="69" t="s">
        <v>58</v>
      </c>
      <c r="J169" s="153"/>
      <c r="K169" s="130"/>
    </row>
    <row r="170" spans="1:11">
      <c r="A170" s="40">
        <v>28</v>
      </c>
      <c r="B170" s="40"/>
      <c r="C170" s="38"/>
      <c r="D170" s="41"/>
      <c r="E170" s="41" t="s">
        <v>64</v>
      </c>
      <c r="F170" s="238" t="s">
        <v>62</v>
      </c>
      <c r="G170" s="239"/>
      <c r="H170" s="239"/>
      <c r="I170" s="240"/>
      <c r="J170" s="152">
        <f>SUM(J171:J175)</f>
        <v>0</v>
      </c>
      <c r="K170" s="129">
        <f>SUM(K171:K175)</f>
        <v>0</v>
      </c>
    </row>
    <row r="171" spans="1:11" ht="18.75">
      <c r="A171" s="40"/>
      <c r="B171" s="40"/>
      <c r="C171" s="38"/>
      <c r="D171" s="41">
        <v>1</v>
      </c>
      <c r="E171" s="41"/>
      <c r="F171" s="72"/>
      <c r="G171" s="73"/>
      <c r="H171" s="73"/>
      <c r="I171" s="69" t="s">
        <v>18</v>
      </c>
      <c r="J171" s="153"/>
      <c r="K171" s="130"/>
    </row>
    <row r="172" spans="1:11" ht="18.75">
      <c r="A172" s="40"/>
      <c r="B172" s="40"/>
      <c r="C172" s="38"/>
      <c r="D172" s="41">
        <v>2</v>
      </c>
      <c r="E172" s="41"/>
      <c r="F172" s="72"/>
      <c r="G172" s="73"/>
      <c r="H172" s="73"/>
      <c r="I172" s="69" t="s">
        <v>55</v>
      </c>
      <c r="J172" s="153"/>
      <c r="K172" s="130"/>
    </row>
    <row r="173" spans="1:11" ht="18.75">
      <c r="A173" s="40"/>
      <c r="B173" s="40"/>
      <c r="C173" s="38"/>
      <c r="D173" s="41">
        <v>3</v>
      </c>
      <c r="E173" s="41"/>
      <c r="F173" s="72"/>
      <c r="G173" s="73"/>
      <c r="H173" s="73"/>
      <c r="I173" s="74" t="s">
        <v>56</v>
      </c>
      <c r="J173" s="153"/>
      <c r="K173" s="130"/>
    </row>
    <row r="174" spans="1:11" ht="18.75">
      <c r="A174" s="40"/>
      <c r="B174" s="40"/>
      <c r="C174" s="38"/>
      <c r="D174" s="41">
        <v>4</v>
      </c>
      <c r="E174" s="41"/>
      <c r="F174" s="72"/>
      <c r="G174" s="73"/>
      <c r="H174" s="73"/>
      <c r="I174" s="69" t="s">
        <v>57</v>
      </c>
      <c r="J174" s="153"/>
      <c r="K174" s="130"/>
    </row>
    <row r="175" spans="1:11" ht="18.75">
      <c r="A175" s="40"/>
      <c r="B175" s="40"/>
      <c r="C175" s="38"/>
      <c r="D175" s="41">
        <v>5</v>
      </c>
      <c r="E175" s="41"/>
      <c r="F175" s="72"/>
      <c r="G175" s="73"/>
      <c r="H175" s="73"/>
      <c r="I175" s="69" t="s">
        <v>58</v>
      </c>
      <c r="J175" s="153"/>
      <c r="K175" s="130"/>
    </row>
    <row r="176" spans="1:11">
      <c r="A176" s="42">
        <v>29</v>
      </c>
      <c r="B176" s="42"/>
      <c r="C176" s="47"/>
      <c r="D176" s="41"/>
      <c r="E176" s="47" t="s">
        <v>20</v>
      </c>
      <c r="F176" s="250" t="s">
        <v>85</v>
      </c>
      <c r="G176" s="251"/>
      <c r="H176" s="251"/>
      <c r="I176" s="252"/>
      <c r="J176" s="154">
        <f>SUM(J177:J181)</f>
        <v>3095848</v>
      </c>
      <c r="K176" s="129">
        <f>SUM(K177:K181)</f>
        <v>3095848</v>
      </c>
    </row>
    <row r="177" spans="1:11">
      <c r="A177" s="42"/>
      <c r="B177" s="42"/>
      <c r="C177" s="47"/>
      <c r="D177" s="41">
        <v>1</v>
      </c>
      <c r="E177" s="47"/>
      <c r="F177" s="105"/>
      <c r="G177" s="106"/>
      <c r="H177" s="106"/>
      <c r="I177" s="69" t="s">
        <v>18</v>
      </c>
      <c r="J177" s="153">
        <v>1988400</v>
      </c>
      <c r="K177" s="130">
        <v>1988400</v>
      </c>
    </row>
    <row r="178" spans="1:11">
      <c r="A178" s="42"/>
      <c r="B178" s="42"/>
      <c r="C178" s="47"/>
      <c r="D178" s="41">
        <v>2</v>
      </c>
      <c r="E178" s="47"/>
      <c r="F178" s="105"/>
      <c r="G178" s="106"/>
      <c r="H178" s="106"/>
      <c r="I178" s="69" t="s">
        <v>55</v>
      </c>
      <c r="J178" s="153">
        <v>437448</v>
      </c>
      <c r="K178" s="130">
        <v>437448</v>
      </c>
    </row>
    <row r="179" spans="1:11">
      <c r="A179" s="42"/>
      <c r="B179" s="42"/>
      <c r="C179" s="47"/>
      <c r="D179" s="41">
        <v>3</v>
      </c>
      <c r="E179" s="47"/>
      <c r="F179" s="105"/>
      <c r="G179" s="106"/>
      <c r="H179" s="106"/>
      <c r="I179" s="69" t="s">
        <v>56</v>
      </c>
      <c r="J179" s="153">
        <v>670000</v>
      </c>
      <c r="K179" s="130">
        <v>670000</v>
      </c>
    </row>
    <row r="180" spans="1:11">
      <c r="A180" s="42"/>
      <c r="B180" s="42"/>
      <c r="C180" s="47"/>
      <c r="D180" s="41">
        <v>4</v>
      </c>
      <c r="E180" s="47"/>
      <c r="F180" s="105"/>
      <c r="G180" s="106"/>
      <c r="H180" s="106"/>
      <c r="I180" s="69" t="s">
        <v>57</v>
      </c>
      <c r="K180" s="130"/>
    </row>
    <row r="181" spans="1:11">
      <c r="A181" s="42"/>
      <c r="B181" s="42"/>
      <c r="C181" s="47"/>
      <c r="D181" s="41">
        <v>5</v>
      </c>
      <c r="E181" s="47"/>
      <c r="F181" s="105"/>
      <c r="G181" s="106"/>
      <c r="H181" s="106"/>
      <c r="I181" s="69" t="s">
        <v>58</v>
      </c>
      <c r="J181" s="153"/>
      <c r="K181" s="130"/>
    </row>
    <row r="182" spans="1:11">
      <c r="A182" s="42">
        <v>30</v>
      </c>
      <c r="B182" s="42"/>
      <c r="C182" s="43"/>
      <c r="D182" s="43"/>
      <c r="E182" s="43" t="s">
        <v>21</v>
      </c>
      <c r="F182" s="105" t="s">
        <v>83</v>
      </c>
      <c r="G182" s="106"/>
      <c r="H182" s="106"/>
      <c r="I182" s="107"/>
      <c r="J182" s="152">
        <f>SUM(J183)</f>
        <v>800000</v>
      </c>
      <c r="K182" s="129">
        <v>2578915</v>
      </c>
    </row>
    <row r="183" spans="1:11" s="10" customFormat="1">
      <c r="A183" s="42"/>
      <c r="B183" s="42"/>
      <c r="C183" s="43"/>
      <c r="D183" s="41">
        <v>4</v>
      </c>
      <c r="E183" s="43"/>
      <c r="F183" s="62"/>
      <c r="G183" s="68"/>
      <c r="H183" s="62"/>
      <c r="I183" s="69" t="s">
        <v>57</v>
      </c>
      <c r="J183" s="153">
        <v>800000</v>
      </c>
      <c r="K183" s="132">
        <v>2578915</v>
      </c>
    </row>
    <row r="184" spans="1:11" s="10" customFormat="1" ht="21.75" customHeight="1">
      <c r="A184" s="42"/>
      <c r="B184" s="42"/>
      <c r="C184" s="43"/>
      <c r="D184" s="41"/>
      <c r="E184" s="43"/>
      <c r="F184" s="253" t="s">
        <v>101</v>
      </c>
      <c r="G184" s="254"/>
      <c r="H184" s="254"/>
      <c r="I184" s="255"/>
      <c r="J184" s="163">
        <f>SUM(J182,J176,J152,J113,J96,J94,J82,J76,J70,J58,J52,J50,J37,J31,J26,J20,J14,J7,)+J170+J164+J158+J149+J143+J137+J131+J125+J119+J88+J64+J43</f>
        <v>50588233</v>
      </c>
      <c r="K184" s="129">
        <f>SUM(K182,K176,K152,K113,K96,K94,K82,K76,K70,K58,K52,K50,K37,K31,K26,K20,K14,K7,)+K170+K164+K158+K149+K143+K137+K131+K125+K119+K88+K64+K43+K28+K110</f>
        <v>52427244</v>
      </c>
    </row>
    <row r="185" spans="1:11" ht="13.5" customHeight="1">
      <c r="A185" s="51"/>
      <c r="B185" s="51"/>
      <c r="C185" s="52"/>
      <c r="D185" s="52"/>
      <c r="E185" s="52"/>
      <c r="F185" s="53"/>
      <c r="G185" s="54"/>
      <c r="H185" s="49"/>
      <c r="I185" s="50" t="s">
        <v>125</v>
      </c>
      <c r="K185" s="130">
        <v>27539238</v>
      </c>
    </row>
    <row r="186" spans="1:11" ht="13.5" customHeight="1">
      <c r="A186" s="14"/>
      <c r="B186" s="51"/>
      <c r="C186" s="52"/>
      <c r="D186" s="52"/>
      <c r="E186" s="52"/>
      <c r="F186" s="53"/>
      <c r="G186" s="53"/>
      <c r="H186" s="49"/>
      <c r="I186" s="50"/>
      <c r="J186" s="153"/>
      <c r="K186" s="130"/>
    </row>
    <row r="187" spans="1:11" ht="13.5" customHeight="1">
      <c r="A187" s="14"/>
      <c r="B187" s="51"/>
      <c r="C187" s="52"/>
      <c r="D187" s="52"/>
      <c r="E187" s="52"/>
      <c r="F187" s="48"/>
      <c r="G187" s="53"/>
      <c r="H187" s="49"/>
      <c r="I187" s="50"/>
      <c r="J187" s="153"/>
      <c r="K187" s="130"/>
    </row>
    <row r="188" spans="1:11" ht="13.5" customHeight="1">
      <c r="A188" s="14"/>
      <c r="B188" s="51"/>
      <c r="C188" s="52"/>
      <c r="D188" s="52"/>
      <c r="E188" s="52"/>
      <c r="F188" s="53"/>
      <c r="G188" s="53"/>
      <c r="H188" s="49"/>
      <c r="I188" s="50"/>
      <c r="J188" s="153"/>
      <c r="K188" s="130"/>
    </row>
    <row r="189" spans="1:11" ht="13.5" customHeight="1">
      <c r="A189" s="14"/>
      <c r="B189" s="51"/>
      <c r="C189" s="52"/>
      <c r="D189" s="52"/>
      <c r="E189" s="52"/>
      <c r="F189" s="53"/>
      <c r="G189" s="53"/>
      <c r="H189" s="49"/>
      <c r="I189" s="50"/>
      <c r="J189" s="153"/>
      <c r="K189" s="130"/>
    </row>
    <row r="190" spans="1:11" ht="13.5" customHeight="1">
      <c r="A190" s="14"/>
      <c r="B190" s="51"/>
      <c r="C190" s="52"/>
      <c r="D190" s="52"/>
      <c r="E190" s="52"/>
      <c r="F190" s="53"/>
      <c r="G190" s="53"/>
      <c r="H190" s="49"/>
      <c r="I190" s="50"/>
      <c r="J190" s="153"/>
      <c r="K190" s="130"/>
    </row>
    <row r="191" spans="1:11" ht="9" customHeight="1">
      <c r="A191" s="14"/>
      <c r="B191" s="51"/>
      <c r="C191" s="52"/>
      <c r="D191" s="52"/>
      <c r="E191" s="52"/>
      <c r="F191" s="53"/>
      <c r="G191" s="53"/>
      <c r="H191" s="49"/>
      <c r="I191" s="50"/>
      <c r="J191" s="153"/>
      <c r="K191" s="130"/>
    </row>
    <row r="192" spans="1:11" ht="13.5" customHeight="1">
      <c r="A192" s="14"/>
      <c r="B192" s="51"/>
      <c r="C192" s="52"/>
      <c r="D192" s="52"/>
      <c r="E192" s="52"/>
      <c r="F192" s="48"/>
      <c r="G192" s="48"/>
      <c r="H192" s="50"/>
      <c r="I192" s="48"/>
      <c r="J192" s="153"/>
      <c r="K192" s="139"/>
    </row>
    <row r="193" spans="1:11">
      <c r="A193" s="55"/>
      <c r="B193" s="55"/>
      <c r="C193" s="56"/>
      <c r="D193" s="56"/>
      <c r="E193" s="56"/>
      <c r="F193" s="57"/>
      <c r="G193" s="58"/>
      <c r="H193" s="57"/>
      <c r="I193" s="59"/>
      <c r="J193" s="164"/>
      <c r="K193" s="130"/>
    </row>
    <row r="194" spans="1:11" ht="18" customHeight="1">
      <c r="A194" s="55"/>
      <c r="B194" s="55"/>
      <c r="C194" s="56"/>
      <c r="D194" s="56"/>
      <c r="E194" s="56"/>
      <c r="F194" s="249" t="s">
        <v>14</v>
      </c>
      <c r="G194" s="249"/>
      <c r="H194" s="249"/>
      <c r="I194" s="249"/>
      <c r="J194" s="163">
        <v>50588233</v>
      </c>
      <c r="K194" s="140">
        <f>SUM(K184,)+K185</f>
        <v>79966482</v>
      </c>
    </row>
    <row r="195" spans="1:11" ht="1.5" customHeight="1">
      <c r="J195" s="165">
        <f>SUM(J184,)</f>
        <v>50588233</v>
      </c>
    </row>
    <row r="196" spans="1:11" ht="1.5" customHeight="1"/>
    <row r="197" spans="1:11">
      <c r="F197" s="9"/>
      <c r="G197" s="9" t="s">
        <v>25</v>
      </c>
      <c r="H197" s="8"/>
      <c r="I197" s="8"/>
      <c r="J197" s="8"/>
    </row>
    <row r="198" spans="1:11">
      <c r="F198" s="8"/>
      <c r="G198" s="8"/>
      <c r="H198" s="8" t="s">
        <v>23</v>
      </c>
      <c r="I198" s="8"/>
      <c r="J198" s="8"/>
    </row>
    <row r="199" spans="1:11">
      <c r="F199" s="8"/>
      <c r="G199" s="8"/>
      <c r="H199" s="8" t="s">
        <v>24</v>
      </c>
      <c r="I199" s="8"/>
      <c r="J199" s="8"/>
    </row>
    <row r="201" spans="1:11" ht="18.75">
      <c r="H201" s="12" t="s">
        <v>28</v>
      </c>
    </row>
    <row r="202" spans="1:11">
      <c r="D202" s="4"/>
      <c r="E202" s="3"/>
      <c r="F202" s="3"/>
      <c r="G202" s="3"/>
      <c r="H202" s="3"/>
      <c r="I202" s="3"/>
      <c r="J202" s="3"/>
    </row>
    <row r="203" spans="1:11">
      <c r="D203" s="4"/>
      <c r="E203" s="3"/>
      <c r="F203" s="3"/>
      <c r="G203" s="3"/>
      <c r="H203" s="3"/>
      <c r="I203" s="3"/>
      <c r="J203" s="3"/>
    </row>
    <row r="204" spans="1:11">
      <c r="D204" s="4"/>
      <c r="E204" s="3"/>
      <c r="F204" s="3"/>
      <c r="G204" s="3"/>
      <c r="H204" s="3"/>
      <c r="I204" s="3"/>
      <c r="J204" s="3"/>
    </row>
    <row r="205" spans="1:11">
      <c r="D205" s="4"/>
      <c r="E205" s="3"/>
      <c r="F205" s="3"/>
      <c r="G205" s="3"/>
      <c r="H205" s="3"/>
      <c r="I205" s="3"/>
      <c r="J205" s="3"/>
    </row>
  </sheetData>
  <mergeCells count="41">
    <mergeCell ref="K4:K5"/>
    <mergeCell ref="F194:I194"/>
    <mergeCell ref="F52:I52"/>
    <mergeCell ref="F58:I58"/>
    <mergeCell ref="F76:I76"/>
    <mergeCell ref="F82:I82"/>
    <mergeCell ref="F104:I104"/>
    <mergeCell ref="F176:I176"/>
    <mergeCell ref="F131:I131"/>
    <mergeCell ref="F184:I184"/>
    <mergeCell ref="F98:I98"/>
    <mergeCell ref="F170:I170"/>
    <mergeCell ref="F158:I158"/>
    <mergeCell ref="F164:I164"/>
    <mergeCell ref="F70:I70"/>
    <mergeCell ref="F110:I110"/>
    <mergeCell ref="F137:I137"/>
    <mergeCell ref="F149:I149"/>
    <mergeCell ref="F14:I14"/>
    <mergeCell ref="F143:I143"/>
    <mergeCell ref="F119:I119"/>
    <mergeCell ref="F125:I125"/>
    <mergeCell ref="F37:I37"/>
    <mergeCell ref="F43:I43"/>
    <mergeCell ref="F20:I20"/>
    <mergeCell ref="F31:I31"/>
    <mergeCell ref="F88:I88"/>
    <mergeCell ref="F64:I64"/>
    <mergeCell ref="F113:I113"/>
    <mergeCell ref="F28:I28"/>
    <mergeCell ref="J4:J5"/>
    <mergeCell ref="F6:I6"/>
    <mergeCell ref="F26:I26"/>
    <mergeCell ref="F7:I7"/>
    <mergeCell ref="A2:I2"/>
    <mergeCell ref="E4:E5"/>
    <mergeCell ref="F4:I4"/>
    <mergeCell ref="A4:A5"/>
    <mergeCell ref="B4:B5"/>
    <mergeCell ref="C4:C5"/>
    <mergeCell ref="D4:D5"/>
  </mergeCells>
  <phoneticPr fontId="0" type="noConversion"/>
  <printOptions horizontalCentered="1"/>
  <pageMargins left="0.39370078740157483" right="0.39370078740157483" top="0.62992125984251968" bottom="0.59055118110236227" header="0.51181102362204722" footer="0.51181102362204722"/>
  <pageSetup paperSize="9" scale="47" orientation="portrait" r:id="rId1"/>
  <headerFooter alignWithMargins="0">
    <oddHeader>&amp;C&amp;"Times New Roman CE,Normál"2. melléklet - &amp;P. oldal</oddHeader>
  </headerFooter>
  <rowBreaks count="2" manualBreakCount="2">
    <brk id="93" max="16383" man="1"/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Bevételek 1.a mell</vt:lpstr>
      <vt:lpstr>Kiadások 1.b mell</vt:lpstr>
      <vt:lpstr>'Bevételek 1.a mell'!Nyomtatási_cím</vt:lpstr>
      <vt:lpstr>'Kiadások 1.b mell'!Nyomtatási_cím</vt:lpstr>
      <vt:lpstr>'Bevételek 1.a mell'!Nyomtatási_terület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 Ferenc</dc:creator>
  <cp:lastModifiedBy>user</cp:lastModifiedBy>
  <cp:lastPrinted>2018-05-18T07:26:00Z</cp:lastPrinted>
  <dcterms:created xsi:type="dcterms:W3CDTF">1997-01-09T08:22:06Z</dcterms:created>
  <dcterms:modified xsi:type="dcterms:W3CDTF">2018-05-22T06:55:55Z</dcterms:modified>
</cp:coreProperties>
</file>