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<sst xmlns="http://schemas.openxmlformats.org/spreadsheetml/2006/main" count="198" uniqueCount="198">
  <si>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14</t>
  </si>
  <si>
    <t>91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</si>
  <si>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</si>
  <si>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</si>
  <si>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</si>
  <si>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</si>
  <si>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</si>
  <si>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</si>
  <si>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</si>
  <si>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</si>
  <si>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</si>
  <si>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</si>
  <si>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</si>
  <si>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</si>
  <si>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</si>
  <si>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</si>
  <si>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</si>
  <si>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</si>
  <si>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</si>
  <si>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</si>
  <si>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</si>
  <si>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</si>
  <si>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</si>
  <si>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</si>
  <si>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</si>
  <si>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</si>
  <si>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</si>
  <si>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</si>
  <si>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</si>
  <si>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</si>
  <si>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</si>
  <si>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</si>
  <si>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</si>
  <si>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</si>
  <si>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</si>
  <si>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</si>
  <si>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</si>
  <si>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</si>
  <si>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</si>
  <si>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</si>
  <si>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</si>
  <si>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</si>
  <si>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</si>
  <si>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</si>
  <si>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</si>
  <si>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</si>
  <si>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</si>
  <si>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</si>
  <si>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</si>
  <si>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</si>
  <si>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</si>
  <si>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</si>
  <si>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</si>
  <si>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</si>
  <si>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</si>
  <si>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</si>
  <si>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</si>
  <si>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</si>
  <si>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</si>
  <si>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</si>
  <si>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</si>
  <si>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</si>
  <si>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</si>
  <si>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</si>
  <si>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</si>
  <si>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</si>
  <si>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</si>
  <si>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</si>
  <si>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</si>
  <si>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</si>
  <si>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</si>
  <si>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</si>
  <si>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</si>
  <si>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</si>
  <si>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</si>
  <si>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</si>
  <si>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</si>
  <si>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</si>
  <si>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</si>
  <si>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</si>
  <si>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</si>
  <si>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</si>
  <si>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</si>
  <si>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</si>
  <si>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</si>
  <si>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</si>
  <si>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</si>
  <si>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</si>
  <si>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</si>
  <si>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</si>
  <si>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</si>
  <si>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</si>
  <si>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</si>
  <si>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</si>
  <si>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</si>
  <si>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</si>
  <si>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</si>
  <si>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</si>
  <si>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</si>
  <si>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</si>
  <si>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</si>
  <si>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</si>
  <si>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</si>
  <si>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</si>
  <si>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</si>
  <si>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</si>
  <si>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</si>
  <si>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</si>
  <si>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</si>
  <si>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</si>
  <si>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</si>
  <si>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</si>
  <si>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</si>
  <si>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</si>
  <si>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</si>
  <si>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</si>
  <si>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</si>
  <si>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</si>
  <si>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</si>
  <si>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</si>
  <si>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</si>
  <si>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</si>
  <si>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</si>
  <si>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</si>
  <si>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</si>
  <si>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</si>
  <si>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</si>
  <si>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</si>
  <si>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</si>
  <si>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</si>
  <si>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</si>
  <si>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</si>
  <si>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</si>
  <si>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</si>
  <si>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</si>
  <si>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</si>
  <si>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</si>
  <si>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</si>
  <si>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</si>
  <si>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</si>
  <si>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</si>
  <si>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</si>
  <si>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</si>
  <si>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</si>
  <si>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</si>
  <si>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</si>
  <si>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</si>
  <si>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</si>
  <si>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</si>
  <si>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</si>
  <si>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</si>
  <si>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</si>
  <si>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</si>
  <si>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</si>
  <si>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</si>
  <si>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</si>
  <si>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</si>
  <si>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</si>
  <si>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</si>
  <si>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</si>
  <si>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</si>
  <si>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</si>
  <si>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</si>
  <si>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</si>
  <si>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</si>
  <si>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</si>
  <si>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</si>
  <si>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</si>
  <si>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</si>
  <si>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</si>
  <si>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</si>
  <si>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</si>
  <si>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</si>
  <si>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</si>
  <si>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</si>
  <si>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</si>
  <si>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</si>
  <si>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</si>
  <si>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</si>
  <si>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</si>
  <si>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</si>
  <si>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</si>
  <si>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</si>
  <si>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</si>
  <si>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</si>
  <si>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</si>
  <si>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</si>
  <si>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</si>
  <si>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</si>
  <si>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</si>
  <si>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</si>
  <si>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</si>
  <si>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2016.évi terv</t>
  </si>
  <si>
    <t>1. melléklet</t>
  </si>
  <si>
    <t>Költségvetési kiadások</t>
  </si>
  <si>
    <t>E.i.mód.</t>
  </si>
  <si>
    <t>Eltérés</t>
  </si>
  <si>
    <t>a 7/2016. (V.26.)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</si>
</sst>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</numFmts>
  <fonts count="38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6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6" borderId="1" applyNumberFormat="0" applyAlignment="0" applyProtection="0"/>
    <xf numFmtId="9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0" fontId="2" fillId="29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29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Layout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63.00390625" style="0" customWidth="1"/>
    <col min="3" max="3" width="10.7109375" style="5" customWidth="1"/>
    <col min="4" max="12" width="9.140625" style="0" hidden="1" customWidth="1"/>
    <col min="13" max="18" width="0" style="0" hidden="1" customWidth="1"/>
    <col min="19" max="19" width="10.57421875" style="5" customWidth="1"/>
    <col min="20" max="20" width="10.140625" style="5" customWidth="1"/>
  </cols>
  <sheetData>
    <row r="1" spans="1:20" ht="12.75">
      <c r="A1" s="15" t="s">
        <v>193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2.75">
      <c r="A2" s="15" t="s">
        <v>197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2.75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18" ht="12.75">
      <c r="A4" s="5"/>
      <c r="B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6" spans="1:20" ht="31.5" customHeight="1">
      <c r="A6" s="11" t="s">
        <v>8</v>
      </c>
      <c r="B6" s="11" t="s">
        <v>9</v>
      </c>
      <c r="C6" s="11" t="s">
        <v>192</v>
      </c>
      <c r="S6" s="11" t="s">
        <v>195</v>
      </c>
      <c r="T6" s="11" t="s">
        <v>196</v>
      </c>
    </row>
    <row r="7" spans="1:20" ht="12.75">
      <c r="A7" s="1" t="s">
        <v>2</v>
      </c>
      <c r="B7" s="2" t="s">
        <v>10</v>
      </c>
      <c r="C7" s="12">
        <v>6229</v>
      </c>
      <c r="G7">
        <v>4189</v>
      </c>
      <c r="N7">
        <v>2040</v>
      </c>
      <c r="S7" s="12">
        <v>6229</v>
      </c>
      <c r="T7" s="12">
        <f>S7-C7</f>
        <v>0</v>
      </c>
    </row>
    <row r="8" spans="1:20" ht="12.75">
      <c r="A8" s="1" t="s">
        <v>3</v>
      </c>
      <c r="B8" s="2" t="s">
        <v>11</v>
      </c>
      <c r="C8" s="12">
        <v>0</v>
      </c>
      <c r="S8" s="12">
        <v>0</v>
      </c>
      <c r="T8" s="12">
        <f aca="true" t="shared" si="0" ref="T8:T24">S8-C8</f>
        <v>0</v>
      </c>
    </row>
    <row r="9" spans="1:20" ht="12.75">
      <c r="A9" s="1" t="s">
        <v>6</v>
      </c>
      <c r="B9" s="2" t="s">
        <v>12</v>
      </c>
      <c r="C9" s="12">
        <v>0</v>
      </c>
      <c r="S9" s="12">
        <v>0</v>
      </c>
      <c r="T9" s="12">
        <f t="shared" si="0"/>
        <v>0</v>
      </c>
    </row>
    <row r="10" spans="1:20" ht="12.75">
      <c r="A10" s="1" t="s">
        <v>7</v>
      </c>
      <c r="B10" s="2" t="s">
        <v>13</v>
      </c>
      <c r="C10" s="12">
        <v>0</v>
      </c>
      <c r="S10" s="12">
        <v>0</v>
      </c>
      <c r="T10" s="12">
        <f t="shared" si="0"/>
        <v>0</v>
      </c>
    </row>
    <row r="11" spans="1:20" ht="12.75">
      <c r="A11" s="1" t="s">
        <v>14</v>
      </c>
      <c r="B11" s="2" t="s">
        <v>15</v>
      </c>
      <c r="C11" s="12">
        <v>0</v>
      </c>
      <c r="S11" s="12">
        <v>0</v>
      </c>
      <c r="T11" s="12">
        <f t="shared" si="0"/>
        <v>0</v>
      </c>
    </row>
    <row r="12" spans="1:20" ht="12.75">
      <c r="A12" s="1" t="s">
        <v>16</v>
      </c>
      <c r="B12" s="2" t="s">
        <v>17</v>
      </c>
      <c r="C12" s="12">
        <v>0</v>
      </c>
      <c r="S12" s="12">
        <v>0</v>
      </c>
      <c r="T12" s="12">
        <f t="shared" si="0"/>
        <v>0</v>
      </c>
    </row>
    <row r="13" spans="1:20" ht="12.75">
      <c r="A13" s="1" t="s">
        <v>18</v>
      </c>
      <c r="B13" s="2" t="s">
        <v>19</v>
      </c>
      <c r="C13" s="12">
        <v>244</v>
      </c>
      <c r="D13">
        <f>96+52</f>
        <v>148</v>
      </c>
      <c r="N13">
        <v>96</v>
      </c>
      <c r="S13" s="12">
        <v>244</v>
      </c>
      <c r="T13" s="12">
        <f t="shared" si="0"/>
        <v>0</v>
      </c>
    </row>
    <row r="14" spans="1:20" ht="12.75">
      <c r="A14" s="1" t="s">
        <v>4</v>
      </c>
      <c r="B14" s="2" t="s">
        <v>20</v>
      </c>
      <c r="C14" s="12">
        <v>0</v>
      </c>
      <c r="S14" s="12">
        <v>0</v>
      </c>
      <c r="T14" s="12">
        <f t="shared" si="0"/>
        <v>0</v>
      </c>
    </row>
    <row r="15" spans="1:20" ht="12.75">
      <c r="A15" s="1" t="s">
        <v>5</v>
      </c>
      <c r="B15" s="2" t="s">
        <v>21</v>
      </c>
      <c r="C15" s="12">
        <v>0</v>
      </c>
      <c r="S15" s="12">
        <v>0</v>
      </c>
      <c r="T15" s="12">
        <f t="shared" si="0"/>
        <v>0</v>
      </c>
    </row>
    <row r="16" spans="1:20" ht="12.75">
      <c r="A16" s="1" t="s">
        <v>22</v>
      </c>
      <c r="B16" s="2" t="s">
        <v>23</v>
      </c>
      <c r="C16" s="12">
        <v>0</v>
      </c>
      <c r="S16" s="12">
        <v>0</v>
      </c>
      <c r="T16" s="12">
        <f t="shared" si="0"/>
        <v>0</v>
      </c>
    </row>
    <row r="17" spans="1:20" ht="12.75">
      <c r="A17" s="1" t="s">
        <v>24</v>
      </c>
      <c r="B17" s="2" t="s">
        <v>25</v>
      </c>
      <c r="C17" s="12">
        <v>0</v>
      </c>
      <c r="S17" s="12">
        <v>0</v>
      </c>
      <c r="T17" s="12">
        <f t="shared" si="0"/>
        <v>0</v>
      </c>
    </row>
    <row r="18" spans="1:20" ht="12.75">
      <c r="A18" s="1" t="s">
        <v>26</v>
      </c>
      <c r="B18" s="2" t="s">
        <v>27</v>
      </c>
      <c r="C18" s="12">
        <v>0</v>
      </c>
      <c r="S18" s="12">
        <v>0</v>
      </c>
      <c r="T18" s="12">
        <f t="shared" si="0"/>
        <v>0</v>
      </c>
    </row>
    <row r="19" spans="1:20" ht="12.75">
      <c r="A19" s="1" t="s">
        <v>28</v>
      </c>
      <c r="B19" s="2" t="s">
        <v>29</v>
      </c>
      <c r="C19" s="12">
        <v>71</v>
      </c>
      <c r="D19">
        <v>71</v>
      </c>
      <c r="S19" s="12">
        <v>71</v>
      </c>
      <c r="T19" s="12">
        <f t="shared" si="0"/>
        <v>0</v>
      </c>
    </row>
    <row r="20" spans="1:20" ht="12.75">
      <c r="A20" s="3" t="s">
        <v>0</v>
      </c>
      <c r="B20" s="4" t="s">
        <v>30</v>
      </c>
      <c r="C20" s="13">
        <f>SUM(C7:C19)</f>
        <v>6544</v>
      </c>
      <c r="S20" s="13">
        <f>SUM(S7:S19)</f>
        <v>6544</v>
      </c>
      <c r="T20" s="12">
        <f t="shared" si="0"/>
        <v>0</v>
      </c>
    </row>
    <row r="21" spans="1:20" ht="12.75">
      <c r="A21" s="1" t="s">
        <v>31</v>
      </c>
      <c r="B21" s="2" t="s">
        <v>32</v>
      </c>
      <c r="C21" s="12">
        <v>3147</v>
      </c>
      <c r="D21">
        <v>3147</v>
      </c>
      <c r="S21" s="12">
        <v>3147</v>
      </c>
      <c r="T21" s="12">
        <f t="shared" si="0"/>
        <v>0</v>
      </c>
    </row>
    <row r="22" spans="1:20" ht="25.5">
      <c r="A22" s="1" t="s">
        <v>33</v>
      </c>
      <c r="B22" s="2" t="s">
        <v>34</v>
      </c>
      <c r="C22" s="12">
        <v>0</v>
      </c>
      <c r="S22" s="12">
        <v>0</v>
      </c>
      <c r="T22" s="12">
        <f t="shared" si="0"/>
        <v>0</v>
      </c>
    </row>
    <row r="23" spans="1:20" ht="12.75">
      <c r="A23" s="1" t="s">
        <v>35</v>
      </c>
      <c r="B23" s="2" t="s">
        <v>36</v>
      </c>
      <c r="C23" s="12">
        <v>0</v>
      </c>
      <c r="S23" s="12">
        <v>0</v>
      </c>
      <c r="T23" s="12">
        <f t="shared" si="0"/>
        <v>0</v>
      </c>
    </row>
    <row r="24" spans="1:20" ht="12.75">
      <c r="A24" s="3" t="s">
        <v>37</v>
      </c>
      <c r="B24" s="4" t="s">
        <v>38</v>
      </c>
      <c r="C24" s="13">
        <f>SUM(C21:C23)</f>
        <v>3147</v>
      </c>
      <c r="S24" s="13">
        <f>SUM(S21:S23)</f>
        <v>3147</v>
      </c>
      <c r="T24" s="12">
        <f t="shared" si="0"/>
        <v>0</v>
      </c>
    </row>
    <row r="25" spans="1:20" ht="12.75">
      <c r="A25" s="8" t="s">
        <v>39</v>
      </c>
      <c r="B25" s="6" t="s">
        <v>40</v>
      </c>
      <c r="C25" s="14">
        <f>C20+C24</f>
        <v>9691</v>
      </c>
      <c r="S25" s="14">
        <f>S20+S24</f>
        <v>9691</v>
      </c>
      <c r="T25" s="14">
        <f>S25-C25</f>
        <v>0</v>
      </c>
    </row>
    <row r="26" spans="1:20" ht="25.5">
      <c r="A26" s="8" t="s">
        <v>41</v>
      </c>
      <c r="B26" s="6" t="s">
        <v>42</v>
      </c>
      <c r="C26" s="14">
        <f>SUM(D26:O26)</f>
        <v>2613</v>
      </c>
      <c r="D26">
        <f>850+25+27</f>
        <v>902</v>
      </c>
      <c r="G26">
        <v>1131</v>
      </c>
      <c r="N26">
        <f>551+14+15</f>
        <v>580</v>
      </c>
      <c r="S26" s="14">
        <v>2613</v>
      </c>
      <c r="T26" s="14">
        <f>S26-C26</f>
        <v>0</v>
      </c>
    </row>
    <row r="27" spans="1:20" ht="12.75">
      <c r="A27" s="1" t="s">
        <v>43</v>
      </c>
      <c r="B27" s="2" t="s">
        <v>44</v>
      </c>
      <c r="C27" s="12">
        <v>15</v>
      </c>
      <c r="K27">
        <v>15</v>
      </c>
      <c r="S27" s="12">
        <v>15</v>
      </c>
      <c r="T27" s="12">
        <f>S27-C27</f>
        <v>0</v>
      </c>
    </row>
    <row r="28" spans="1:20" ht="12.75">
      <c r="A28" s="1" t="s">
        <v>45</v>
      </c>
      <c r="B28" s="2" t="s">
        <v>46</v>
      </c>
      <c r="C28" s="12">
        <v>2743</v>
      </c>
      <c r="D28">
        <f>30+30</f>
        <v>60</v>
      </c>
      <c r="E28">
        <f>50+150</f>
        <v>200</v>
      </c>
      <c r="F28">
        <v>25</v>
      </c>
      <c r="G28">
        <f>254+329</f>
        <v>583</v>
      </c>
      <c r="H28">
        <f>75+150</f>
        <v>225</v>
      </c>
      <c r="J28">
        <f>250+450</f>
        <v>700</v>
      </c>
      <c r="K28">
        <v>75</v>
      </c>
      <c r="L28">
        <f>250+250</f>
        <v>500</v>
      </c>
      <c r="N28">
        <f>5+350+20</f>
        <v>375</v>
      </c>
      <c r="S28" s="12">
        <v>2743</v>
      </c>
      <c r="T28" s="12">
        <f aca="true" t="shared" si="1" ref="T28:T49">S28-C28</f>
        <v>0</v>
      </c>
    </row>
    <row r="29" spans="1:20" ht="12.75">
      <c r="A29" s="1" t="s">
        <v>47</v>
      </c>
      <c r="B29" s="2" t="s">
        <v>48</v>
      </c>
      <c r="C29" s="12">
        <v>0</v>
      </c>
      <c r="S29" s="12">
        <v>0</v>
      </c>
      <c r="T29" s="12">
        <f t="shared" si="1"/>
        <v>0</v>
      </c>
    </row>
    <row r="30" spans="1:20" ht="12.75">
      <c r="A30" s="3" t="s">
        <v>49</v>
      </c>
      <c r="B30" s="4" t="s">
        <v>50</v>
      </c>
      <c r="C30" s="13">
        <f>SUM(C27:C29)</f>
        <v>2758</v>
      </c>
      <c r="S30" s="13">
        <f>SUM(S27:S29)</f>
        <v>2758</v>
      </c>
      <c r="T30" s="12">
        <f t="shared" si="1"/>
        <v>0</v>
      </c>
    </row>
    <row r="31" spans="1:20" ht="12.75">
      <c r="A31" s="1" t="s">
        <v>51</v>
      </c>
      <c r="B31" s="2" t="s">
        <v>52</v>
      </c>
      <c r="C31" s="12">
        <f>SUM(D31:P31)</f>
        <v>0</v>
      </c>
      <c r="S31" s="12">
        <v>0</v>
      </c>
      <c r="T31" s="12">
        <f t="shared" si="1"/>
        <v>0</v>
      </c>
    </row>
    <row r="32" spans="1:20" ht="12.75">
      <c r="A32" s="1" t="s">
        <v>53</v>
      </c>
      <c r="B32" s="2" t="s">
        <v>54</v>
      </c>
      <c r="C32" s="12">
        <v>85</v>
      </c>
      <c r="D32">
        <v>85</v>
      </c>
      <c r="S32" s="12">
        <v>85</v>
      </c>
      <c r="T32" s="12">
        <f t="shared" si="1"/>
        <v>0</v>
      </c>
    </row>
    <row r="33" spans="1:20" ht="12.75">
      <c r="A33" s="3" t="s">
        <v>55</v>
      </c>
      <c r="B33" s="4" t="s">
        <v>56</v>
      </c>
      <c r="C33" s="13">
        <f>SUM(C31:C32)</f>
        <v>85</v>
      </c>
      <c r="S33" s="13">
        <f>SUM(S31:S32)</f>
        <v>85</v>
      </c>
      <c r="T33" s="12">
        <f t="shared" si="1"/>
        <v>0</v>
      </c>
    </row>
    <row r="34" spans="1:20" ht="12.75">
      <c r="A34" s="1" t="s">
        <v>57</v>
      </c>
      <c r="B34" s="2" t="s">
        <v>58</v>
      </c>
      <c r="C34" s="12">
        <v>585</v>
      </c>
      <c r="D34">
        <f>5+45</f>
        <v>50</v>
      </c>
      <c r="E34">
        <v>10</v>
      </c>
      <c r="F34">
        <f>30+200+120</f>
        <v>350</v>
      </c>
      <c r="I34">
        <v>160</v>
      </c>
      <c r="J34">
        <v>15</v>
      </c>
      <c r="S34" s="12">
        <v>585</v>
      </c>
      <c r="T34" s="12">
        <f t="shared" si="1"/>
        <v>0</v>
      </c>
    </row>
    <row r="35" spans="1:20" ht="12.75">
      <c r="A35" s="1" t="s">
        <v>59</v>
      </c>
      <c r="B35" s="2" t="s">
        <v>60</v>
      </c>
      <c r="C35" s="12">
        <v>220</v>
      </c>
      <c r="L35">
        <v>15</v>
      </c>
      <c r="M35">
        <v>205</v>
      </c>
      <c r="S35" s="12">
        <v>220</v>
      </c>
      <c r="T35" s="12">
        <f t="shared" si="1"/>
        <v>0</v>
      </c>
    </row>
    <row r="36" spans="1:20" ht="12.75">
      <c r="A36" s="1" t="s">
        <v>61</v>
      </c>
      <c r="B36" s="2" t="s">
        <v>62</v>
      </c>
      <c r="C36" s="12">
        <v>0</v>
      </c>
      <c r="S36" s="12">
        <v>0</v>
      </c>
      <c r="T36" s="12">
        <f t="shared" si="1"/>
        <v>0</v>
      </c>
    </row>
    <row r="37" spans="1:20" ht="12.75">
      <c r="A37" s="1" t="s">
        <v>63</v>
      </c>
      <c r="B37" s="2" t="s">
        <v>64</v>
      </c>
      <c r="C37" s="12">
        <v>335</v>
      </c>
      <c r="I37">
        <v>35</v>
      </c>
      <c r="J37">
        <v>50</v>
      </c>
      <c r="N37">
        <v>250</v>
      </c>
      <c r="S37" s="12">
        <v>335</v>
      </c>
      <c r="T37" s="12">
        <f t="shared" si="1"/>
        <v>0</v>
      </c>
    </row>
    <row r="38" spans="1:20" ht="12.75">
      <c r="A38" s="1" t="s">
        <v>65</v>
      </c>
      <c r="B38" s="2" t="s">
        <v>66</v>
      </c>
      <c r="C38" s="12">
        <v>0</v>
      </c>
      <c r="S38" s="12">
        <v>0</v>
      </c>
      <c r="T38" s="12">
        <f t="shared" si="1"/>
        <v>0</v>
      </c>
    </row>
    <row r="39" spans="1:20" ht="12.75">
      <c r="A39" s="1" t="s">
        <v>67</v>
      </c>
      <c r="B39" s="2" t="s">
        <v>68</v>
      </c>
      <c r="C39" s="12">
        <v>1000</v>
      </c>
      <c r="D39">
        <v>1000</v>
      </c>
      <c r="S39" s="12">
        <v>880</v>
      </c>
      <c r="T39" s="12">
        <f t="shared" si="1"/>
        <v>-120</v>
      </c>
    </row>
    <row r="40" spans="1:20" ht="12.75">
      <c r="A40" s="1" t="s">
        <v>69</v>
      </c>
      <c r="B40" s="2" t="s">
        <v>70</v>
      </c>
      <c r="C40" s="12">
        <v>941</v>
      </c>
      <c r="D40">
        <f>145+16+105</f>
        <v>266</v>
      </c>
      <c r="E40">
        <v>35</v>
      </c>
      <c r="F40">
        <v>25</v>
      </c>
      <c r="J40">
        <f>50+15+150</f>
        <v>215</v>
      </c>
      <c r="L40">
        <v>250</v>
      </c>
      <c r="N40">
        <v>150</v>
      </c>
      <c r="S40" s="12">
        <v>941</v>
      </c>
      <c r="T40" s="12">
        <f t="shared" si="1"/>
        <v>0</v>
      </c>
    </row>
    <row r="41" spans="1:20" ht="12.75">
      <c r="A41" s="3" t="s">
        <v>71</v>
      </c>
      <c r="B41" s="4" t="s">
        <v>72</v>
      </c>
      <c r="C41" s="13">
        <f>SUM(C34:C40)</f>
        <v>3081</v>
      </c>
      <c r="S41" s="13">
        <f>SUM(S34:S40)</f>
        <v>2961</v>
      </c>
      <c r="T41" s="12">
        <f t="shared" si="1"/>
        <v>-120</v>
      </c>
    </row>
    <row r="42" spans="1:20" ht="12.75">
      <c r="A42" s="1" t="s">
        <v>73</v>
      </c>
      <c r="B42" s="2" t="s">
        <v>74</v>
      </c>
      <c r="C42" s="12">
        <v>0</v>
      </c>
      <c r="S42" s="12">
        <v>0</v>
      </c>
      <c r="T42" s="12">
        <f t="shared" si="1"/>
        <v>0</v>
      </c>
    </row>
    <row r="43" spans="1:20" ht="12.75">
      <c r="A43" s="1" t="s">
        <v>75</v>
      </c>
      <c r="B43" s="2" t="s">
        <v>76</v>
      </c>
      <c r="C43" s="12">
        <v>0</v>
      </c>
      <c r="S43" s="12">
        <v>0</v>
      </c>
      <c r="T43" s="12">
        <f t="shared" si="1"/>
        <v>0</v>
      </c>
    </row>
    <row r="44" spans="1:20" ht="12.75">
      <c r="A44" s="3" t="s">
        <v>77</v>
      </c>
      <c r="B44" s="4" t="s">
        <v>78</v>
      </c>
      <c r="C44" s="13">
        <v>0</v>
      </c>
      <c r="S44" s="13">
        <v>0</v>
      </c>
      <c r="T44" s="12">
        <f t="shared" si="1"/>
        <v>0</v>
      </c>
    </row>
    <row r="45" spans="1:20" ht="12.75">
      <c r="A45" s="1" t="s">
        <v>79</v>
      </c>
      <c r="B45" s="2" t="s">
        <v>80</v>
      </c>
      <c r="C45" s="12">
        <v>1222</v>
      </c>
      <c r="D45">
        <v>66</v>
      </c>
      <c r="E45">
        <v>65</v>
      </c>
      <c r="F45">
        <v>108</v>
      </c>
      <c r="G45">
        <v>157</v>
      </c>
      <c r="H45">
        <v>61</v>
      </c>
      <c r="I45">
        <v>53</v>
      </c>
      <c r="J45">
        <v>295</v>
      </c>
      <c r="K45">
        <v>24</v>
      </c>
      <c r="L45">
        <v>207</v>
      </c>
      <c r="M45">
        <v>55</v>
      </c>
      <c r="N45">
        <v>131</v>
      </c>
      <c r="S45" s="12">
        <v>1192</v>
      </c>
      <c r="T45" s="12">
        <f t="shared" si="1"/>
        <v>-30</v>
      </c>
    </row>
    <row r="46" spans="1:20" ht="12.75">
      <c r="A46" s="1" t="s">
        <v>81</v>
      </c>
      <c r="B46" s="2" t="s">
        <v>82</v>
      </c>
      <c r="C46" s="12">
        <v>0</v>
      </c>
      <c r="S46" s="12">
        <v>0</v>
      </c>
      <c r="T46" s="12">
        <f t="shared" si="1"/>
        <v>0</v>
      </c>
    </row>
    <row r="47" spans="1:20" ht="12.75">
      <c r="A47" s="1" t="s">
        <v>83</v>
      </c>
      <c r="B47" s="2" t="s">
        <v>84</v>
      </c>
      <c r="C47" s="12">
        <v>0</v>
      </c>
      <c r="S47" s="12">
        <v>0</v>
      </c>
      <c r="T47" s="12">
        <f t="shared" si="1"/>
        <v>0</v>
      </c>
    </row>
    <row r="48" spans="1:20" ht="12.75">
      <c r="A48" s="1" t="s">
        <v>85</v>
      </c>
      <c r="B48" s="2" t="s">
        <v>86</v>
      </c>
      <c r="C48" s="12">
        <v>10</v>
      </c>
      <c r="N48">
        <v>10</v>
      </c>
      <c r="S48" s="12">
        <v>10</v>
      </c>
      <c r="T48" s="12">
        <f t="shared" si="1"/>
        <v>0</v>
      </c>
    </row>
    <row r="49" spans="1:20" ht="12.75">
      <c r="A49" s="1" t="s">
        <v>87</v>
      </c>
      <c r="B49" s="2" t="s">
        <v>88</v>
      </c>
      <c r="C49" s="12">
        <v>0</v>
      </c>
      <c r="S49" s="12">
        <v>0</v>
      </c>
      <c r="T49" s="12">
        <f t="shared" si="1"/>
        <v>0</v>
      </c>
    </row>
    <row r="50" spans="1:20" ht="12.75">
      <c r="A50" s="3" t="s">
        <v>89</v>
      </c>
      <c r="B50" s="4" t="s">
        <v>90</v>
      </c>
      <c r="C50" s="13">
        <f>SUM(C45:C49)</f>
        <v>1232</v>
      </c>
      <c r="S50" s="13">
        <f>SUM(S45:S49)</f>
        <v>1202</v>
      </c>
      <c r="T50" s="13">
        <f>S50-C50</f>
        <v>-30</v>
      </c>
    </row>
    <row r="51" spans="1:20" ht="12.75">
      <c r="A51" s="8" t="s">
        <v>91</v>
      </c>
      <c r="B51" s="6" t="s">
        <v>92</v>
      </c>
      <c r="C51" s="14">
        <f>C30+C33+C41+C44+C50</f>
        <v>7156</v>
      </c>
      <c r="S51" s="14">
        <f>S30+S33+S41+S44+S50</f>
        <v>7006</v>
      </c>
      <c r="T51" s="14">
        <f>S51-C51</f>
        <v>-150</v>
      </c>
    </row>
    <row r="52" spans="1:20" ht="12.75">
      <c r="A52" s="1" t="s">
        <v>93</v>
      </c>
      <c r="B52" s="2" t="s">
        <v>94</v>
      </c>
      <c r="C52" s="12">
        <v>0</v>
      </c>
      <c r="S52" s="12">
        <v>0</v>
      </c>
      <c r="T52" s="12">
        <f>S52-C52</f>
        <v>0</v>
      </c>
    </row>
    <row r="53" spans="1:20" ht="12.75">
      <c r="A53" s="1" t="s">
        <v>95</v>
      </c>
      <c r="B53" s="2" t="s">
        <v>96</v>
      </c>
      <c r="C53" s="12">
        <v>0</v>
      </c>
      <c r="S53" s="12">
        <v>0</v>
      </c>
      <c r="T53" s="12">
        <f aca="true" t="shared" si="2" ref="T53:T59">S53-C53</f>
        <v>0</v>
      </c>
    </row>
    <row r="54" spans="1:20" ht="12.75">
      <c r="A54" s="1" t="s">
        <v>97</v>
      </c>
      <c r="B54" s="2" t="s">
        <v>98</v>
      </c>
      <c r="C54" s="12">
        <v>0</v>
      </c>
      <c r="S54" s="12">
        <v>0</v>
      </c>
      <c r="T54" s="12">
        <f t="shared" si="2"/>
        <v>0</v>
      </c>
    </row>
    <row r="55" spans="1:20" ht="12.75">
      <c r="A55" s="1" t="s">
        <v>99</v>
      </c>
      <c r="B55" s="2" t="s">
        <v>100</v>
      </c>
      <c r="C55" s="12">
        <v>0</v>
      </c>
      <c r="S55" s="12">
        <v>0</v>
      </c>
      <c r="T55" s="12">
        <f t="shared" si="2"/>
        <v>0</v>
      </c>
    </row>
    <row r="56" spans="1:20" ht="12.75">
      <c r="A56" s="1" t="s">
        <v>101</v>
      </c>
      <c r="B56" s="2" t="s">
        <v>102</v>
      </c>
      <c r="C56" s="12">
        <v>0</v>
      </c>
      <c r="S56" s="12">
        <v>0</v>
      </c>
      <c r="T56" s="12">
        <f t="shared" si="2"/>
        <v>0</v>
      </c>
    </row>
    <row r="57" spans="1:20" ht="12.75">
      <c r="A57" s="1" t="s">
        <v>103</v>
      </c>
      <c r="B57" s="2" t="s">
        <v>104</v>
      </c>
      <c r="C57" s="12">
        <v>0</v>
      </c>
      <c r="S57" s="12">
        <v>150</v>
      </c>
      <c r="T57" s="12">
        <f t="shared" si="2"/>
        <v>150</v>
      </c>
    </row>
    <row r="58" spans="1:20" ht="12.75">
      <c r="A58" s="1" t="s">
        <v>105</v>
      </c>
      <c r="B58" s="2" t="s">
        <v>106</v>
      </c>
      <c r="C58" s="12">
        <v>0</v>
      </c>
      <c r="S58" s="12">
        <v>0</v>
      </c>
      <c r="T58" s="12">
        <f t="shared" si="2"/>
        <v>0</v>
      </c>
    </row>
    <row r="59" spans="1:20" ht="12.75">
      <c r="A59" s="1" t="s">
        <v>107</v>
      </c>
      <c r="B59" s="2" t="s">
        <v>108</v>
      </c>
      <c r="C59" s="12">
        <v>200</v>
      </c>
      <c r="O59">
        <v>200</v>
      </c>
      <c r="S59" s="12">
        <v>200</v>
      </c>
      <c r="T59" s="12">
        <f t="shared" si="2"/>
        <v>0</v>
      </c>
    </row>
    <row r="60" spans="1:20" ht="12.75">
      <c r="A60" s="8" t="s">
        <v>109</v>
      </c>
      <c r="B60" s="6" t="s">
        <v>110</v>
      </c>
      <c r="C60" s="14">
        <f>SUM(C52:C59)</f>
        <v>200</v>
      </c>
      <c r="S60" s="14">
        <f>SUM(S52:S59)</f>
        <v>350</v>
      </c>
      <c r="T60" s="14">
        <f>S60-C60</f>
        <v>150</v>
      </c>
    </row>
    <row r="61" spans="1:20" ht="12.75">
      <c r="A61" s="1" t="s">
        <v>111</v>
      </c>
      <c r="B61" s="2" t="s">
        <v>112</v>
      </c>
      <c r="C61" s="12">
        <v>0</v>
      </c>
      <c r="S61" s="12">
        <v>0</v>
      </c>
      <c r="T61" s="12">
        <f>S61-C61</f>
        <v>0</v>
      </c>
    </row>
    <row r="62" spans="1:20" ht="25.5">
      <c r="A62" s="1" t="s">
        <v>113</v>
      </c>
      <c r="B62" s="2" t="s">
        <v>114</v>
      </c>
      <c r="C62" s="12">
        <v>0</v>
      </c>
      <c r="S62" s="12">
        <v>0</v>
      </c>
      <c r="T62" s="12">
        <f aca="true" t="shared" si="3" ref="T62:T76">S62-C62</f>
        <v>0</v>
      </c>
    </row>
    <row r="63" spans="1:20" ht="12.75">
      <c r="A63" s="1" t="s">
        <v>115</v>
      </c>
      <c r="B63" s="2" t="s">
        <v>116</v>
      </c>
      <c r="C63" s="12">
        <v>0</v>
      </c>
      <c r="S63" s="12">
        <v>0</v>
      </c>
      <c r="T63" s="12">
        <f t="shared" si="3"/>
        <v>0</v>
      </c>
    </row>
    <row r="64" spans="1:20" ht="12.75">
      <c r="A64" s="1" t="s">
        <v>117</v>
      </c>
      <c r="B64" s="2" t="s">
        <v>118</v>
      </c>
      <c r="C64" s="12">
        <v>0</v>
      </c>
      <c r="S64" s="12">
        <v>0</v>
      </c>
      <c r="T64" s="12">
        <f t="shared" si="3"/>
        <v>0</v>
      </c>
    </row>
    <row r="65" spans="1:20" ht="12.75">
      <c r="A65" s="1" t="s">
        <v>119</v>
      </c>
      <c r="B65" s="2" t="s">
        <v>120</v>
      </c>
      <c r="C65" s="12">
        <v>0</v>
      </c>
      <c r="S65" s="12">
        <v>0</v>
      </c>
      <c r="T65" s="12">
        <f t="shared" si="3"/>
        <v>0</v>
      </c>
    </row>
    <row r="66" spans="1:20" ht="25.5">
      <c r="A66" s="1" t="s">
        <v>121</v>
      </c>
      <c r="B66" s="2" t="s">
        <v>122</v>
      </c>
      <c r="C66" s="12">
        <v>0</v>
      </c>
      <c r="S66" s="12">
        <v>0</v>
      </c>
      <c r="T66" s="12">
        <f t="shared" si="3"/>
        <v>0</v>
      </c>
    </row>
    <row r="67" spans="1:20" ht="25.5">
      <c r="A67" s="1" t="s">
        <v>123</v>
      </c>
      <c r="B67" s="2" t="s">
        <v>124</v>
      </c>
      <c r="C67" s="12">
        <v>0</v>
      </c>
      <c r="S67" s="12">
        <v>0</v>
      </c>
      <c r="T67" s="12">
        <f t="shared" si="3"/>
        <v>0</v>
      </c>
    </row>
    <row r="68" spans="1:20" ht="25.5">
      <c r="A68" s="1" t="s">
        <v>125</v>
      </c>
      <c r="B68" s="2" t="s">
        <v>126</v>
      </c>
      <c r="C68" s="12">
        <v>0</v>
      </c>
      <c r="S68" s="12">
        <v>0</v>
      </c>
      <c r="T68" s="12">
        <f t="shared" si="3"/>
        <v>0</v>
      </c>
    </row>
    <row r="69" spans="1:20" ht="12.75">
      <c r="A69" s="1" t="s">
        <v>127</v>
      </c>
      <c r="B69" s="2" t="s">
        <v>128</v>
      </c>
      <c r="C69" s="12">
        <v>80</v>
      </c>
      <c r="D69">
        <v>18</v>
      </c>
      <c r="Q69">
        <v>62</v>
      </c>
      <c r="S69" s="12">
        <v>80</v>
      </c>
      <c r="T69" s="12">
        <f t="shared" si="3"/>
        <v>0</v>
      </c>
    </row>
    <row r="70" spans="1:20" ht="25.5">
      <c r="A70" s="1" t="s">
        <v>129</v>
      </c>
      <c r="B70" s="2" t="s">
        <v>130</v>
      </c>
      <c r="C70" s="12">
        <v>0</v>
      </c>
      <c r="S70" s="12">
        <v>0</v>
      </c>
      <c r="T70" s="12">
        <f t="shared" si="3"/>
        <v>0</v>
      </c>
    </row>
    <row r="71" spans="1:20" ht="25.5">
      <c r="A71" s="1" t="s">
        <v>131</v>
      </c>
      <c r="B71" s="2" t="s">
        <v>132</v>
      </c>
      <c r="C71" s="12">
        <v>100</v>
      </c>
      <c r="O71">
        <v>100</v>
      </c>
      <c r="S71" s="12">
        <v>100</v>
      </c>
      <c r="T71" s="12">
        <f t="shared" si="3"/>
        <v>0</v>
      </c>
    </row>
    <row r="72" spans="1:20" ht="12.75">
      <c r="A72" s="1" t="s">
        <v>133</v>
      </c>
      <c r="B72" s="2" t="s">
        <v>134</v>
      </c>
      <c r="C72" s="12">
        <v>0</v>
      </c>
      <c r="S72" s="12">
        <v>0</v>
      </c>
      <c r="T72" s="12">
        <f t="shared" si="3"/>
        <v>0</v>
      </c>
    </row>
    <row r="73" spans="1:20" ht="12.75">
      <c r="A73" s="1" t="s">
        <v>135</v>
      </c>
      <c r="B73" s="2" t="s">
        <v>136</v>
      </c>
      <c r="C73" s="12">
        <v>0</v>
      </c>
      <c r="S73" s="12">
        <v>0</v>
      </c>
      <c r="T73" s="12">
        <f t="shared" si="3"/>
        <v>0</v>
      </c>
    </row>
    <row r="74" spans="1:20" ht="12.75">
      <c r="A74" s="1" t="s">
        <v>137</v>
      </c>
      <c r="B74" s="2" t="s">
        <v>138</v>
      </c>
      <c r="C74" s="12">
        <v>0</v>
      </c>
      <c r="S74" s="12">
        <v>0</v>
      </c>
      <c r="T74" s="12">
        <f t="shared" si="3"/>
        <v>0</v>
      </c>
    </row>
    <row r="75" spans="1:20" ht="12.75">
      <c r="A75" s="1" t="s">
        <v>139</v>
      </c>
      <c r="B75" s="2" t="s">
        <v>140</v>
      </c>
      <c r="C75" s="12">
        <v>50</v>
      </c>
      <c r="P75">
        <v>50</v>
      </c>
      <c r="S75" s="12">
        <v>50</v>
      </c>
      <c r="T75" s="12">
        <f t="shared" si="3"/>
        <v>0</v>
      </c>
    </row>
    <row r="76" spans="1:20" ht="12.75">
      <c r="A76" s="1" t="s">
        <v>141</v>
      </c>
      <c r="B76" s="2" t="s">
        <v>142</v>
      </c>
      <c r="C76" s="12">
        <v>100</v>
      </c>
      <c r="S76" s="12">
        <v>100</v>
      </c>
      <c r="T76" s="12">
        <f t="shared" si="3"/>
        <v>0</v>
      </c>
    </row>
    <row r="77" spans="1:20" ht="12.75">
      <c r="A77" s="8" t="s">
        <v>143</v>
      </c>
      <c r="B77" s="6" t="s">
        <v>144</v>
      </c>
      <c r="C77" s="14">
        <f>C61+C65+C66+C67+C68+C69+C70+C71+C72+C73+C74+C75+C76</f>
        <v>330</v>
      </c>
      <c r="S77" s="14">
        <f>S61+S65+S66+S67+S68+S69+S70+S71+S72+S73+S74+S75+S76</f>
        <v>330</v>
      </c>
      <c r="T77" s="14">
        <f>S77-C77</f>
        <v>0</v>
      </c>
    </row>
    <row r="78" spans="1:20" ht="12.75">
      <c r="A78" s="1" t="s">
        <v>145</v>
      </c>
      <c r="B78" s="2" t="s">
        <v>146</v>
      </c>
      <c r="C78" s="12">
        <v>0</v>
      </c>
      <c r="S78" s="12">
        <v>0</v>
      </c>
      <c r="T78" s="12">
        <f>S78-C78</f>
        <v>0</v>
      </c>
    </row>
    <row r="79" spans="1:20" ht="12.75">
      <c r="A79" s="1" t="s">
        <v>147</v>
      </c>
      <c r="B79" s="2" t="s">
        <v>148</v>
      </c>
      <c r="C79" s="12">
        <v>0</v>
      </c>
      <c r="S79" s="12">
        <v>0</v>
      </c>
      <c r="T79" s="12">
        <f aca="true" t="shared" si="4" ref="T79:T84">S79-C79</f>
        <v>0</v>
      </c>
    </row>
    <row r="80" spans="1:20" ht="12.75">
      <c r="A80" s="1" t="s">
        <v>149</v>
      </c>
      <c r="B80" s="2" t="s">
        <v>150</v>
      </c>
      <c r="C80" s="12">
        <v>0</v>
      </c>
      <c r="S80" s="12">
        <v>0</v>
      </c>
      <c r="T80" s="12">
        <f t="shared" si="4"/>
        <v>0</v>
      </c>
    </row>
    <row r="81" spans="1:20" ht="12.75">
      <c r="A81" s="1" t="s">
        <v>151</v>
      </c>
      <c r="B81" s="2" t="s">
        <v>152</v>
      </c>
      <c r="C81" s="12">
        <v>16475</v>
      </c>
      <c r="G81">
        <v>725</v>
      </c>
      <c r="J81">
        <v>15750</v>
      </c>
      <c r="S81" s="12">
        <v>16475</v>
      </c>
      <c r="T81" s="12">
        <f t="shared" si="4"/>
        <v>0</v>
      </c>
    </row>
    <row r="82" spans="1:20" ht="12.75">
      <c r="A82" s="1" t="s">
        <v>153</v>
      </c>
      <c r="B82" s="2" t="s">
        <v>154</v>
      </c>
      <c r="C82" s="12">
        <v>0</v>
      </c>
      <c r="S82" s="12">
        <v>0</v>
      </c>
      <c r="T82" s="12">
        <f t="shared" si="4"/>
        <v>0</v>
      </c>
    </row>
    <row r="83" spans="1:20" ht="12.75">
      <c r="A83" s="1" t="s">
        <v>155</v>
      </c>
      <c r="B83" s="2" t="s">
        <v>156</v>
      </c>
      <c r="C83" s="12">
        <v>0</v>
      </c>
      <c r="S83" s="12">
        <v>0</v>
      </c>
      <c r="T83" s="12">
        <f t="shared" si="4"/>
        <v>0</v>
      </c>
    </row>
    <row r="84" spans="1:20" ht="12.75">
      <c r="A84" s="1" t="s">
        <v>157</v>
      </c>
      <c r="B84" s="2" t="s">
        <v>158</v>
      </c>
      <c r="C84" s="12">
        <v>4445</v>
      </c>
      <c r="G84">
        <v>195</v>
      </c>
      <c r="J84">
        <v>4250</v>
      </c>
      <c r="S84" s="12">
        <v>4445</v>
      </c>
      <c r="T84" s="12">
        <f t="shared" si="4"/>
        <v>0</v>
      </c>
    </row>
    <row r="85" spans="1:20" ht="12.75">
      <c r="A85" s="9" t="s">
        <v>159</v>
      </c>
      <c r="B85" s="10" t="s">
        <v>160</v>
      </c>
      <c r="C85" s="14">
        <f>SUM(C78:C84)</f>
        <v>20920</v>
      </c>
      <c r="S85" s="14">
        <f>SUM(S78:S84)</f>
        <v>20920</v>
      </c>
      <c r="T85" s="14">
        <f aca="true" t="shared" si="5" ref="T85:T91">S85-C85</f>
        <v>0</v>
      </c>
    </row>
    <row r="86" spans="1:20" ht="12.75">
      <c r="A86" s="1" t="s">
        <v>161</v>
      </c>
      <c r="B86" s="2" t="s">
        <v>162</v>
      </c>
      <c r="C86" s="12">
        <v>4725</v>
      </c>
      <c r="H86">
        <v>4725</v>
      </c>
      <c r="S86" s="12">
        <v>4725</v>
      </c>
      <c r="T86" s="12">
        <f t="shared" si="5"/>
        <v>0</v>
      </c>
    </row>
    <row r="87" spans="1:20" ht="12.75">
      <c r="A87" s="1" t="s">
        <v>163</v>
      </c>
      <c r="B87" s="2" t="s">
        <v>164</v>
      </c>
      <c r="C87" s="12">
        <v>0</v>
      </c>
      <c r="S87" s="12">
        <v>0</v>
      </c>
      <c r="T87" s="12">
        <f t="shared" si="5"/>
        <v>0</v>
      </c>
    </row>
    <row r="88" spans="1:20" ht="12.75">
      <c r="A88" s="1" t="s">
        <v>165</v>
      </c>
      <c r="B88" s="2" t="s">
        <v>166</v>
      </c>
      <c r="C88" s="12">
        <v>0</v>
      </c>
      <c r="S88" s="12">
        <v>0</v>
      </c>
      <c r="T88" s="12">
        <f t="shared" si="5"/>
        <v>0</v>
      </c>
    </row>
    <row r="89" spans="1:20" ht="12.75">
      <c r="A89" s="1" t="s">
        <v>167</v>
      </c>
      <c r="B89" s="2" t="s">
        <v>168</v>
      </c>
      <c r="C89" s="12">
        <v>1275</v>
      </c>
      <c r="H89">
        <v>1275</v>
      </c>
      <c r="S89" s="12">
        <v>1275</v>
      </c>
      <c r="T89" s="12">
        <f t="shared" si="5"/>
        <v>0</v>
      </c>
    </row>
    <row r="90" spans="1:20" ht="12.75">
      <c r="A90" s="8" t="s">
        <v>169</v>
      </c>
      <c r="B90" s="6" t="s">
        <v>170</v>
      </c>
      <c r="C90" s="14">
        <f>SUM(C86:C89)</f>
        <v>6000</v>
      </c>
      <c r="S90" s="14">
        <f>SUM(S86:S89)</f>
        <v>6000</v>
      </c>
      <c r="T90" s="14">
        <f t="shared" si="5"/>
        <v>0</v>
      </c>
    </row>
    <row r="91" spans="1:20" ht="25.5">
      <c r="A91" s="1" t="s">
        <v>171</v>
      </c>
      <c r="B91" s="2" t="s">
        <v>172</v>
      </c>
      <c r="C91" s="12">
        <v>0</v>
      </c>
      <c r="S91" s="12">
        <v>0</v>
      </c>
      <c r="T91" s="12">
        <f t="shared" si="5"/>
        <v>0</v>
      </c>
    </row>
    <row r="92" spans="1:20" ht="25.5">
      <c r="A92" s="1" t="s">
        <v>173</v>
      </c>
      <c r="B92" s="2" t="s">
        <v>174</v>
      </c>
      <c r="C92" s="12">
        <v>0</v>
      </c>
      <c r="S92" s="12">
        <v>0</v>
      </c>
      <c r="T92" s="12">
        <f aca="true" t="shared" si="6" ref="T92:T99">S92-C92</f>
        <v>0</v>
      </c>
    </row>
    <row r="93" spans="1:20" ht="25.5">
      <c r="A93" s="1" t="s">
        <v>175</v>
      </c>
      <c r="B93" s="2" t="s">
        <v>176</v>
      </c>
      <c r="C93" s="12">
        <v>0</v>
      </c>
      <c r="S93" s="12">
        <v>0</v>
      </c>
      <c r="T93" s="12">
        <f t="shared" si="6"/>
        <v>0</v>
      </c>
    </row>
    <row r="94" spans="1:20" ht="12.75">
      <c r="A94" s="1" t="s">
        <v>177</v>
      </c>
      <c r="B94" s="2" t="s">
        <v>178</v>
      </c>
      <c r="C94" s="12">
        <v>0</v>
      </c>
      <c r="S94" s="12">
        <v>0</v>
      </c>
      <c r="T94" s="12">
        <f t="shared" si="6"/>
        <v>0</v>
      </c>
    </row>
    <row r="95" spans="1:20" ht="25.5">
      <c r="A95" s="1" t="s">
        <v>179</v>
      </c>
      <c r="B95" s="2" t="s">
        <v>180</v>
      </c>
      <c r="C95" s="12">
        <v>0</v>
      </c>
      <c r="S95" s="12">
        <v>0</v>
      </c>
      <c r="T95" s="12">
        <f t="shared" si="6"/>
        <v>0</v>
      </c>
    </row>
    <row r="96" spans="1:20" ht="25.5">
      <c r="A96" s="1" t="s">
        <v>181</v>
      </c>
      <c r="B96" s="2" t="s">
        <v>182</v>
      </c>
      <c r="C96" s="12">
        <v>0</v>
      </c>
      <c r="S96" s="12">
        <v>0</v>
      </c>
      <c r="T96" s="12">
        <f t="shared" si="6"/>
        <v>0</v>
      </c>
    </row>
    <row r="97" spans="1:20" ht="12.75">
      <c r="A97" s="1" t="s">
        <v>1</v>
      </c>
      <c r="B97" s="2" t="s">
        <v>183</v>
      </c>
      <c r="C97" s="12">
        <v>0</v>
      </c>
      <c r="S97" s="12">
        <v>0</v>
      </c>
      <c r="T97" s="12">
        <f t="shared" si="6"/>
        <v>0</v>
      </c>
    </row>
    <row r="98" spans="1:20" ht="12.75">
      <c r="A98" s="1" t="s">
        <v>184</v>
      </c>
      <c r="B98" s="2" t="s">
        <v>185</v>
      </c>
      <c r="C98" s="12">
        <v>0</v>
      </c>
      <c r="S98" s="12">
        <v>0</v>
      </c>
      <c r="T98" s="12">
        <f t="shared" si="6"/>
        <v>0</v>
      </c>
    </row>
    <row r="99" spans="1:20" ht="12.75">
      <c r="A99" s="1" t="s">
        <v>186</v>
      </c>
      <c r="B99" s="2" t="s">
        <v>187</v>
      </c>
      <c r="C99" s="12">
        <v>0</v>
      </c>
      <c r="S99" s="12">
        <v>0</v>
      </c>
      <c r="T99" s="12">
        <f t="shared" si="6"/>
        <v>0</v>
      </c>
    </row>
    <row r="100" spans="1:20" ht="12.75">
      <c r="A100" s="9" t="s">
        <v>188</v>
      </c>
      <c r="B100" s="10" t="s">
        <v>189</v>
      </c>
      <c r="C100" s="14">
        <f>SUM(C91:C99)</f>
        <v>0</v>
      </c>
      <c r="S100" s="14">
        <f>SUM(S91:S99)</f>
        <v>0</v>
      </c>
      <c r="T100" s="14">
        <f>S100-C100</f>
        <v>0</v>
      </c>
    </row>
    <row r="101" spans="1:20" ht="12.75">
      <c r="A101" s="9" t="s">
        <v>190</v>
      </c>
      <c r="B101" s="10" t="s">
        <v>191</v>
      </c>
      <c r="C101" s="14">
        <f aca="true" t="shared" si="7" ref="C101:S101">C25+C26+C51+C60+C77+C85+C90+C100</f>
        <v>46910</v>
      </c>
      <c r="D101" s="7">
        <f t="shared" si="7"/>
        <v>902</v>
      </c>
      <c r="E101" s="7">
        <f t="shared" si="7"/>
        <v>0</v>
      </c>
      <c r="F101" s="7">
        <f t="shared" si="7"/>
        <v>0</v>
      </c>
      <c r="G101" s="7">
        <f t="shared" si="7"/>
        <v>1131</v>
      </c>
      <c r="H101" s="7">
        <f t="shared" si="7"/>
        <v>0</v>
      </c>
      <c r="I101" s="7">
        <f t="shared" si="7"/>
        <v>0</v>
      </c>
      <c r="J101" s="7">
        <f t="shared" si="7"/>
        <v>0</v>
      </c>
      <c r="K101" s="7">
        <f t="shared" si="7"/>
        <v>0</v>
      </c>
      <c r="L101" s="7">
        <f t="shared" si="7"/>
        <v>0</v>
      </c>
      <c r="M101" s="7">
        <f t="shared" si="7"/>
        <v>0</v>
      </c>
      <c r="N101" s="7">
        <f t="shared" si="7"/>
        <v>580</v>
      </c>
      <c r="O101" s="7">
        <f t="shared" si="7"/>
        <v>0</v>
      </c>
      <c r="P101" s="7">
        <f t="shared" si="7"/>
        <v>0</v>
      </c>
      <c r="Q101" s="7">
        <f t="shared" si="7"/>
        <v>0</v>
      </c>
      <c r="R101" s="7">
        <f t="shared" si="7"/>
        <v>0</v>
      </c>
      <c r="S101" s="14">
        <f t="shared" si="7"/>
        <v>46910</v>
      </c>
      <c r="T101" s="14">
        <f>S101-C101</f>
        <v>0</v>
      </c>
    </row>
  </sheetData>
  <sheetProtection/>
  <mergeCells count="3">
    <mergeCell ref="A1:T1"/>
    <mergeCell ref="A2:T2"/>
    <mergeCell ref="A3:T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3" topLeftCell="A54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ht="12.75" customHeight="1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2016-05-30T13:05:40Z</cp:lastPrinted>
  <dcterms:created xsi:type="dcterms:W3CDTF">2014-01-13T16:29:21Z</dcterms:created>
  <dcterms:modified xsi:type="dcterms:W3CDTF">2016-05-30T13:05:42Z</dcterms:modified>
  <cp:category/>
  <cp:version/>
  <cp:contentType/>
  <cp:contentStatus/>
</cp:coreProperties>
</file>