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rendeletek\2018\16-2018 mellekletei\"/>
    </mc:Choice>
  </mc:AlternateContent>
  <bookViews>
    <workbookView xWindow="0" yWindow="0" windowWidth="20490" windowHeight="7155" tabRatio="861"/>
  </bookViews>
  <sheets>
    <sheet name="3.önkorm.feladat" sheetId="37" r:id="rId1"/>
  </sheets>
  <definedNames>
    <definedName name="_xlnm.Print_Area" localSheetId="0">'3.önkorm.feladat'!$A$1:$K$49</definedName>
  </definedNames>
  <calcPr calcId="152511"/>
</workbook>
</file>

<file path=xl/calcChain.xml><?xml version="1.0" encoding="utf-8"?>
<calcChain xmlns="http://schemas.openxmlformats.org/spreadsheetml/2006/main">
  <c r="D36" i="37" l="1"/>
  <c r="D31" i="37"/>
  <c r="E31" i="37"/>
  <c r="E30" i="37"/>
  <c r="E37" i="37"/>
  <c r="D37" i="37"/>
  <c r="D32" i="37"/>
  <c r="I32" i="37"/>
  <c r="C48" i="37" l="1"/>
  <c r="D30" i="37"/>
  <c r="E6" i="37"/>
  <c r="G22" i="37" l="1"/>
  <c r="G13" i="37"/>
  <c r="G47" i="37"/>
  <c r="G29" i="37"/>
  <c r="G40" i="37" s="1"/>
  <c r="F47" i="37"/>
  <c r="F29" i="37"/>
  <c r="F40" i="37" s="1"/>
  <c r="C29" i="37"/>
  <c r="C40" i="37" s="1"/>
  <c r="F22" i="37"/>
  <c r="F13" i="37"/>
  <c r="C22" i="37"/>
  <c r="C13" i="37"/>
  <c r="C23" i="37" s="1"/>
  <c r="G23" i="37" l="1"/>
  <c r="F23" i="37"/>
  <c r="I48" i="37" l="1"/>
  <c r="K47" i="37"/>
  <c r="J47" i="37"/>
  <c r="I47" i="37"/>
  <c r="K46" i="37"/>
  <c r="J46" i="37"/>
  <c r="I46" i="37"/>
  <c r="K45" i="37"/>
  <c r="J45" i="37"/>
  <c r="I45" i="37"/>
  <c r="K44" i="37"/>
  <c r="J44" i="37"/>
  <c r="I44" i="37"/>
  <c r="I43" i="37"/>
  <c r="K42" i="37"/>
  <c r="J42" i="37"/>
  <c r="I42" i="37"/>
  <c r="K41" i="37"/>
  <c r="J41" i="37"/>
  <c r="I41" i="37"/>
  <c r="I40" i="37"/>
  <c r="K39" i="37"/>
  <c r="J39" i="37"/>
  <c r="I39" i="37"/>
  <c r="J38" i="37"/>
  <c r="I38" i="37"/>
  <c r="I37" i="37"/>
  <c r="K36" i="37"/>
  <c r="I36" i="37"/>
  <c r="K35" i="37"/>
  <c r="J35" i="37"/>
  <c r="I35" i="37"/>
  <c r="K34" i="37"/>
  <c r="J34" i="37"/>
  <c r="I34" i="37"/>
  <c r="K33" i="37"/>
  <c r="J33" i="37"/>
  <c r="I33" i="37"/>
  <c r="I31" i="37"/>
  <c r="J30" i="37"/>
  <c r="I30" i="37"/>
  <c r="I29" i="37"/>
  <c r="I6" i="37"/>
  <c r="J6" i="37"/>
  <c r="K6" i="37"/>
  <c r="I7" i="37"/>
  <c r="J7" i="37"/>
  <c r="K7" i="37"/>
  <c r="I8" i="37"/>
  <c r="J8" i="37"/>
  <c r="K8" i="37"/>
  <c r="I9" i="37"/>
  <c r="J9" i="37"/>
  <c r="K9" i="37"/>
  <c r="I10" i="37"/>
  <c r="J10" i="37"/>
  <c r="K10" i="37"/>
  <c r="I11" i="37"/>
  <c r="J11" i="37"/>
  <c r="K11" i="37"/>
  <c r="I12" i="37"/>
  <c r="J12" i="37"/>
  <c r="K12" i="37"/>
  <c r="I13" i="37"/>
  <c r="I14" i="37"/>
  <c r="J14" i="37"/>
  <c r="K14" i="37"/>
  <c r="I15" i="37"/>
  <c r="J15" i="37"/>
  <c r="K15" i="37"/>
  <c r="I16" i="37"/>
  <c r="J16" i="37"/>
  <c r="K16" i="37"/>
  <c r="I17" i="37"/>
  <c r="J17" i="37"/>
  <c r="K17" i="37"/>
  <c r="I18" i="37"/>
  <c r="J18" i="37"/>
  <c r="K18" i="37"/>
  <c r="I19" i="37"/>
  <c r="J19" i="37"/>
  <c r="K19" i="37"/>
  <c r="I20" i="37"/>
  <c r="J20" i="37"/>
  <c r="K20" i="37"/>
  <c r="I21" i="37"/>
  <c r="J21" i="37"/>
  <c r="K21" i="37"/>
  <c r="I22" i="37"/>
  <c r="I23" i="37"/>
  <c r="J5" i="37"/>
  <c r="K5" i="37"/>
  <c r="I5" i="37"/>
  <c r="H48" i="37" l="1"/>
  <c r="E43" i="37"/>
  <c r="D43" i="37"/>
  <c r="J43" i="37" s="1"/>
  <c r="H29" i="37"/>
  <c r="E29" i="37"/>
  <c r="E40" i="37" s="1"/>
  <c r="D29" i="37"/>
  <c r="H22" i="37"/>
  <c r="E22" i="37"/>
  <c r="D22" i="37"/>
  <c r="J22" i="37" s="1"/>
  <c r="H13" i="37"/>
  <c r="E13" i="37"/>
  <c r="D13" i="37"/>
  <c r="H40" i="37" l="1"/>
  <c r="K29" i="37"/>
  <c r="K22" i="37"/>
  <c r="E48" i="37"/>
  <c r="K48" i="37" s="1"/>
  <c r="K43" i="37"/>
  <c r="D40" i="37"/>
  <c r="J40" i="37" s="1"/>
  <c r="J29" i="37"/>
  <c r="D23" i="37"/>
  <c r="J23" i="37" s="1"/>
  <c r="J13" i="37"/>
  <c r="H23" i="37"/>
  <c r="K13" i="37"/>
  <c r="D48" i="37"/>
  <c r="J48" i="37" s="1"/>
  <c r="E23" i="37"/>
  <c r="C49" i="37"/>
  <c r="G49" i="37"/>
  <c r="E49" i="37" l="1"/>
  <c r="H49" i="37"/>
  <c r="K49" i="37" s="1"/>
  <c r="K40" i="37"/>
  <c r="K23" i="37"/>
  <c r="D49" i="37"/>
  <c r="J49" i="37" s="1"/>
  <c r="F49" i="37"/>
  <c r="I49" i="37" s="1"/>
</calcChain>
</file>

<file path=xl/sharedStrings.xml><?xml version="1.0" encoding="utf-8"?>
<sst xmlns="http://schemas.openxmlformats.org/spreadsheetml/2006/main" count="108" uniqueCount="84">
  <si>
    <t>Kiadások</t>
  </si>
  <si>
    <t>Felújítások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</si>
  <si>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</si>
  <si>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</si>
  <si>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</si>
  <si>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</si>
  <si>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</si>
  <si>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</si>
  <si>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</si>
  <si>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</si>
  <si>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</si>
  <si>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</si>
  <si>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</si>
  <si>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</si>
  <si>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</si>
  <si>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</si>
  <si>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</si>
  <si>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</si>
  <si>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</si>
  <si>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Megnevezés</t>
  </si>
  <si>
    <t xml:space="preserve">Bevételek </t>
  </si>
  <si>
    <t>2.1</t>
  </si>
  <si>
    <t>2.2</t>
  </si>
  <si>
    <t>1.1</t>
  </si>
  <si>
    <t>1.2</t>
  </si>
  <si>
    <t>1.3</t>
  </si>
  <si>
    <t>1.4</t>
  </si>
  <si>
    <t>1.5</t>
  </si>
  <si>
    <t>2.3</t>
  </si>
  <si>
    <t>Közhatalmi bevételek</t>
  </si>
  <si>
    <t>Működési célú átvett pénzeszközök</t>
  </si>
  <si>
    <t>Felhalmozási célú átvett pénzeszközök</t>
  </si>
  <si>
    <t>KÖLTSÉGVETÉSI BEVÉTELEK ÖSSZESEN:</t>
  </si>
  <si>
    <t xml:space="preserve">Hitel, kölcsönfelvétel államháztartáson kívülről </t>
  </si>
  <si>
    <t>Belföldi értékpapírok bevételei</t>
  </si>
  <si>
    <t>Belföldi finanszírozás bevételei</t>
  </si>
  <si>
    <t>Adóssághoz nem kapcsolódó származékos ügyletek bevételei</t>
  </si>
  <si>
    <t>FINANSZÍROZÁSI BEVÉTELEK ÖSSZESEN:</t>
  </si>
  <si>
    <t>KÖLTSÉGVETÉSI ÉS FINANSZÍROZÁSI BEVÉTELEK ÖSSZESEN:</t>
  </si>
  <si>
    <t>Működési költségvetés kiadásai</t>
  </si>
  <si>
    <t>1.6</t>
  </si>
  <si>
    <t>Felhalmozási költségvetés kiadásai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</si>
  <si>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</si>
  <si>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</si>
  <si>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</si>
  <si>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</si>
  <si>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Külföldi finanszírozás kiadásai</t>
  </si>
  <si>
    <t>FINANSZÍROZÁSI KIADÁSOK ÖSSZESEN:</t>
  </si>
  <si>
    <t>KÖLTSÉGVETÉSI ÉS FINANSZÍROZÁSI KIADÁSOK ÖSSZESEN:</t>
  </si>
  <si>
    <t>Felhalmozási célú támogatások áll.házt.belülről</t>
  </si>
  <si>
    <t>ssz.</t>
  </si>
  <si>
    <t>adatok eFt-ban</t>
  </si>
  <si>
    <t>Személyi juttatások K1</t>
  </si>
  <si>
    <t>Maradvány igénybevétele B8131</t>
  </si>
  <si>
    <t>Dologi kiadások K3</t>
  </si>
  <si>
    <t>Működési bevételek B4</t>
  </si>
  <si>
    <t>Működési célú támogatások áll.házt. belülről B1</t>
  </si>
  <si>
    <t>Önkormányzat működési támogatása (állami)B11</t>
  </si>
  <si>
    <t>Felhalmozási bevételek B5</t>
  </si>
  <si>
    <t>Ellátottak pénzbeli juttatásai K4</t>
  </si>
  <si>
    <t>Egyéb működési kiadások  K5</t>
  </si>
  <si>
    <t>Beruházások K6</t>
  </si>
  <si>
    <t>Belföldi finanszírozás kiadásai K9</t>
  </si>
  <si>
    <t>Tartalékok K512</t>
  </si>
  <si>
    <t>- lekötött bankbetétek megszüntetése</t>
  </si>
  <si>
    <t>-ebből ÁH belüli előlegek visszafizetése</t>
  </si>
  <si>
    <t>- ebből irányítószervi támogatás</t>
  </si>
  <si>
    <t>- ebből pénzeszközök lekötött betétként elhelyezése</t>
  </si>
  <si>
    <t>adatok eFT-ban</t>
  </si>
  <si>
    <t>- ebből központi irányítószervi támogatás</t>
  </si>
  <si>
    <t>Munkaadókat terhelő járulékok és szociális hozz.adó  K2</t>
  </si>
  <si>
    <t>zárszámadás</t>
  </si>
  <si>
    <t>Államháztartáson belüli megelőlegezések</t>
  </si>
  <si>
    <t>ok</t>
  </si>
  <si>
    <t>Budakeszi Város Önkormányzatának 2017.évi beszámolója bevételek kiadások kiemelt feladatonként</t>
  </si>
  <si>
    <t>2017.eredeti ei. Önkormányzat</t>
  </si>
  <si>
    <t>2017.év mód.ei. Önkormányzat</t>
  </si>
  <si>
    <t>2017.év teljesítés Önkormányzat</t>
  </si>
  <si>
    <t>2017.eredeti ei. védőnők</t>
  </si>
  <si>
    <t>2017.év mód.ei. védőnők</t>
  </si>
  <si>
    <t>2017.év teljesítés védőnők</t>
  </si>
  <si>
    <t>2017.év teljesítés Önkormányzat összesen.</t>
  </si>
  <si>
    <t>2017. év zárszámadás 3.melléklet    2/1. bevételek</t>
  </si>
  <si>
    <t>2017. év zárszámadás 3.melléklet    2/2.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</si>
</sst>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Ft&quot;_-;\-* #,##0.00\ &quot;Ft&quot;_-;_-* &quot;-&quot;??\ &quot;Ft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sz val="12"/>
      <name val="Times New Roman"/>
      <family val="1"/>
      <charset val="238"/>
    </font>
    <font>
      <sz val="10"/>
      <name val="Times New Roman CE"/>
      <charset val="238"/>
    </font>
    <font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/>
    <xf numFmtId="49" fontId="4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wrapText="1"/>
    </xf>
    <xf numFmtId="3" fontId="2" fillId="0" borderId="0" xfId="0" applyNumberFormat="1" applyFont="1" applyBorder="1"/>
    <xf numFmtId="49" fontId="3" fillId="0" borderId="0" xfId="0" applyNumberFormat="1" applyFont="1" applyBorder="1" applyAlignment="1">
      <alignment horizontal="center" wrapText="1"/>
    </xf>
    <xf numFmtId="3" fontId="2" fillId="0" borderId="1" xfId="0" applyNumberFormat="1" applyFont="1" applyBorder="1"/>
    <xf numFmtId="0" fontId="2" fillId="0" borderId="0" xfId="0" applyFont="1" applyAlignment="1">
      <alignment horizontal="center"/>
    </xf>
    <xf numFmtId="3" fontId="5" fillId="0" borderId="1" xfId="0" applyNumberFormat="1" applyFont="1" applyBorder="1"/>
    <xf numFmtId="3" fontId="6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49" fontId="4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/>
    </xf>
    <xf numFmtId="3" fontId="6" fillId="0" borderId="0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/>
    <xf numFmtId="0" fontId="5" fillId="0" borderId="1" xfId="0" applyFont="1" applyBorder="1"/>
    <xf numFmtId="0" fontId="1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/>
    <xf numFmtId="3" fontId="5" fillId="0" borderId="2" xfId="0" applyNumberFormat="1" applyFont="1" applyBorder="1" applyAlignment="1"/>
    <xf numFmtId="3" fontId="5" fillId="0" borderId="0" xfId="0" applyNumberFormat="1" applyFont="1" applyBorder="1" applyAlignment="1"/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3" fontId="12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0" fontId="7" fillId="0" borderId="0" xfId="0" applyNumberFormat="1" applyFont="1" applyAlignment="1">
      <alignment vertical="center" wrapText="1"/>
    </xf>
  </cellXfs>
  <cellStyles count="6">
    <cellStyle name="Normál" xfId="0" builtinId="0"/>
    <cellStyle name="Normál 2" xfId="1"/>
    <cellStyle name="Normál 2 2" xfId="2"/>
    <cellStyle name="Normál 3" xfId="3"/>
    <cellStyle name="Pénznem 2" xfId="4"/>
    <cellStyle name="Pénznem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N49"/>
  <sheetViews>
    <sheetView tabSelected="1" topLeftCell="A19" zoomScale="130" zoomScaleNormal="130" zoomScaleSheetLayoutView="90" workbookViewId="0">
      <selection activeCell="B4" sqref="B4"/>
    </sheetView>
  </sheetViews>
  <sheetFormatPr defaultRowHeight="15" x14ac:dyDescent="0.25"/>
  <cols>
    <col min="1" max="1" width="3.85546875" customWidth="1"/>
    <col min="2" max="2" width="38" customWidth="1"/>
    <col min="3" max="7" width="9.7109375" customWidth="1"/>
    <col min="8" max="8" width="12.140625" customWidth="1"/>
    <col min="9" max="11" width="9.7109375" customWidth="1"/>
  </cols>
  <sheetData>
    <row r="1" spans="1:14" ht="15" customHeight="1" x14ac:dyDescent="0.25">
      <c r="A1" s="28"/>
      <c r="B1" s="39" t="s">
        <v>71</v>
      </c>
      <c r="C1" s="41" t="s">
        <v>74</v>
      </c>
      <c r="D1" s="42"/>
      <c r="E1" s="42"/>
      <c r="F1" s="42"/>
      <c r="G1" s="42"/>
      <c r="H1" s="42"/>
      <c r="I1" s="37" t="s">
        <v>82</v>
      </c>
      <c r="J1" s="38"/>
      <c r="K1" s="38"/>
    </row>
    <row r="2" spans="1:14" ht="15" customHeight="1" x14ac:dyDescent="0.25">
      <c r="A2" s="28"/>
      <c r="B2" s="40"/>
      <c r="C2" s="42"/>
      <c r="D2" s="42"/>
      <c r="E2" s="42"/>
      <c r="F2" s="42"/>
      <c r="G2" s="42"/>
      <c r="H2" s="42"/>
      <c r="I2" s="38"/>
      <c r="J2" s="38"/>
      <c r="K2" s="38"/>
    </row>
    <row r="3" spans="1:14" x14ac:dyDescent="0.25">
      <c r="A3" s="12"/>
      <c r="B3" s="16" t="s">
        <v>20</v>
      </c>
      <c r="C3" s="17"/>
      <c r="D3" s="17"/>
      <c r="E3" s="17"/>
      <c r="F3" s="4" t="s">
        <v>73</v>
      </c>
      <c r="G3" s="4"/>
      <c r="H3" s="4"/>
      <c r="I3" s="35"/>
      <c r="J3" s="29" t="s">
        <v>68</v>
      </c>
      <c r="K3" s="29"/>
    </row>
    <row r="4" spans="1:14" ht="45" x14ac:dyDescent="0.25">
      <c r="A4" s="23" t="s">
        <v>50</v>
      </c>
      <c r="B4" s="24" t="s">
        <v>19</v>
      </c>
      <c r="C4" s="24" t="s">
        <v>75</v>
      </c>
      <c r="D4" s="24" t="s">
        <v>76</v>
      </c>
      <c r="E4" s="24" t="s">
        <v>77</v>
      </c>
      <c r="F4" s="24" t="s">
        <v>78</v>
      </c>
      <c r="G4" s="24" t="s">
        <v>79</v>
      </c>
      <c r="H4" s="24" t="s">
        <v>80</v>
      </c>
      <c r="I4" s="25" t="s">
        <v>75</v>
      </c>
      <c r="J4" s="25" t="s">
        <v>76</v>
      </c>
      <c r="K4" s="25" t="s">
        <v>81</v>
      </c>
      <c r="L4" s="33"/>
      <c r="M4" s="34"/>
      <c r="N4" s="34"/>
    </row>
    <row r="5" spans="1:14" ht="20.25" customHeight="1" x14ac:dyDescent="0.25">
      <c r="A5" s="7" t="s">
        <v>2</v>
      </c>
      <c r="B5" s="6" t="s">
        <v>57</v>
      </c>
      <c r="C5" s="36">
        <v>666621</v>
      </c>
      <c r="D5" s="13">
        <v>706792</v>
      </c>
      <c r="E5" s="13">
        <v>706792</v>
      </c>
      <c r="F5" s="11">
        <v>0</v>
      </c>
      <c r="G5" s="11">
        <v>0</v>
      </c>
      <c r="H5" s="11">
        <v>0</v>
      </c>
      <c r="I5" s="14">
        <f>+C5+F5</f>
        <v>666621</v>
      </c>
      <c r="J5" s="14">
        <f t="shared" ref="J5:K5" si="0">+D5+G5</f>
        <v>706792</v>
      </c>
      <c r="K5" s="14">
        <f t="shared" si="0"/>
        <v>706792</v>
      </c>
      <c r="L5" s="3"/>
      <c r="M5" s="3"/>
      <c r="N5" s="3"/>
    </row>
    <row r="6" spans="1:14" ht="39" customHeight="1" x14ac:dyDescent="0.25">
      <c r="A6" s="7" t="s">
        <v>3</v>
      </c>
      <c r="B6" s="6" t="s">
        <v>56</v>
      </c>
      <c r="C6" s="36">
        <v>1272</v>
      </c>
      <c r="D6" s="36">
        <v>13623</v>
      </c>
      <c r="E6" s="13">
        <f>50842-34946</f>
        <v>15896</v>
      </c>
      <c r="F6" s="11">
        <v>34582</v>
      </c>
      <c r="G6" s="11">
        <v>34582</v>
      </c>
      <c r="H6" s="11">
        <v>34946</v>
      </c>
      <c r="I6" s="14">
        <f t="shared" ref="I6:I23" si="1">+C6+F6</f>
        <v>35854</v>
      </c>
      <c r="J6" s="14">
        <f t="shared" ref="J6:J23" si="2">+D6+G6</f>
        <v>48205</v>
      </c>
      <c r="K6" s="14">
        <f t="shared" ref="K6:K23" si="3">+E6+H6</f>
        <v>50842</v>
      </c>
      <c r="L6" s="3"/>
      <c r="M6" s="3"/>
      <c r="N6" s="3"/>
    </row>
    <row r="7" spans="1:14" ht="17.100000000000001" customHeight="1" x14ac:dyDescent="0.25">
      <c r="A7" s="7" t="s">
        <v>4</v>
      </c>
      <c r="B7" s="6" t="s">
        <v>49</v>
      </c>
      <c r="C7" s="36">
        <v>0</v>
      </c>
      <c r="D7" s="13">
        <v>451429</v>
      </c>
      <c r="E7" s="13">
        <v>451429</v>
      </c>
      <c r="F7" s="11">
        <v>0</v>
      </c>
      <c r="G7" s="11">
        <v>0</v>
      </c>
      <c r="H7" s="11">
        <v>0</v>
      </c>
      <c r="I7" s="14">
        <f t="shared" si="1"/>
        <v>0</v>
      </c>
      <c r="J7" s="14">
        <f t="shared" si="2"/>
        <v>451429</v>
      </c>
      <c r="K7" s="14">
        <f t="shared" si="3"/>
        <v>451429</v>
      </c>
      <c r="L7" s="3"/>
      <c r="M7" s="3"/>
      <c r="N7" s="3"/>
    </row>
    <row r="8" spans="1:14" ht="17.100000000000001" customHeight="1" x14ac:dyDescent="0.25">
      <c r="A8" s="7" t="s">
        <v>5</v>
      </c>
      <c r="B8" s="6" t="s">
        <v>29</v>
      </c>
      <c r="C8" s="36">
        <v>871700</v>
      </c>
      <c r="D8" s="13">
        <v>881700</v>
      </c>
      <c r="E8" s="13">
        <v>903834</v>
      </c>
      <c r="F8" s="11">
        <v>0</v>
      </c>
      <c r="G8" s="11">
        <v>0</v>
      </c>
      <c r="H8" s="11">
        <v>0</v>
      </c>
      <c r="I8" s="14">
        <f t="shared" si="1"/>
        <v>871700</v>
      </c>
      <c r="J8" s="14">
        <f t="shared" si="2"/>
        <v>881700</v>
      </c>
      <c r="K8" s="14">
        <f t="shared" si="3"/>
        <v>903834</v>
      </c>
      <c r="L8" s="3"/>
      <c r="M8" s="3"/>
      <c r="N8" s="3"/>
    </row>
    <row r="9" spans="1:14" ht="17.100000000000001" customHeight="1" x14ac:dyDescent="0.25">
      <c r="A9" s="7" t="s">
        <v>6</v>
      </c>
      <c r="B9" s="6" t="s">
        <v>55</v>
      </c>
      <c r="C9" s="36">
        <v>169244</v>
      </c>
      <c r="D9" s="13">
        <v>154245</v>
      </c>
      <c r="E9" s="13">
        <v>150871</v>
      </c>
      <c r="F9" s="11">
        <v>0</v>
      </c>
      <c r="G9" s="11">
        <v>0</v>
      </c>
      <c r="H9" s="11">
        <v>0</v>
      </c>
      <c r="I9" s="14">
        <f t="shared" si="1"/>
        <v>169244</v>
      </c>
      <c r="J9" s="14">
        <f t="shared" si="2"/>
        <v>154245</v>
      </c>
      <c r="K9" s="14">
        <f t="shared" si="3"/>
        <v>150871</v>
      </c>
      <c r="L9" s="3"/>
      <c r="M9" s="3"/>
      <c r="N9" s="3"/>
    </row>
    <row r="10" spans="1:14" ht="17.100000000000001" customHeight="1" x14ac:dyDescent="0.25">
      <c r="A10" s="7" t="s">
        <v>7</v>
      </c>
      <c r="B10" s="6" t="s">
        <v>58</v>
      </c>
      <c r="C10" s="36">
        <v>46000</v>
      </c>
      <c r="D10" s="13">
        <v>52000</v>
      </c>
      <c r="E10" s="13">
        <v>58507</v>
      </c>
      <c r="F10" s="11">
        <v>0</v>
      </c>
      <c r="G10" s="11">
        <v>0</v>
      </c>
      <c r="H10" s="11">
        <v>0</v>
      </c>
      <c r="I10" s="14">
        <f t="shared" si="1"/>
        <v>46000</v>
      </c>
      <c r="J10" s="14">
        <f t="shared" si="2"/>
        <v>52000</v>
      </c>
      <c r="K10" s="14">
        <f t="shared" si="3"/>
        <v>58507</v>
      </c>
      <c r="L10" s="3"/>
      <c r="M10" s="3"/>
      <c r="N10" s="3"/>
    </row>
    <row r="11" spans="1:14" ht="17.100000000000001" customHeight="1" x14ac:dyDescent="0.25">
      <c r="A11" s="7" t="s">
        <v>8</v>
      </c>
      <c r="B11" s="6" t="s">
        <v>30</v>
      </c>
      <c r="C11" s="36">
        <v>0</v>
      </c>
      <c r="D11" s="13">
        <v>15050</v>
      </c>
      <c r="E11" s="13">
        <v>14345</v>
      </c>
      <c r="F11" s="11">
        <v>0</v>
      </c>
      <c r="G11" s="11">
        <v>0</v>
      </c>
      <c r="H11" s="11">
        <v>0</v>
      </c>
      <c r="I11" s="14">
        <f t="shared" si="1"/>
        <v>0</v>
      </c>
      <c r="J11" s="14">
        <f t="shared" si="2"/>
        <v>15050</v>
      </c>
      <c r="K11" s="14">
        <f t="shared" si="3"/>
        <v>14345</v>
      </c>
      <c r="L11" s="3"/>
      <c r="M11" s="3"/>
      <c r="N11" s="3"/>
    </row>
    <row r="12" spans="1:14" ht="17.100000000000001" customHeight="1" x14ac:dyDescent="0.25">
      <c r="A12" s="7" t="s">
        <v>9</v>
      </c>
      <c r="B12" s="6" t="s">
        <v>31</v>
      </c>
      <c r="C12" s="36">
        <v>0</v>
      </c>
      <c r="D12" s="13">
        <v>2532</v>
      </c>
      <c r="E12" s="13">
        <v>2931</v>
      </c>
      <c r="F12" s="11">
        <v>0</v>
      </c>
      <c r="G12" s="11">
        <v>0</v>
      </c>
      <c r="H12" s="11">
        <v>0</v>
      </c>
      <c r="I12" s="14">
        <f t="shared" si="1"/>
        <v>0</v>
      </c>
      <c r="J12" s="14">
        <f t="shared" si="2"/>
        <v>2532</v>
      </c>
      <c r="K12" s="14">
        <f t="shared" si="3"/>
        <v>2931</v>
      </c>
      <c r="L12" s="3"/>
      <c r="M12" s="3"/>
      <c r="N12" s="3"/>
    </row>
    <row r="13" spans="1:14" ht="17.100000000000001" customHeight="1" x14ac:dyDescent="0.25">
      <c r="A13" s="18" t="s">
        <v>10</v>
      </c>
      <c r="B13" s="5" t="s">
        <v>32</v>
      </c>
      <c r="C13" s="11">
        <f>C5+C6+C7+C8+C9+C10+C11+C12</f>
        <v>1754837</v>
      </c>
      <c r="D13" s="11">
        <f t="shared" ref="D13:H13" si="4">D5+D6+D7+D8+D9+D10+D11+D12</f>
        <v>2277371</v>
      </c>
      <c r="E13" s="11">
        <f t="shared" si="4"/>
        <v>2304605</v>
      </c>
      <c r="F13" s="11">
        <f>F5+F6+F7+F8+F9+F10+F11+F12</f>
        <v>34582</v>
      </c>
      <c r="G13" s="11">
        <f>G5+G6+G7+G8+G9+G10+G11+G12</f>
        <v>34582</v>
      </c>
      <c r="H13" s="11">
        <f t="shared" si="4"/>
        <v>34946</v>
      </c>
      <c r="I13" s="14">
        <f t="shared" si="1"/>
        <v>1789419</v>
      </c>
      <c r="J13" s="14">
        <f t="shared" si="2"/>
        <v>2311953</v>
      </c>
      <c r="K13" s="14">
        <f t="shared" si="3"/>
        <v>2339551</v>
      </c>
      <c r="L13" s="3"/>
      <c r="M13" s="3"/>
      <c r="N13" s="3"/>
    </row>
    <row r="14" spans="1:14" ht="17.100000000000001" customHeight="1" x14ac:dyDescent="0.25">
      <c r="A14" s="7" t="s">
        <v>11</v>
      </c>
      <c r="B14" s="6" t="s">
        <v>33</v>
      </c>
      <c r="C14" s="36">
        <v>435000</v>
      </c>
      <c r="D14" s="13">
        <v>435000</v>
      </c>
      <c r="E14" s="13">
        <v>0</v>
      </c>
      <c r="F14" s="11">
        <v>0</v>
      </c>
      <c r="G14" s="11">
        <v>0</v>
      </c>
      <c r="H14" s="11">
        <v>0</v>
      </c>
      <c r="I14" s="14">
        <f t="shared" si="1"/>
        <v>435000</v>
      </c>
      <c r="J14" s="14">
        <f t="shared" si="2"/>
        <v>435000</v>
      </c>
      <c r="K14" s="14">
        <f t="shared" si="3"/>
        <v>0</v>
      </c>
      <c r="L14" s="3"/>
      <c r="M14" s="3"/>
      <c r="N14" s="3"/>
    </row>
    <row r="15" spans="1:14" ht="17.100000000000001" customHeight="1" x14ac:dyDescent="0.25">
      <c r="A15" s="7" t="s">
        <v>12</v>
      </c>
      <c r="B15" s="6" t="s">
        <v>34</v>
      </c>
      <c r="C15" s="36">
        <v>0</v>
      </c>
      <c r="D15" s="13">
        <v>0</v>
      </c>
      <c r="E15" s="13">
        <v>0</v>
      </c>
      <c r="F15" s="11">
        <v>0</v>
      </c>
      <c r="G15" s="11">
        <v>0</v>
      </c>
      <c r="H15" s="11">
        <v>0</v>
      </c>
      <c r="I15" s="14">
        <f t="shared" si="1"/>
        <v>0</v>
      </c>
      <c r="J15" s="14">
        <f t="shared" si="2"/>
        <v>0</v>
      </c>
      <c r="K15" s="14">
        <f t="shared" si="3"/>
        <v>0</v>
      </c>
      <c r="L15" s="3"/>
      <c r="M15" s="3"/>
      <c r="N15" s="3"/>
    </row>
    <row r="16" spans="1:14" ht="17.100000000000001" customHeight="1" x14ac:dyDescent="0.25">
      <c r="A16" s="7" t="s">
        <v>13</v>
      </c>
      <c r="B16" s="6" t="s">
        <v>53</v>
      </c>
      <c r="C16" s="36">
        <v>330000</v>
      </c>
      <c r="D16" s="13">
        <v>358685</v>
      </c>
      <c r="E16" s="13">
        <v>358685</v>
      </c>
      <c r="F16" s="11">
        <v>0</v>
      </c>
      <c r="G16" s="11">
        <v>0</v>
      </c>
      <c r="H16" s="11">
        <v>0</v>
      </c>
      <c r="I16" s="14">
        <f t="shared" si="1"/>
        <v>330000</v>
      </c>
      <c r="J16" s="14">
        <f t="shared" si="2"/>
        <v>358685</v>
      </c>
      <c r="K16" s="14">
        <f t="shared" si="3"/>
        <v>358685</v>
      </c>
      <c r="L16" s="3"/>
      <c r="M16" s="3"/>
      <c r="N16" s="3"/>
    </row>
    <row r="17" spans="1:14" ht="17.100000000000001" customHeight="1" x14ac:dyDescent="0.25">
      <c r="A17" s="7" t="s">
        <v>14</v>
      </c>
      <c r="B17" s="6" t="s">
        <v>35</v>
      </c>
      <c r="C17" s="36">
        <v>0</v>
      </c>
      <c r="D17" s="13">
        <v>0</v>
      </c>
      <c r="E17" s="13">
        <v>0</v>
      </c>
      <c r="F17" s="11">
        <v>0</v>
      </c>
      <c r="G17" s="11">
        <v>0</v>
      </c>
      <c r="H17" s="11">
        <v>0</v>
      </c>
      <c r="I17" s="14">
        <f t="shared" si="1"/>
        <v>0</v>
      </c>
      <c r="J17" s="14">
        <f t="shared" si="2"/>
        <v>0</v>
      </c>
      <c r="K17" s="14">
        <f t="shared" si="3"/>
        <v>0</v>
      </c>
      <c r="L17" s="3"/>
      <c r="M17" s="3"/>
      <c r="N17" s="3"/>
    </row>
    <row r="18" spans="1:14" ht="17.100000000000001" customHeight="1" x14ac:dyDescent="0.25">
      <c r="A18" s="7"/>
      <c r="B18" s="6" t="s">
        <v>69</v>
      </c>
      <c r="C18" s="36">
        <v>0</v>
      </c>
      <c r="D18" s="13">
        <v>0</v>
      </c>
      <c r="E18" s="13">
        <v>0</v>
      </c>
      <c r="F18" s="11">
        <v>0</v>
      </c>
      <c r="G18" s="11">
        <v>0</v>
      </c>
      <c r="H18" s="11">
        <v>0</v>
      </c>
      <c r="I18" s="14">
        <f t="shared" si="1"/>
        <v>0</v>
      </c>
      <c r="J18" s="14">
        <f t="shared" si="2"/>
        <v>0</v>
      </c>
      <c r="K18" s="14">
        <f t="shared" si="3"/>
        <v>0</v>
      </c>
      <c r="L18" s="3"/>
      <c r="M18" s="3"/>
      <c r="N18" s="3"/>
    </row>
    <row r="19" spans="1:14" ht="17.100000000000001" customHeight="1" x14ac:dyDescent="0.25">
      <c r="B19" s="6" t="s">
        <v>64</v>
      </c>
      <c r="C19" s="36">
        <v>0</v>
      </c>
      <c r="D19" s="13">
        <v>0</v>
      </c>
      <c r="E19" s="13">
        <v>0</v>
      </c>
      <c r="F19" s="1"/>
      <c r="G19" s="1"/>
      <c r="H19" s="1">
        <v>0</v>
      </c>
      <c r="I19" s="14">
        <f t="shared" si="1"/>
        <v>0</v>
      </c>
      <c r="J19" s="14">
        <f t="shared" si="2"/>
        <v>0</v>
      </c>
      <c r="K19" s="14">
        <f t="shared" si="3"/>
        <v>0</v>
      </c>
      <c r="L19" s="3"/>
      <c r="M19" s="3"/>
      <c r="N19" s="3"/>
    </row>
    <row r="20" spans="1:14" ht="17.100000000000001" customHeight="1" x14ac:dyDescent="0.25">
      <c r="A20" s="7" t="s">
        <v>15</v>
      </c>
      <c r="B20" s="6" t="s">
        <v>72</v>
      </c>
      <c r="C20" s="36">
        <v>0</v>
      </c>
      <c r="D20" s="13">
        <v>25425</v>
      </c>
      <c r="E20" s="13">
        <v>25425</v>
      </c>
      <c r="F20" s="11">
        <v>0</v>
      </c>
      <c r="G20" s="11">
        <v>0</v>
      </c>
      <c r="H20" s="11">
        <v>0</v>
      </c>
      <c r="I20" s="14">
        <f t="shared" si="1"/>
        <v>0</v>
      </c>
      <c r="J20" s="14">
        <f t="shared" si="2"/>
        <v>25425</v>
      </c>
      <c r="K20" s="14">
        <f t="shared" si="3"/>
        <v>25425</v>
      </c>
      <c r="L20" s="3"/>
      <c r="M20" s="3"/>
      <c r="N20" s="3"/>
    </row>
    <row r="21" spans="1:14" ht="25.5" customHeight="1" x14ac:dyDescent="0.25">
      <c r="A21" s="7" t="s">
        <v>16</v>
      </c>
      <c r="B21" s="6" t="s">
        <v>36</v>
      </c>
      <c r="C21" s="36">
        <v>0</v>
      </c>
      <c r="D21" s="13">
        <v>0</v>
      </c>
      <c r="E21" s="13">
        <v>0</v>
      </c>
      <c r="F21" s="11">
        <v>0</v>
      </c>
      <c r="G21" s="11">
        <v>0</v>
      </c>
      <c r="H21" s="11">
        <v>0</v>
      </c>
      <c r="I21" s="14">
        <f t="shared" si="1"/>
        <v>0</v>
      </c>
      <c r="J21" s="14">
        <f t="shared" si="2"/>
        <v>0</v>
      </c>
      <c r="K21" s="14">
        <f t="shared" si="3"/>
        <v>0</v>
      </c>
      <c r="L21" s="3"/>
      <c r="M21" s="3"/>
      <c r="N21" s="3"/>
    </row>
    <row r="22" spans="1:14" ht="24.75" customHeight="1" x14ac:dyDescent="0.25">
      <c r="A22" s="7" t="s">
        <v>17</v>
      </c>
      <c r="B22" s="5" t="s">
        <v>37</v>
      </c>
      <c r="C22" s="11">
        <f>C14+C15+C16+C17+C20+C21</f>
        <v>765000</v>
      </c>
      <c r="D22" s="11">
        <f t="shared" ref="D22:H22" si="5">D14+D15+D16+D17+D20+D21</f>
        <v>819110</v>
      </c>
      <c r="E22" s="11">
        <f t="shared" si="5"/>
        <v>384110</v>
      </c>
      <c r="F22" s="11">
        <f>F14+F15+F16+F17+F20+F21</f>
        <v>0</v>
      </c>
      <c r="G22" s="11">
        <f>G14+G15+G16+G17+G20+G21</f>
        <v>0</v>
      </c>
      <c r="H22" s="11">
        <f t="shared" si="5"/>
        <v>0</v>
      </c>
      <c r="I22" s="14">
        <f t="shared" si="1"/>
        <v>765000</v>
      </c>
      <c r="J22" s="14">
        <f t="shared" si="2"/>
        <v>819110</v>
      </c>
      <c r="K22" s="14">
        <f t="shared" si="3"/>
        <v>384110</v>
      </c>
      <c r="L22" s="3"/>
      <c r="M22" s="3"/>
      <c r="N22" s="3"/>
    </row>
    <row r="23" spans="1:14" ht="17.100000000000001" customHeight="1" x14ac:dyDescent="0.25">
      <c r="A23" s="7" t="s">
        <v>18</v>
      </c>
      <c r="B23" s="5" t="s">
        <v>38</v>
      </c>
      <c r="C23" s="11">
        <f>C13+C22</f>
        <v>2519837</v>
      </c>
      <c r="D23" s="11">
        <f t="shared" ref="D23:H23" si="6">D13+D22</f>
        <v>3096481</v>
      </c>
      <c r="E23" s="11">
        <f t="shared" si="6"/>
        <v>2688715</v>
      </c>
      <c r="F23" s="11">
        <f>F13+F22</f>
        <v>34582</v>
      </c>
      <c r="G23" s="11">
        <f>G13+G22</f>
        <v>34582</v>
      </c>
      <c r="H23" s="11">
        <f t="shared" si="6"/>
        <v>34946</v>
      </c>
      <c r="I23" s="14">
        <f t="shared" si="1"/>
        <v>2554419</v>
      </c>
      <c r="J23" s="14">
        <f t="shared" si="2"/>
        <v>3131063</v>
      </c>
      <c r="K23" s="14">
        <f t="shared" si="3"/>
        <v>2723661</v>
      </c>
      <c r="L23" s="3"/>
      <c r="M23" s="3"/>
      <c r="N23" s="3"/>
    </row>
    <row r="24" spans="1:14" ht="26.25" customHeight="1" x14ac:dyDescent="0.25">
      <c r="A24" s="21"/>
      <c r="B24" s="8"/>
      <c r="C24" s="9"/>
      <c r="D24" s="9"/>
      <c r="E24" s="9"/>
      <c r="F24" s="9"/>
      <c r="G24" s="9"/>
      <c r="H24" s="9"/>
      <c r="I24" s="22"/>
      <c r="J24" s="22"/>
      <c r="K24" s="22"/>
      <c r="L24" s="3"/>
      <c r="M24" s="3"/>
      <c r="N24" s="3"/>
    </row>
    <row r="25" spans="1:14" ht="17.100000000000001" customHeight="1" x14ac:dyDescent="0.25">
      <c r="A25" s="28"/>
      <c r="B25" s="39" t="s">
        <v>71</v>
      </c>
      <c r="C25" s="41" t="s">
        <v>74</v>
      </c>
      <c r="D25" s="42"/>
      <c r="E25" s="42"/>
      <c r="F25" s="42"/>
      <c r="G25" s="42"/>
      <c r="H25" s="42"/>
      <c r="I25" s="37" t="s">
        <v>83</v>
      </c>
      <c r="J25" s="38"/>
      <c r="K25" s="30"/>
      <c r="L25" s="3"/>
      <c r="M25" s="3"/>
      <c r="N25" s="3"/>
    </row>
    <row r="26" spans="1:14" x14ac:dyDescent="0.25">
      <c r="A26" s="28"/>
      <c r="B26" s="40"/>
      <c r="C26" s="42"/>
      <c r="D26" s="42"/>
      <c r="E26" s="42"/>
      <c r="F26" s="42"/>
      <c r="G26" s="42"/>
      <c r="H26" s="42"/>
      <c r="I26" s="38"/>
      <c r="J26" s="38"/>
      <c r="K26" s="30"/>
      <c r="L26" s="3"/>
      <c r="M26" s="3"/>
      <c r="N26" s="3"/>
    </row>
    <row r="27" spans="1:14" x14ac:dyDescent="0.25">
      <c r="A27" s="2"/>
      <c r="B27" s="10" t="s">
        <v>0</v>
      </c>
      <c r="C27" s="3"/>
      <c r="D27" s="3"/>
      <c r="E27" s="3"/>
      <c r="F27" s="26"/>
      <c r="G27" s="26"/>
      <c r="H27" s="26"/>
      <c r="I27" s="31"/>
      <c r="J27" s="31" t="s">
        <v>51</v>
      </c>
      <c r="K27" s="32"/>
      <c r="L27" s="3"/>
      <c r="M27" s="3"/>
      <c r="N27" s="3"/>
    </row>
    <row r="28" spans="1:14" ht="60" customHeight="1" x14ac:dyDescent="0.25">
      <c r="A28" s="23" t="s">
        <v>50</v>
      </c>
      <c r="B28" s="24" t="s">
        <v>19</v>
      </c>
      <c r="C28" s="24" t="s">
        <v>75</v>
      </c>
      <c r="D28" s="24" t="s">
        <v>76</v>
      </c>
      <c r="E28" s="24" t="s">
        <v>77</v>
      </c>
      <c r="F28" s="24" t="s">
        <v>78</v>
      </c>
      <c r="G28" s="24" t="s">
        <v>79</v>
      </c>
      <c r="H28" s="24" t="s">
        <v>80</v>
      </c>
      <c r="I28" s="25" t="s">
        <v>75</v>
      </c>
      <c r="J28" s="25" t="s">
        <v>76</v>
      </c>
      <c r="K28" s="25" t="s">
        <v>81</v>
      </c>
      <c r="L28" s="3"/>
      <c r="M28" s="3"/>
      <c r="N28" s="3"/>
    </row>
    <row r="29" spans="1:14" ht="17.100000000000001" customHeight="1" x14ac:dyDescent="0.25">
      <c r="A29" s="15" t="s">
        <v>2</v>
      </c>
      <c r="B29" s="20" t="s">
        <v>39</v>
      </c>
      <c r="C29" s="36">
        <f>C30+C31+C32+C33+C34+C35</f>
        <v>874721</v>
      </c>
      <c r="D29" s="13">
        <f t="shared" ref="D29:H29" si="7">D30+D31+D32+D33+D34+D35</f>
        <v>981336</v>
      </c>
      <c r="E29" s="13">
        <f t="shared" si="7"/>
        <v>899877</v>
      </c>
      <c r="F29" s="36">
        <f>F30+F31+F32+F33+F34+F35</f>
        <v>34582</v>
      </c>
      <c r="G29" s="36">
        <f>G30+G31+G32+G33+G34+G35</f>
        <v>34582</v>
      </c>
      <c r="H29" s="13">
        <f t="shared" si="7"/>
        <v>29822</v>
      </c>
      <c r="I29" s="14">
        <f t="shared" ref="I29:I49" si="8">+C29+F29</f>
        <v>909303</v>
      </c>
      <c r="J29" s="14">
        <f t="shared" ref="J29:J49" si="9">+D29+G29</f>
        <v>1015918</v>
      </c>
      <c r="K29" s="14">
        <f t="shared" ref="K29:K49" si="10">+E29+H29</f>
        <v>929699</v>
      </c>
      <c r="L29" s="3"/>
      <c r="M29" s="3"/>
      <c r="N29" s="3"/>
    </row>
    <row r="30" spans="1:14" ht="19.5" customHeight="1" x14ac:dyDescent="0.25">
      <c r="A30" s="7" t="s">
        <v>23</v>
      </c>
      <c r="B30" s="6" t="s">
        <v>52</v>
      </c>
      <c r="C30" s="36">
        <v>65437</v>
      </c>
      <c r="D30" s="13">
        <f>87940-G30</f>
        <v>62332</v>
      </c>
      <c r="E30" s="13">
        <f>+K30-H30</f>
        <v>61930</v>
      </c>
      <c r="F30" s="11">
        <v>25608</v>
      </c>
      <c r="G30" s="11">
        <v>25608</v>
      </c>
      <c r="H30" s="11">
        <v>22502</v>
      </c>
      <c r="I30" s="14">
        <f t="shared" si="8"/>
        <v>91045</v>
      </c>
      <c r="J30" s="14">
        <f t="shared" si="9"/>
        <v>87940</v>
      </c>
      <c r="K30" s="14">
        <v>84432</v>
      </c>
      <c r="L30" s="3"/>
      <c r="M30" s="3"/>
      <c r="N30" s="3"/>
    </row>
    <row r="31" spans="1:14" ht="30.75" customHeight="1" x14ac:dyDescent="0.25">
      <c r="A31" s="7" t="s">
        <v>24</v>
      </c>
      <c r="B31" s="6" t="s">
        <v>70</v>
      </c>
      <c r="C31" s="36">
        <v>14291</v>
      </c>
      <c r="D31" s="13">
        <f>19502-G31</f>
        <v>14081</v>
      </c>
      <c r="E31" s="13">
        <f t="shared" ref="E31" si="11">+K31-H31</f>
        <v>14024</v>
      </c>
      <c r="F31" s="11">
        <v>5421</v>
      </c>
      <c r="G31" s="11">
        <v>5421</v>
      </c>
      <c r="H31" s="11">
        <v>5050</v>
      </c>
      <c r="I31" s="14">
        <f t="shared" si="8"/>
        <v>19712</v>
      </c>
      <c r="J31" s="14">
        <v>19502</v>
      </c>
      <c r="K31" s="14">
        <v>19074</v>
      </c>
      <c r="L31" s="3"/>
      <c r="M31" s="3"/>
      <c r="N31" s="3"/>
    </row>
    <row r="32" spans="1:14" ht="17.100000000000001" customHeight="1" x14ac:dyDescent="0.25">
      <c r="A32" s="7" t="s">
        <v>25</v>
      </c>
      <c r="B32" s="6" t="s">
        <v>54</v>
      </c>
      <c r="C32" s="36">
        <v>336998</v>
      </c>
      <c r="D32" s="13">
        <f>+J32-G32</f>
        <v>399274</v>
      </c>
      <c r="E32" s="13">
        <v>386139</v>
      </c>
      <c r="F32" s="11">
        <v>3553</v>
      </c>
      <c r="G32" s="11">
        <v>3553</v>
      </c>
      <c r="H32" s="11">
        <v>2270</v>
      </c>
      <c r="I32" s="14">
        <f t="shared" si="8"/>
        <v>340551</v>
      </c>
      <c r="J32" s="14">
        <v>402827</v>
      </c>
      <c r="K32" s="14">
        <v>388409</v>
      </c>
      <c r="L32" s="3"/>
      <c r="M32" s="3"/>
      <c r="N32" s="3"/>
    </row>
    <row r="33" spans="1:14" ht="17.100000000000001" customHeight="1" x14ac:dyDescent="0.25">
      <c r="A33" s="7" t="s">
        <v>26</v>
      </c>
      <c r="B33" s="6" t="s">
        <v>59</v>
      </c>
      <c r="C33" s="36">
        <v>17000</v>
      </c>
      <c r="D33" s="13">
        <v>18082</v>
      </c>
      <c r="E33" s="13">
        <v>17078</v>
      </c>
      <c r="F33" s="11">
        <v>0</v>
      </c>
      <c r="G33" s="11">
        <v>0</v>
      </c>
      <c r="H33" s="11">
        <v>0</v>
      </c>
      <c r="I33" s="14">
        <f t="shared" si="8"/>
        <v>17000</v>
      </c>
      <c r="J33" s="14">
        <f t="shared" si="9"/>
        <v>18082</v>
      </c>
      <c r="K33" s="14">
        <f t="shared" si="10"/>
        <v>17078</v>
      </c>
      <c r="L33" s="3"/>
      <c r="M33" s="3"/>
      <c r="N33" s="3"/>
    </row>
    <row r="34" spans="1:14" x14ac:dyDescent="0.25">
      <c r="A34" s="7" t="s">
        <v>27</v>
      </c>
      <c r="B34" s="6" t="s">
        <v>60</v>
      </c>
      <c r="C34" s="36">
        <v>341670</v>
      </c>
      <c r="D34" s="13">
        <v>422170</v>
      </c>
      <c r="E34" s="13">
        <v>420706</v>
      </c>
      <c r="F34" s="11">
        <v>0</v>
      </c>
      <c r="G34" s="11">
        <v>0</v>
      </c>
      <c r="H34" s="11">
        <v>0</v>
      </c>
      <c r="I34" s="14">
        <f t="shared" si="8"/>
        <v>341670</v>
      </c>
      <c r="J34" s="14">
        <f t="shared" si="9"/>
        <v>422170</v>
      </c>
      <c r="K34" s="14">
        <f t="shared" si="10"/>
        <v>420706</v>
      </c>
      <c r="L34" s="3"/>
      <c r="M34" s="3"/>
      <c r="N34" s="3"/>
    </row>
    <row r="35" spans="1:14" ht="17.100000000000001" customHeight="1" x14ac:dyDescent="0.25">
      <c r="A35" s="19" t="s">
        <v>40</v>
      </c>
      <c r="B35" s="6" t="s">
        <v>63</v>
      </c>
      <c r="C35" s="36">
        <v>99325</v>
      </c>
      <c r="D35" s="13">
        <v>65397</v>
      </c>
      <c r="E35" s="13">
        <v>0</v>
      </c>
      <c r="F35" s="11">
        <v>0</v>
      </c>
      <c r="G35" s="11">
        <v>0</v>
      </c>
      <c r="H35" s="11">
        <v>0</v>
      </c>
      <c r="I35" s="14">
        <f t="shared" si="8"/>
        <v>99325</v>
      </c>
      <c r="J35" s="14">
        <f t="shared" si="9"/>
        <v>65397</v>
      </c>
      <c r="K35" s="14">
        <f t="shared" si="10"/>
        <v>0</v>
      </c>
      <c r="L35" s="3"/>
      <c r="M35" s="3"/>
      <c r="N35" s="3"/>
    </row>
    <row r="36" spans="1:14" ht="17.100000000000001" customHeight="1" x14ac:dyDescent="0.25">
      <c r="A36" s="19" t="s">
        <v>3</v>
      </c>
      <c r="B36" s="6" t="s">
        <v>41</v>
      </c>
      <c r="C36" s="36">
        <v>799652</v>
      </c>
      <c r="D36" s="13">
        <f>+J36-G36</f>
        <v>1217273</v>
      </c>
      <c r="E36" s="13">
        <v>292922</v>
      </c>
      <c r="F36" s="11">
        <v>0</v>
      </c>
      <c r="G36" s="11">
        <v>342</v>
      </c>
      <c r="H36" s="11">
        <v>342</v>
      </c>
      <c r="I36" s="14">
        <f t="shared" si="8"/>
        <v>799652</v>
      </c>
      <c r="J36" s="14">
        <v>1217615</v>
      </c>
      <c r="K36" s="14">
        <f t="shared" si="10"/>
        <v>293264</v>
      </c>
      <c r="L36" s="3"/>
      <c r="M36" s="3"/>
      <c r="N36" s="3"/>
    </row>
    <row r="37" spans="1:14" ht="17.100000000000001" customHeight="1" x14ac:dyDescent="0.25">
      <c r="A37" s="19" t="s">
        <v>21</v>
      </c>
      <c r="B37" s="6" t="s">
        <v>61</v>
      </c>
      <c r="C37" s="36">
        <v>799652</v>
      </c>
      <c r="D37" s="13">
        <f>+J37-G37</f>
        <v>896872</v>
      </c>
      <c r="E37" s="13">
        <f>+K37-H37</f>
        <v>78512</v>
      </c>
      <c r="F37" s="11">
        <v>0</v>
      </c>
      <c r="G37" s="11">
        <v>342</v>
      </c>
      <c r="H37" s="11">
        <v>342</v>
      </c>
      <c r="I37" s="14">
        <f t="shared" si="8"/>
        <v>799652</v>
      </c>
      <c r="J37" s="14">
        <v>897214</v>
      </c>
      <c r="K37" s="14">
        <v>78854</v>
      </c>
      <c r="L37" s="3"/>
      <c r="M37" s="3"/>
      <c r="N37" s="3"/>
    </row>
    <row r="38" spans="1:14" ht="17.100000000000001" customHeight="1" x14ac:dyDescent="0.25">
      <c r="A38" s="19" t="s">
        <v>22</v>
      </c>
      <c r="B38" s="6" t="s">
        <v>1</v>
      </c>
      <c r="C38" s="36">
        <v>0</v>
      </c>
      <c r="D38" s="13">
        <v>320401</v>
      </c>
      <c r="E38" s="13">
        <v>214410</v>
      </c>
      <c r="F38" s="11">
        <v>0</v>
      </c>
      <c r="G38" s="11">
        <v>0</v>
      </c>
      <c r="H38" s="11">
        <v>0</v>
      </c>
      <c r="I38" s="14">
        <f t="shared" si="8"/>
        <v>0</v>
      </c>
      <c r="J38" s="14">
        <f t="shared" si="9"/>
        <v>320401</v>
      </c>
      <c r="K38" s="14">
        <v>214410</v>
      </c>
      <c r="L38" s="3"/>
      <c r="M38" s="3"/>
      <c r="N38" s="3"/>
    </row>
    <row r="39" spans="1:14" ht="17.100000000000001" customHeight="1" x14ac:dyDescent="0.25">
      <c r="A39" s="19" t="s">
        <v>28</v>
      </c>
      <c r="B39" s="6" t="s">
        <v>42</v>
      </c>
      <c r="C39" s="36">
        <v>0</v>
      </c>
      <c r="D39" s="13">
        <v>0</v>
      </c>
      <c r="E39" s="13">
        <v>0</v>
      </c>
      <c r="F39" s="11">
        <v>0</v>
      </c>
      <c r="G39" s="11">
        <v>0</v>
      </c>
      <c r="H39" s="11">
        <v>0</v>
      </c>
      <c r="I39" s="14">
        <f t="shared" si="8"/>
        <v>0</v>
      </c>
      <c r="J39" s="14">
        <f t="shared" si="9"/>
        <v>0</v>
      </c>
      <c r="K39" s="14">
        <f t="shared" si="10"/>
        <v>0</v>
      </c>
      <c r="L39" s="3"/>
      <c r="M39" s="3"/>
      <c r="N39" s="3"/>
    </row>
    <row r="40" spans="1:14" ht="17.100000000000001" customHeight="1" x14ac:dyDescent="0.25">
      <c r="A40" s="19" t="s">
        <v>4</v>
      </c>
      <c r="B40" s="5" t="s">
        <v>43</v>
      </c>
      <c r="C40" s="11">
        <f>C29+C36</f>
        <v>1674373</v>
      </c>
      <c r="D40" s="11">
        <f t="shared" ref="D40:H40" si="12">D29+D36</f>
        <v>2198609</v>
      </c>
      <c r="E40" s="11">
        <f t="shared" si="12"/>
        <v>1192799</v>
      </c>
      <c r="F40" s="11">
        <f>F29+F36</f>
        <v>34582</v>
      </c>
      <c r="G40" s="11">
        <f>G29+G36</f>
        <v>34924</v>
      </c>
      <c r="H40" s="11">
        <f t="shared" si="12"/>
        <v>30164</v>
      </c>
      <c r="I40" s="14">
        <f t="shared" si="8"/>
        <v>1708955</v>
      </c>
      <c r="J40" s="14">
        <f t="shared" si="9"/>
        <v>2233533</v>
      </c>
      <c r="K40" s="14">
        <f t="shared" si="10"/>
        <v>1222963</v>
      </c>
      <c r="L40" s="3"/>
      <c r="M40" s="3"/>
      <c r="N40" s="3"/>
    </row>
    <row r="41" spans="1:14" ht="17.100000000000001" customHeight="1" x14ac:dyDescent="0.25">
      <c r="A41" s="7" t="s">
        <v>5</v>
      </c>
      <c r="B41" s="6" t="s">
        <v>44</v>
      </c>
      <c r="C41" s="36">
        <v>0</v>
      </c>
      <c r="D41" s="13">
        <v>0</v>
      </c>
      <c r="E41" s="13">
        <v>0</v>
      </c>
      <c r="F41" s="11">
        <v>0</v>
      </c>
      <c r="G41" s="11">
        <v>0</v>
      </c>
      <c r="H41" s="11">
        <v>0</v>
      </c>
      <c r="I41" s="14">
        <f t="shared" si="8"/>
        <v>0</v>
      </c>
      <c r="J41" s="14">
        <f t="shared" si="9"/>
        <v>0</v>
      </c>
      <c r="K41" s="14">
        <f t="shared" si="10"/>
        <v>0</v>
      </c>
      <c r="L41" s="3"/>
      <c r="M41" s="3"/>
      <c r="N41" s="3"/>
    </row>
    <row r="42" spans="1:14" ht="17.100000000000001" customHeight="1" x14ac:dyDescent="0.25">
      <c r="A42" s="7" t="s">
        <v>6</v>
      </c>
      <c r="B42" s="6" t="s">
        <v>45</v>
      </c>
      <c r="C42" s="36">
        <v>0</v>
      </c>
      <c r="D42" s="13">
        <v>0</v>
      </c>
      <c r="E42" s="13">
        <v>0</v>
      </c>
      <c r="F42" s="11">
        <v>0</v>
      </c>
      <c r="G42" s="11">
        <v>0</v>
      </c>
      <c r="H42" s="11">
        <v>0</v>
      </c>
      <c r="I42" s="14">
        <f t="shared" si="8"/>
        <v>0</v>
      </c>
      <c r="J42" s="14">
        <f t="shared" si="9"/>
        <v>0</v>
      </c>
      <c r="K42" s="14">
        <f t="shared" si="10"/>
        <v>0</v>
      </c>
      <c r="L42" s="3"/>
      <c r="M42" s="3"/>
      <c r="N42" s="3"/>
    </row>
    <row r="43" spans="1:14" ht="17.100000000000001" customHeight="1" x14ac:dyDescent="0.25">
      <c r="A43" s="7" t="s">
        <v>7</v>
      </c>
      <c r="B43" s="6" t="s">
        <v>62</v>
      </c>
      <c r="C43" s="36">
        <v>845464</v>
      </c>
      <c r="D43" s="13">
        <f t="shared" ref="D43:E43" si="13">D44+D45+D46</f>
        <v>897530</v>
      </c>
      <c r="E43" s="13">
        <f t="shared" si="13"/>
        <v>823150</v>
      </c>
      <c r="F43" s="11">
        <v>0</v>
      </c>
      <c r="G43" s="11">
        <v>0</v>
      </c>
      <c r="H43" s="13">
        <v>0</v>
      </c>
      <c r="I43" s="14">
        <f t="shared" si="8"/>
        <v>845464</v>
      </c>
      <c r="J43" s="14">
        <f t="shared" si="9"/>
        <v>897530</v>
      </c>
      <c r="K43" s="14">
        <f t="shared" si="10"/>
        <v>823150</v>
      </c>
      <c r="L43" s="3"/>
      <c r="M43" s="3"/>
      <c r="N43" s="3"/>
    </row>
    <row r="44" spans="1:14" ht="17.100000000000001" customHeight="1" x14ac:dyDescent="0.25">
      <c r="A44" s="7"/>
      <c r="B44" s="6" t="s">
        <v>65</v>
      </c>
      <c r="C44" s="36">
        <v>0</v>
      </c>
      <c r="D44" s="13">
        <v>47477</v>
      </c>
      <c r="E44" s="13">
        <v>22781</v>
      </c>
      <c r="F44" s="11">
        <v>0</v>
      </c>
      <c r="G44" s="11">
        <v>0</v>
      </c>
      <c r="H44" s="11">
        <v>0</v>
      </c>
      <c r="I44" s="14">
        <f t="shared" si="8"/>
        <v>0</v>
      </c>
      <c r="J44" s="14">
        <f t="shared" si="9"/>
        <v>47477</v>
      </c>
      <c r="K44" s="14">
        <f t="shared" si="10"/>
        <v>22781</v>
      </c>
      <c r="L44" s="3"/>
      <c r="M44" s="3"/>
      <c r="N44" s="3"/>
    </row>
    <row r="45" spans="1:14" ht="17.100000000000001" customHeight="1" x14ac:dyDescent="0.25">
      <c r="A45" s="7"/>
      <c r="B45" s="6" t="s">
        <v>66</v>
      </c>
      <c r="C45" s="11">
        <v>845464</v>
      </c>
      <c r="D45" s="11">
        <v>850053</v>
      </c>
      <c r="E45" s="11">
        <v>800369</v>
      </c>
      <c r="F45" s="1"/>
      <c r="G45" s="1"/>
      <c r="H45" s="11">
        <v>0</v>
      </c>
      <c r="I45" s="14">
        <f t="shared" si="8"/>
        <v>845464</v>
      </c>
      <c r="J45" s="14">
        <f t="shared" si="9"/>
        <v>850053</v>
      </c>
      <c r="K45" s="14">
        <f t="shared" si="10"/>
        <v>800369</v>
      </c>
      <c r="L45" s="3"/>
      <c r="M45" s="3"/>
      <c r="N45" s="3"/>
    </row>
    <row r="46" spans="1:14" ht="24.75" customHeight="1" x14ac:dyDescent="0.25">
      <c r="B46" s="6" t="s">
        <v>67</v>
      </c>
      <c r="C46" s="36">
        <v>0</v>
      </c>
      <c r="D46" s="13">
        <v>0</v>
      </c>
      <c r="E46" s="13">
        <v>0</v>
      </c>
      <c r="F46" s="11">
        <v>0</v>
      </c>
      <c r="G46" s="11">
        <v>0</v>
      </c>
      <c r="H46" s="27">
        <v>0</v>
      </c>
      <c r="I46" s="14">
        <f t="shared" si="8"/>
        <v>0</v>
      </c>
      <c r="J46" s="14">
        <f t="shared" si="9"/>
        <v>0</v>
      </c>
      <c r="K46" s="14">
        <f t="shared" si="10"/>
        <v>0</v>
      </c>
      <c r="L46" s="3"/>
      <c r="M46" s="3"/>
      <c r="N46" s="3"/>
    </row>
    <row r="47" spans="1:14" x14ac:dyDescent="0.25">
      <c r="A47" s="7" t="s">
        <v>8</v>
      </c>
      <c r="B47" s="6" t="s">
        <v>46</v>
      </c>
      <c r="C47" s="11">
        <v>0</v>
      </c>
      <c r="D47" s="13"/>
      <c r="E47" s="13">
        <v>0</v>
      </c>
      <c r="F47" s="11">
        <f>F41+F42+F43+F46</f>
        <v>0</v>
      </c>
      <c r="G47" s="11">
        <f>G41+G42+G43+G46</f>
        <v>0</v>
      </c>
      <c r="H47" s="11">
        <v>0</v>
      </c>
      <c r="I47" s="14">
        <f t="shared" si="8"/>
        <v>0</v>
      </c>
      <c r="J47" s="14">
        <f t="shared" si="9"/>
        <v>0</v>
      </c>
      <c r="K47" s="14">
        <f t="shared" si="10"/>
        <v>0</v>
      </c>
      <c r="L47" s="3"/>
      <c r="M47" s="3"/>
      <c r="N47" s="3"/>
    </row>
    <row r="48" spans="1:14" x14ac:dyDescent="0.25">
      <c r="A48" s="7" t="s">
        <v>9</v>
      </c>
      <c r="B48" s="5" t="s">
        <v>47</v>
      </c>
      <c r="C48" s="11">
        <f>+C43</f>
        <v>845464</v>
      </c>
      <c r="D48" s="11">
        <f t="shared" ref="D48:H48" si="14">D41+D42+D43+D47</f>
        <v>897530</v>
      </c>
      <c r="E48" s="11">
        <f t="shared" si="14"/>
        <v>823150</v>
      </c>
      <c r="F48" s="11">
        <v>0</v>
      </c>
      <c r="G48" s="11">
        <v>0</v>
      </c>
      <c r="H48" s="11">
        <f t="shared" si="14"/>
        <v>0</v>
      </c>
      <c r="I48" s="14">
        <f t="shared" si="8"/>
        <v>845464</v>
      </c>
      <c r="J48" s="14">
        <f t="shared" si="9"/>
        <v>897530</v>
      </c>
      <c r="K48" s="14">
        <f t="shared" si="10"/>
        <v>823150</v>
      </c>
      <c r="L48" s="3"/>
      <c r="M48" s="3"/>
      <c r="N48" s="3"/>
    </row>
    <row r="49" spans="1:14" ht="23.25" x14ac:dyDescent="0.25">
      <c r="A49" s="7" t="s">
        <v>10</v>
      </c>
      <c r="B49" s="5" t="s">
        <v>48</v>
      </c>
      <c r="C49" s="11">
        <f>C40+C48</f>
        <v>2519837</v>
      </c>
      <c r="D49" s="11">
        <f t="shared" ref="D49:H49" si="15">D40+D48</f>
        <v>3096139</v>
      </c>
      <c r="E49" s="11">
        <f t="shared" si="15"/>
        <v>2015949</v>
      </c>
      <c r="F49" s="11">
        <f t="shared" si="15"/>
        <v>34582</v>
      </c>
      <c r="G49" s="11">
        <f t="shared" si="15"/>
        <v>34924</v>
      </c>
      <c r="H49" s="11">
        <f t="shared" si="15"/>
        <v>30164</v>
      </c>
      <c r="I49" s="14">
        <f t="shared" si="8"/>
        <v>2554419</v>
      </c>
      <c r="J49" s="14">
        <f t="shared" si="9"/>
        <v>3131063</v>
      </c>
      <c r="K49" s="14">
        <f t="shared" si="10"/>
        <v>2046113</v>
      </c>
      <c r="L49" s="3"/>
      <c r="M49" s="3"/>
      <c r="N49" s="3"/>
    </row>
  </sheetData>
  <mergeCells count="6">
    <mergeCell ref="B1:B2"/>
    <mergeCell ref="B25:B26"/>
    <mergeCell ref="C1:H2"/>
    <mergeCell ref="C25:H26"/>
    <mergeCell ref="I25:J26"/>
    <mergeCell ref="I1:K2"/>
  </mergeCells>
  <phoneticPr fontId="9" type="noConversion"/>
  <pageMargins left="0.47" right="0.56000000000000005" top="0.37" bottom="0.37" header="0.3" footer="0.3"/>
  <pageSetup paperSize="9" scale="57" orientation="landscape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3.önkorm.feladat</vt:lpstr>
      <vt:lpstr>'3.önkorm.feladat'!Nyomtatási_terület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puiroda</dc:creator>
  <cp:lastModifiedBy>Orgoványi Gábor</cp:lastModifiedBy>
  <cp:lastPrinted>2018-05-27T10:59:06Z</cp:lastPrinted>
  <dcterms:created xsi:type="dcterms:W3CDTF">2012-02-02T18:37:10Z</dcterms:created>
  <dcterms:modified xsi:type="dcterms:W3CDTF">2018-05-31T15:04:43Z</dcterms:modified>
</cp:coreProperties>
</file>