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9995" windowHeight="8190"/>
  </bookViews>
  <sheets>
    <sheet name="2.1.sz.mell  " sheetId="1" r:id="rId1"/>
  </sheets>
  <calcPr calcId="125725"/>
</workbook>
</file>

<file path=xl/calcChain.xml><?xml version="1.0" encoding="utf-8"?>
<calcChain xmlns="http://schemas.openxmlformats.org/spreadsheetml/2006/main">
  <c r="I27" i="1"/>
  <c r="D27"/>
  <c r="D28" s="1"/>
  <c r="C24"/>
  <c r="C19"/>
  <c r="C27" s="1"/>
  <c r="L18"/>
  <c r="K18"/>
  <c r="J18"/>
  <c r="I18"/>
  <c r="I28" s="1"/>
  <c r="I30" s="1"/>
  <c r="F18"/>
  <c r="F28" s="1"/>
  <c r="C18"/>
  <c r="I32" s="1"/>
  <c r="C28" l="1"/>
  <c r="C30" s="1"/>
  <c r="I31"/>
  <c r="C32"/>
</calcChain>
</file>

<file path=xl/sharedStrings.xml><?xml version="1.0" encoding="utf-8"?>
<sst xmlns="http://schemas.openxmlformats.org/spreadsheetml/2006/main" count="92" uniqueCount="84">
  <si>
    <t>I. Működési célú bevételek és kiadások mérlege
(Önkormányzati szinten)</t>
  </si>
  <si>
    <t xml:space="preserve"> Ezer forintban !</t>
  </si>
  <si>
    <t>Sor-
szám</t>
  </si>
  <si>
    <t>Bevételek</t>
  </si>
  <si>
    <t>Kiadások</t>
  </si>
  <si>
    <t>Megnevezés</t>
  </si>
  <si>
    <t>2013. évi előirány-zat</t>
  </si>
  <si>
    <t>Módosított előirány-zat</t>
  </si>
  <si>
    <t>Eltérés 2013.03.29.</t>
  </si>
  <si>
    <t>Eltérés 2013.06.30.</t>
  </si>
  <si>
    <t>Eltérés 2013.12.18.</t>
  </si>
  <si>
    <t xml:space="preserve">Eltérés 2013.12.18. </t>
  </si>
  <si>
    <t>3.</t>
  </si>
  <si>
    <t>4.</t>
  </si>
  <si>
    <t>5.</t>
  </si>
  <si>
    <t>1.</t>
  </si>
  <si>
    <t>Közhatalmi bevételek</t>
  </si>
  <si>
    <t>Személyi juttatások</t>
  </si>
  <si>
    <t>2.</t>
  </si>
  <si>
    <t>Intézményi működési bevételek</t>
  </si>
  <si>
    <t>Munkaadókat terhelő jár. és szoc.hozzájár.adó</t>
  </si>
  <si>
    <t>Átengedett központi adók</t>
  </si>
  <si>
    <t xml:space="preserve">Dologi kiadások </t>
  </si>
  <si>
    <t>Támogatások, kiegészítések (működési célú)</t>
  </si>
  <si>
    <t>Ellátottak pénzbeli juttatásai</t>
  </si>
  <si>
    <t>Átvett pénzeszközök államháztartáson belülről</t>
  </si>
  <si>
    <t>Egyéb működési célú kiadások</t>
  </si>
  <si>
    <t>6.</t>
  </si>
  <si>
    <t xml:space="preserve">    - 5.-ből: EU támogatás</t>
  </si>
  <si>
    <t>Tartalékok</t>
  </si>
  <si>
    <t>7.</t>
  </si>
  <si>
    <t>Átvett pénzeszközök államháztartáson  kívülről</t>
  </si>
  <si>
    <t>Kölcsön nyújtása</t>
  </si>
  <si>
    <t>8.</t>
  </si>
  <si>
    <t>Kölcsön visszatérülés  (működési célú)</t>
  </si>
  <si>
    <t>9.</t>
  </si>
  <si>
    <t>Egyéb bevételek</t>
  </si>
  <si>
    <t>10.</t>
  </si>
  <si>
    <t>11.</t>
  </si>
  <si>
    <t>12.</t>
  </si>
  <si>
    <t>13.</t>
  </si>
  <si>
    <t>Költségvetési bevételek összesen (1+...+12)</t>
  </si>
  <si>
    <t>Költségvetési  kiadások össz.(1+...+12)</t>
  </si>
  <si>
    <t>14.</t>
  </si>
  <si>
    <t>Hiány belső finanszírozásának bev. (15+…+18 )</t>
  </si>
  <si>
    <t>Értékpapír vásárlása, visszavásárlása</t>
  </si>
  <si>
    <t>15.</t>
  </si>
  <si>
    <t xml:space="preserve">   Költségvetési maradvány igénybevétele </t>
  </si>
  <si>
    <t>Likviditási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</si>
  <si>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</si>
  <si>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</si>
  <si>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</si>
  <si>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</si>
  <si>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</si>
  <si>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</si>
  <si>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</si>
  <si>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</si>
  <si>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</si>
  <si>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</si>
  <si>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 xml:space="preserve">Hiány külső finanszírozásának bevételei (20+…+21) </t>
  </si>
  <si>
    <t>Forgatási célú belföldi, külföldi értékpapírok vásárlása</t>
  </si>
  <si>
    <t>20.</t>
  </si>
  <si>
    <t xml:space="preserve">   Hitelek, kölcsönök felvétele</t>
  </si>
  <si>
    <t>Betét elhelyezése</t>
  </si>
  <si>
    <t>21.</t>
  </si>
  <si>
    <t xml:space="preserve">   Egyéb külső finanszírozási bevételek</t>
  </si>
  <si>
    <t>22.</t>
  </si>
  <si>
    <t>Működési célú finanszírozási bev.összesen (14+...+21)</t>
  </si>
  <si>
    <t>Működési célú finanszírozási kiadások összesen (14+...+21)</t>
  </si>
  <si>
    <t>23.</t>
  </si>
  <si>
    <t>Költségvetési és finanszírozási bev. összesen (13+22)</t>
  </si>
  <si>
    <t>Költségvetési és finanszírozási kiadások összesen (13+22)</t>
  </si>
  <si>
    <t>24.</t>
  </si>
  <si>
    <t>Függő, átfutó, kiegyenlítő bevételek</t>
  </si>
  <si>
    <t>Függő, átfutó, kiegyenlítő kiadások</t>
  </si>
  <si>
    <t>25.</t>
  </si>
  <si>
    <t>BEVÉTEL ÖSSZESEN (23+24)</t>
  </si>
  <si>
    <t>KIADÁSOK ÖSSZESEN (23+24)</t>
  </si>
  <si>
    <t>26.</t>
  </si>
  <si>
    <t>Költségvetési hiány:</t>
  </si>
  <si>
    <t>Költségvetési többlet:</t>
  </si>
  <si>
    <t>27.</t>
  </si>
  <si>
    <t>Tárgyévi  hiány:</t>
  </si>
  <si>
    <t>Tárgyévi  többlet:</t>
  </si>
</sst>
</file>

<file path=xl/styles.xml><?xml version="1.0" encoding="utf-8"?>
<styleSheet xmlns="http://schemas.openxmlformats.org/spreadsheetml/2006/main">
  <numFmts count="1">
    <numFmt numFmtId="164" formatCode="#,###"/>
  </numFmts>
  <fonts count="15">
    <font>
      <sz val="10"/>
      <name val="Times New Roman CE"/>
      <charset val="238"/>
    </font>
    <font>
      <sz val="10"/>
      <name val="Times New Roman CE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6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b/>
      <sz val="10"/>
      <name val="Times New Roman CE"/>
      <charset val="238"/>
    </font>
    <font>
      <i/>
      <sz val="8"/>
      <name val="Times New Roman CE"/>
      <family val="1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2"/>
      <name val="Times New Roman CE"/>
      <charset val="23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164" fontId="0" fillId="0" borderId="0" xfId="0" applyNumberFormat="1" applyFill="1" applyAlignment="1" applyProtection="1">
      <alignment vertical="center" wrapText="1"/>
    </xf>
    <xf numFmtId="164" fontId="2" fillId="0" borderId="0" xfId="0" applyNumberFormat="1" applyFont="1" applyFill="1" applyAlignment="1" applyProtection="1">
      <alignment horizontal="centerContinuous" vertical="center" wrapText="1"/>
    </xf>
    <xf numFmtId="164" fontId="0" fillId="0" borderId="0" xfId="0" applyNumberFormat="1" applyFill="1" applyAlignment="1" applyProtection="1">
      <alignment horizontal="centerContinuous" vertical="center"/>
    </xf>
    <xf numFmtId="164" fontId="0" fillId="0" borderId="0" xfId="0" applyNumberFormat="1" applyFill="1" applyAlignment="1" applyProtection="1">
      <alignment horizontal="center" vertical="center" wrapText="1"/>
    </xf>
    <xf numFmtId="164" fontId="3" fillId="0" borderId="0" xfId="0" applyNumberFormat="1" applyFont="1" applyFill="1" applyBorder="1" applyAlignment="1" applyProtection="1">
      <alignment horizontal="right" vertical="center"/>
    </xf>
    <xf numFmtId="164" fontId="3" fillId="0" borderId="0" xfId="0" applyNumberFormat="1" applyFont="1" applyFill="1" applyBorder="1" applyAlignment="1" applyProtection="1">
      <alignment horizontal="right" vertical="center"/>
    </xf>
    <xf numFmtId="164" fontId="4" fillId="0" borderId="1" xfId="0" applyNumberFormat="1" applyFont="1" applyFill="1" applyBorder="1" applyAlignment="1" applyProtection="1">
      <alignment horizontal="center" vertical="center" wrapText="1"/>
    </xf>
    <xf numFmtId="164" fontId="5" fillId="0" borderId="2" xfId="0" applyNumberFormat="1" applyFont="1" applyFill="1" applyBorder="1" applyAlignment="1" applyProtection="1">
      <alignment horizontal="centerContinuous" vertical="center" wrapText="1"/>
    </xf>
    <xf numFmtId="164" fontId="5" fillId="0" borderId="3" xfId="0" applyNumberFormat="1" applyFont="1" applyFill="1" applyBorder="1" applyAlignment="1" applyProtection="1">
      <alignment horizontal="centerContinuous" vertical="center" wrapText="1"/>
    </xf>
    <xf numFmtId="164" fontId="5" fillId="0" borderId="4" xfId="0" applyNumberFormat="1" applyFont="1" applyFill="1" applyBorder="1" applyAlignment="1" applyProtection="1">
      <alignment horizontal="centerContinuous" vertical="center" wrapText="1"/>
    </xf>
    <xf numFmtId="164" fontId="5" fillId="0" borderId="5" xfId="0" applyNumberFormat="1" applyFont="1" applyFill="1" applyBorder="1" applyAlignment="1" applyProtection="1">
      <alignment horizontal="centerContinuous" vertical="center" wrapText="1"/>
    </xf>
    <xf numFmtId="164" fontId="5" fillId="0" borderId="6" xfId="0" applyNumberFormat="1" applyFont="1" applyFill="1" applyBorder="1" applyAlignment="1" applyProtection="1">
      <alignment horizontal="center" vertical="center" wrapText="1"/>
    </xf>
    <xf numFmtId="164" fontId="5" fillId="0" borderId="5" xfId="0" applyNumberFormat="1" applyFont="1" applyFill="1" applyBorder="1" applyAlignment="1" applyProtection="1">
      <alignment horizontal="center" vertical="center" wrapText="1"/>
    </xf>
    <xf numFmtId="164" fontId="5" fillId="0" borderId="7" xfId="0" applyNumberFormat="1" applyFont="1" applyFill="1" applyBorder="1" applyAlignment="1" applyProtection="1">
      <alignment horizontal="center" vertical="center" wrapText="1"/>
    </xf>
    <xf numFmtId="164" fontId="4" fillId="0" borderId="8" xfId="0" applyNumberFormat="1" applyFont="1" applyFill="1" applyBorder="1" applyAlignment="1" applyProtection="1">
      <alignment horizontal="center" vertical="center" wrapText="1"/>
    </xf>
    <xf numFmtId="164" fontId="6" fillId="0" borderId="2" xfId="0" applyNumberFormat="1" applyFont="1" applyFill="1" applyBorder="1" applyAlignment="1" applyProtection="1">
      <alignment horizontal="center" vertical="center" wrapText="1"/>
    </xf>
    <xf numFmtId="164" fontId="6" fillId="0" borderId="3" xfId="0" applyNumberFormat="1" applyFont="1" applyFill="1" applyBorder="1" applyAlignment="1" applyProtection="1">
      <alignment horizontal="center" vertical="center" wrapText="1"/>
    </xf>
    <xf numFmtId="164" fontId="6" fillId="0" borderId="4" xfId="0" applyNumberFormat="1" applyFont="1" applyFill="1" applyBorder="1" applyAlignment="1" applyProtection="1">
      <alignment horizontal="center" vertical="center" wrapText="1"/>
    </xf>
    <xf numFmtId="164" fontId="6" fillId="0" borderId="9" xfId="0" applyNumberFormat="1" applyFont="1" applyFill="1" applyBorder="1" applyAlignment="1" applyProtection="1">
      <alignment horizontal="center" vertical="center" wrapText="1"/>
    </xf>
    <xf numFmtId="164" fontId="6" fillId="0" borderId="10" xfId="0" applyNumberFormat="1" applyFont="1" applyFill="1" applyBorder="1" applyAlignment="1" applyProtection="1">
      <alignment horizontal="center" vertical="center" wrapText="1"/>
    </xf>
    <xf numFmtId="164" fontId="6" fillId="0" borderId="11" xfId="0" applyNumberFormat="1" applyFont="1" applyFill="1" applyBorder="1" applyAlignment="1" applyProtection="1">
      <alignment horizontal="center" vertical="center" wrapText="1"/>
    </xf>
    <xf numFmtId="164" fontId="6" fillId="0" borderId="8" xfId="0" applyNumberFormat="1" applyFont="1" applyFill="1" applyBorder="1" applyAlignment="1" applyProtection="1">
      <alignment horizontal="center" vertical="center" wrapText="1"/>
    </xf>
    <xf numFmtId="164" fontId="6" fillId="0" borderId="12" xfId="0" applyNumberFormat="1" applyFont="1" applyFill="1" applyBorder="1" applyAlignment="1" applyProtection="1">
      <alignment horizontal="center" vertical="center" wrapText="1"/>
    </xf>
    <xf numFmtId="164" fontId="6" fillId="0" borderId="6" xfId="0" applyNumberFormat="1" applyFont="1" applyFill="1" applyBorder="1" applyAlignment="1" applyProtection="1">
      <alignment horizontal="center" vertical="center" wrapText="1"/>
    </xf>
    <xf numFmtId="164" fontId="6" fillId="0" borderId="13" xfId="0" applyNumberFormat="1" applyFont="1" applyFill="1" applyBorder="1" applyAlignment="1" applyProtection="1">
      <alignment horizontal="center" vertical="center" wrapText="1"/>
    </xf>
    <xf numFmtId="164" fontId="7" fillId="0" borderId="0" xfId="0" applyNumberFormat="1" applyFont="1" applyFill="1" applyAlignment="1" applyProtection="1">
      <alignment horizontal="center" vertical="center" wrapText="1"/>
    </xf>
    <xf numFmtId="164" fontId="8" fillId="0" borderId="13" xfId="0" applyNumberFormat="1" applyFont="1" applyFill="1" applyBorder="1" applyAlignment="1" applyProtection="1">
      <alignment horizontal="center" vertical="center" wrapText="1"/>
    </xf>
    <xf numFmtId="164" fontId="6" fillId="0" borderId="14" xfId="0" applyNumberFormat="1" applyFont="1" applyFill="1" applyBorder="1" applyAlignment="1" applyProtection="1">
      <alignment horizontal="center" vertical="center" wrapText="1"/>
    </xf>
    <xf numFmtId="164" fontId="8" fillId="0" borderId="0" xfId="0" applyNumberFormat="1" applyFont="1" applyFill="1" applyAlignment="1" applyProtection="1">
      <alignment horizontal="center" vertical="center" wrapText="1"/>
    </xf>
    <xf numFmtId="164" fontId="0" fillId="0" borderId="15" xfId="0" applyNumberFormat="1" applyFill="1" applyBorder="1" applyAlignment="1" applyProtection="1">
      <alignment horizontal="left" vertical="center" wrapText="1" indent="1"/>
    </xf>
    <xf numFmtId="164" fontId="9" fillId="0" borderId="16" xfId="0" applyNumberFormat="1" applyFont="1" applyFill="1" applyBorder="1" applyAlignment="1" applyProtection="1">
      <alignment horizontal="left" vertical="center" wrapText="1" indent="1"/>
    </xf>
    <xf numFmtId="164" fontId="9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0" fillId="0" borderId="20" xfId="0" applyNumberFormat="1" applyFill="1" applyBorder="1" applyAlignment="1" applyProtection="1">
      <alignment horizontal="left" vertical="center" wrapText="1" indent="1"/>
    </xf>
    <xf numFmtId="164" fontId="9" fillId="0" borderId="21" xfId="0" applyNumberFormat="1" applyFont="1" applyFill="1" applyBorder="1" applyAlignment="1" applyProtection="1">
      <alignment horizontal="left" vertical="center" wrapText="1" indent="1"/>
    </xf>
    <xf numFmtId="164" fontId="9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5" xfId="0" applyNumberFormat="1" applyFont="1" applyFill="1" applyBorder="1" applyAlignment="1" applyProtection="1">
      <alignment horizontal="left" vertical="center" wrapText="1" indent="1"/>
    </xf>
    <xf numFmtId="164" fontId="0" fillId="0" borderId="26" xfId="0" applyNumberFormat="1" applyFill="1" applyBorder="1" applyAlignment="1" applyProtection="1">
      <alignment horizontal="left" vertical="center" wrapText="1" indent="1"/>
    </xf>
    <xf numFmtId="164" fontId="9" fillId="0" borderId="22" xfId="0" applyNumberFormat="1" applyFont="1" applyFill="1" applyBorder="1" applyAlignment="1" applyProtection="1">
      <alignment horizontal="left" vertical="center" wrapText="1" indent="1"/>
    </xf>
    <xf numFmtId="164" fontId="9" fillId="0" borderId="23" xfId="0" applyNumberFormat="1" applyFont="1" applyFill="1" applyBorder="1" applyAlignment="1" applyProtection="1">
      <alignment horizontal="left" vertical="center" wrapText="1" indent="1"/>
    </xf>
    <xf numFmtId="164" fontId="9" fillId="0" borderId="21" xfId="0" applyNumberFormat="1" applyFont="1" applyFill="1" applyBorder="1" applyAlignment="1" applyProtection="1">
      <alignment horizontal="left" vertical="center" wrapText="1" indent="1"/>
      <protection locked="0"/>
    </xf>
    <xf numFmtId="164" fontId="9" fillId="0" borderId="23" xfId="0" applyNumberFormat="1" applyFont="1" applyFill="1" applyBorder="1" applyAlignment="1" applyProtection="1">
      <alignment horizontal="left" vertical="center" wrapText="1" indent="1"/>
      <protection locked="0"/>
    </xf>
    <xf numFmtId="164" fontId="9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164" fontId="9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3" xfId="0" applyNumberFormat="1" applyFont="1" applyFill="1" applyBorder="1" applyAlignment="1" applyProtection="1">
      <alignment horizontal="left" vertical="center" wrapText="1" indent="1"/>
    </xf>
    <xf numFmtId="164" fontId="6" fillId="0" borderId="2" xfId="0" applyNumberFormat="1" applyFont="1" applyFill="1" applyBorder="1" applyAlignment="1" applyProtection="1">
      <alignment horizontal="left" vertical="center" wrapText="1" indent="1"/>
    </xf>
    <xf numFmtId="164" fontId="6" fillId="0" borderId="3" xfId="0" applyNumberFormat="1" applyFont="1" applyFill="1" applyBorder="1" applyAlignment="1" applyProtection="1">
      <alignment horizontal="right" vertical="center" wrapText="1" indent="1"/>
    </xf>
    <xf numFmtId="164" fontId="6" fillId="0" borderId="4" xfId="0" applyNumberFormat="1" applyFont="1" applyFill="1" applyBorder="1" applyAlignment="1" applyProtection="1">
      <alignment horizontal="right" vertical="center" wrapText="1" indent="1"/>
    </xf>
    <xf numFmtId="164" fontId="6" fillId="0" borderId="14" xfId="0" applyNumberFormat="1" applyFont="1" applyFill="1" applyBorder="1" applyAlignment="1" applyProtection="1">
      <alignment horizontal="right" vertical="center" wrapText="1" indent="1"/>
    </xf>
    <xf numFmtId="164" fontId="6" fillId="0" borderId="13" xfId="0" applyNumberFormat="1" applyFont="1" applyFill="1" applyBorder="1" applyAlignment="1" applyProtection="1">
      <alignment horizontal="right" vertical="center" wrapText="1" indent="1"/>
    </xf>
    <xf numFmtId="164" fontId="1" fillId="0" borderId="31" xfId="0" applyNumberFormat="1" applyFont="1" applyFill="1" applyBorder="1" applyAlignment="1" applyProtection="1">
      <alignment horizontal="left" vertical="center" wrapText="1" indent="1"/>
    </xf>
    <xf numFmtId="164" fontId="9" fillId="0" borderId="32" xfId="0" applyNumberFormat="1" applyFont="1" applyFill="1" applyBorder="1" applyAlignment="1" applyProtection="1">
      <alignment horizontal="left" vertical="center" wrapText="1" indent="1"/>
    </xf>
    <xf numFmtId="164" fontId="11" fillId="0" borderId="33" xfId="0" applyNumberFormat="1" applyFont="1" applyFill="1" applyBorder="1" applyAlignment="1" applyProtection="1">
      <alignment horizontal="right" vertical="center" wrapText="1" indent="1"/>
    </xf>
    <xf numFmtId="164" fontId="11" fillId="0" borderId="34" xfId="0" applyNumberFormat="1" applyFont="1" applyFill="1" applyBorder="1" applyAlignment="1" applyProtection="1">
      <alignment horizontal="right" vertical="center" wrapText="1" indent="1"/>
    </xf>
    <xf numFmtId="164" fontId="9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20" xfId="0" applyNumberFormat="1" applyFont="1" applyFill="1" applyBorder="1" applyAlignment="1" applyProtection="1">
      <alignment horizontal="left" vertical="center" wrapText="1" indent="1"/>
    </xf>
    <xf numFmtId="164" fontId="9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2" xfId="0" applyNumberFormat="1" applyFont="1" applyFill="1" applyBorder="1" applyAlignment="1" applyProtection="1">
      <alignment horizontal="right" vertical="center" wrapText="1" indent="1"/>
    </xf>
    <xf numFmtId="164" fontId="11" fillId="0" borderId="23" xfId="0" applyNumberFormat="1" applyFont="1" applyFill="1" applyBorder="1" applyAlignment="1" applyProtection="1">
      <alignment horizontal="right" vertical="center" wrapText="1" indent="1"/>
    </xf>
    <xf numFmtId="164" fontId="9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" xfId="0" applyNumberFormat="1" applyFont="1" applyFill="1" applyBorder="1" applyAlignment="1" applyProtection="1">
      <alignment horizontal="left" vertical="center" wrapText="1" indent="1"/>
    </xf>
    <xf numFmtId="164" fontId="6" fillId="0" borderId="36" xfId="0" applyNumberFormat="1" applyFont="1" applyFill="1" applyBorder="1" applyAlignment="1" applyProtection="1">
      <alignment horizontal="left" vertical="center" wrapText="1" indent="1"/>
    </xf>
    <xf numFmtId="164" fontId="6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13" xfId="0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5" xfId="0" applyNumberFormat="1" applyFont="1" applyFill="1" applyBorder="1" applyAlignment="1" applyProtection="1">
      <alignment horizontal="right" vertical="center" wrapText="1" indent="1"/>
    </xf>
    <xf numFmtId="164" fontId="6" fillId="0" borderId="39" xfId="0" applyNumberFormat="1" applyFont="1" applyFill="1" applyBorder="1" applyAlignment="1" applyProtection="1">
      <alignment horizontal="right" vertical="center" wrapText="1" indent="1"/>
    </xf>
    <xf numFmtId="164" fontId="6" fillId="0" borderId="4" xfId="0" applyNumberFormat="1" applyFont="1" applyFill="1" applyBorder="1" applyAlignment="1" applyProtection="1">
      <alignment horizontal="left" vertical="center" wrapText="1" indent="1"/>
    </xf>
  </cellXfs>
  <cellStyles count="3">
    <cellStyle name="Hiperhivatkozás" xfId="1"/>
    <cellStyle name="Már látott hiperhivatkozás" xfId="2"/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6"/>
  <sheetViews>
    <sheetView tabSelected="1" zoomScaleNormal="100" zoomScaleSheetLayoutView="100" workbookViewId="0">
      <selection activeCell="M31" sqref="M31"/>
    </sheetView>
  </sheetViews>
  <sheetFormatPr defaultRowHeight="12.75"/>
  <cols>
    <col min="1" max="1" width="6.83203125" style="1" customWidth="1"/>
    <col min="2" max="2" width="38" style="4" customWidth="1"/>
    <col min="3" max="3" width="9.1640625" style="1" customWidth="1"/>
    <col min="4" max="4" width="9.5" style="1" customWidth="1"/>
    <col min="5" max="7" width="10.33203125" style="1" customWidth="1"/>
    <col min="8" max="8" width="25.6640625" style="1" customWidth="1"/>
    <col min="9" max="9" width="9" style="1" customWidth="1"/>
    <col min="10" max="10" width="9.83203125" style="1" customWidth="1"/>
    <col min="11" max="13" width="10.5" style="1" customWidth="1"/>
    <col min="14" max="14" width="4.83203125" style="1" customWidth="1"/>
    <col min="15" max="16384" width="9.33203125" style="1"/>
  </cols>
  <sheetData>
    <row r="1" spans="1:14" ht="33.75" customHeight="1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/>
    </row>
    <row r="2" spans="1:14" ht="14.25" thickBot="1">
      <c r="H2" s="5" t="s">
        <v>1</v>
      </c>
      <c r="I2" s="5"/>
      <c r="J2" s="5"/>
      <c r="K2" s="5"/>
      <c r="L2" s="6"/>
      <c r="M2" s="6"/>
      <c r="N2"/>
    </row>
    <row r="3" spans="1:14" ht="18" customHeight="1" thickBot="1">
      <c r="A3" s="7" t="s">
        <v>2</v>
      </c>
      <c r="B3" s="8" t="s">
        <v>3</v>
      </c>
      <c r="C3" s="9"/>
      <c r="D3" s="10"/>
      <c r="E3" s="10"/>
      <c r="F3" s="10"/>
      <c r="G3" s="11"/>
      <c r="H3" s="12" t="s">
        <v>4</v>
      </c>
      <c r="I3" s="13"/>
      <c r="J3" s="13"/>
      <c r="K3" s="13"/>
      <c r="L3" s="13"/>
      <c r="M3" s="14"/>
      <c r="N3"/>
    </row>
    <row r="4" spans="1:14" s="26" customFormat="1" ht="32.25" customHeight="1" thickBot="1">
      <c r="A4" s="15"/>
      <c r="B4" s="16" t="s">
        <v>5</v>
      </c>
      <c r="C4" s="17" t="s">
        <v>6</v>
      </c>
      <c r="D4" s="18" t="s">
        <v>7</v>
      </c>
      <c r="E4" s="18" t="s">
        <v>8</v>
      </c>
      <c r="F4" s="18" t="s">
        <v>9</v>
      </c>
      <c r="G4" s="19" t="s">
        <v>10</v>
      </c>
      <c r="H4" s="20" t="s">
        <v>5</v>
      </c>
      <c r="I4" s="21" t="s">
        <v>6</v>
      </c>
      <c r="J4" s="22" t="s">
        <v>7</v>
      </c>
      <c r="K4" s="23" t="s">
        <v>8</v>
      </c>
      <c r="L4" s="24" t="s">
        <v>9</v>
      </c>
      <c r="M4" s="25" t="s">
        <v>11</v>
      </c>
      <c r="N4"/>
    </row>
    <row r="5" spans="1:14" s="29" customFormat="1" ht="12" customHeight="1" thickBot="1">
      <c r="A5" s="27">
        <v>1</v>
      </c>
      <c r="B5" s="16">
        <v>2</v>
      </c>
      <c r="C5" s="17" t="s">
        <v>12</v>
      </c>
      <c r="D5" s="18"/>
      <c r="E5" s="18"/>
      <c r="F5" s="18"/>
      <c r="G5" s="18"/>
      <c r="H5" s="16" t="s">
        <v>13</v>
      </c>
      <c r="I5" s="28" t="s">
        <v>14</v>
      </c>
      <c r="J5" s="25"/>
      <c r="K5" s="24"/>
      <c r="L5" s="28"/>
      <c r="M5" s="25"/>
      <c r="N5"/>
    </row>
    <row r="6" spans="1:14" ht="12.95" customHeight="1">
      <c r="A6" s="30" t="s">
        <v>15</v>
      </c>
      <c r="B6" s="31" t="s">
        <v>16</v>
      </c>
      <c r="C6" s="32">
        <v>70050</v>
      </c>
      <c r="D6" s="33">
        <v>70050</v>
      </c>
      <c r="E6" s="33"/>
      <c r="F6" s="33"/>
      <c r="G6" s="33"/>
      <c r="H6" s="31" t="s">
        <v>17</v>
      </c>
      <c r="I6" s="34">
        <v>221597</v>
      </c>
      <c r="J6" s="32">
        <v>227297</v>
      </c>
      <c r="K6" s="34">
        <v>3472</v>
      </c>
      <c r="L6" s="34">
        <v>2228</v>
      </c>
      <c r="M6" s="32"/>
      <c r="N6"/>
    </row>
    <row r="7" spans="1:14" ht="15.75" customHeight="1">
      <c r="A7" s="35" t="s">
        <v>18</v>
      </c>
      <c r="B7" s="36" t="s">
        <v>19</v>
      </c>
      <c r="C7" s="37">
        <v>27517</v>
      </c>
      <c r="D7" s="38">
        <v>27517</v>
      </c>
      <c r="E7" s="38"/>
      <c r="F7" s="38"/>
      <c r="G7" s="38"/>
      <c r="H7" s="36" t="s">
        <v>20</v>
      </c>
      <c r="I7" s="39">
        <v>44909</v>
      </c>
      <c r="J7" s="37">
        <v>46435</v>
      </c>
      <c r="K7" s="39">
        <v>924</v>
      </c>
      <c r="L7" s="39">
        <v>602</v>
      </c>
      <c r="M7" s="37"/>
      <c r="N7"/>
    </row>
    <row r="8" spans="1:14" ht="12.95" customHeight="1">
      <c r="A8" s="35" t="s">
        <v>12</v>
      </c>
      <c r="B8" s="36" t="s">
        <v>21</v>
      </c>
      <c r="C8" s="37">
        <v>7350</v>
      </c>
      <c r="D8" s="38">
        <v>7350</v>
      </c>
      <c r="E8" s="38"/>
      <c r="F8" s="38"/>
      <c r="G8" s="38"/>
      <c r="H8" s="36" t="s">
        <v>22</v>
      </c>
      <c r="I8" s="39">
        <v>101645</v>
      </c>
      <c r="J8" s="37">
        <v>123542</v>
      </c>
      <c r="K8" s="39">
        <v>404</v>
      </c>
      <c r="L8" s="39">
        <v>20269</v>
      </c>
      <c r="M8" s="37">
        <v>1224</v>
      </c>
      <c r="N8"/>
    </row>
    <row r="9" spans="1:14" ht="12.95" customHeight="1">
      <c r="A9" s="35" t="s">
        <v>13</v>
      </c>
      <c r="B9" s="40" t="s">
        <v>23</v>
      </c>
      <c r="C9" s="37">
        <v>249789</v>
      </c>
      <c r="D9" s="38">
        <v>268022</v>
      </c>
      <c r="E9" s="38"/>
      <c r="F9" s="38">
        <v>10071</v>
      </c>
      <c r="G9" s="38">
        <v>8162</v>
      </c>
      <c r="H9" s="36" t="s">
        <v>24</v>
      </c>
      <c r="I9" s="39">
        <v>87020</v>
      </c>
      <c r="J9" s="37">
        <v>115342</v>
      </c>
      <c r="K9" s="39"/>
      <c r="L9" s="39">
        <v>18234</v>
      </c>
      <c r="M9" s="37">
        <v>10088</v>
      </c>
      <c r="N9"/>
    </row>
    <row r="10" spans="1:14" ht="12.95" customHeight="1">
      <c r="A10" s="35" t="s">
        <v>14</v>
      </c>
      <c r="B10" s="36" t="s">
        <v>25</v>
      </c>
      <c r="C10" s="37">
        <v>120772</v>
      </c>
      <c r="D10" s="38">
        <v>130072</v>
      </c>
      <c r="E10" s="38">
        <v>4800</v>
      </c>
      <c r="F10" s="38">
        <v>4500</v>
      </c>
      <c r="G10" s="38"/>
      <c r="H10" s="36" t="s">
        <v>26</v>
      </c>
      <c r="I10" s="39">
        <v>24186</v>
      </c>
      <c r="J10" s="37">
        <v>24461</v>
      </c>
      <c r="K10" s="39"/>
      <c r="L10" s="39">
        <v>225</v>
      </c>
      <c r="M10" s="37">
        <v>50</v>
      </c>
      <c r="N10"/>
    </row>
    <row r="11" spans="1:14" ht="12.95" customHeight="1">
      <c r="A11" s="41" t="s">
        <v>27</v>
      </c>
      <c r="B11" s="42" t="s">
        <v>28</v>
      </c>
      <c r="C11" s="37"/>
      <c r="D11" s="37"/>
      <c r="E11" s="37"/>
      <c r="F11" s="37"/>
      <c r="G11" s="38"/>
      <c r="H11" s="43" t="s">
        <v>29</v>
      </c>
      <c r="I11" s="39"/>
      <c r="J11" s="37"/>
      <c r="K11" s="39"/>
      <c r="L11" s="39"/>
      <c r="M11" s="37"/>
      <c r="N11"/>
    </row>
    <row r="12" spans="1:14" ht="12.95" customHeight="1">
      <c r="A12" s="35" t="s">
        <v>30</v>
      </c>
      <c r="B12" s="36" t="s">
        <v>31</v>
      </c>
      <c r="C12" s="37"/>
      <c r="D12" s="38"/>
      <c r="E12" s="38"/>
      <c r="F12" s="38"/>
      <c r="G12" s="38"/>
      <c r="H12" s="36" t="s">
        <v>32</v>
      </c>
      <c r="I12" s="39"/>
      <c r="J12" s="37"/>
      <c r="K12" s="39"/>
      <c r="L12" s="39"/>
      <c r="M12" s="37"/>
      <c r="N12"/>
    </row>
    <row r="13" spans="1:14" ht="12.95" customHeight="1">
      <c r="A13" s="35" t="s">
        <v>33</v>
      </c>
      <c r="B13" s="36" t="s">
        <v>34</v>
      </c>
      <c r="C13" s="37"/>
      <c r="D13" s="38"/>
      <c r="E13" s="38"/>
      <c r="F13" s="38"/>
      <c r="G13" s="38"/>
      <c r="H13" s="44"/>
      <c r="I13" s="39"/>
      <c r="J13" s="37"/>
      <c r="K13" s="39"/>
      <c r="L13" s="39"/>
      <c r="M13" s="37"/>
      <c r="N13"/>
    </row>
    <row r="14" spans="1:14" ht="12.95" customHeight="1">
      <c r="A14" s="41" t="s">
        <v>35</v>
      </c>
      <c r="B14" s="42" t="s">
        <v>36</v>
      </c>
      <c r="C14" s="37"/>
      <c r="D14" s="37"/>
      <c r="E14" s="37"/>
      <c r="F14" s="37"/>
      <c r="G14" s="38"/>
      <c r="H14" s="45"/>
      <c r="I14" s="39"/>
      <c r="J14" s="37"/>
      <c r="K14" s="39"/>
      <c r="L14" s="39"/>
      <c r="M14" s="37"/>
      <c r="N14"/>
    </row>
    <row r="15" spans="1:14" ht="7.5" customHeight="1">
      <c r="A15" s="35" t="s">
        <v>37</v>
      </c>
      <c r="B15" s="44"/>
      <c r="C15" s="37"/>
      <c r="D15" s="38"/>
      <c r="E15" s="38"/>
      <c r="F15" s="38"/>
      <c r="G15" s="38"/>
      <c r="H15" s="44"/>
      <c r="I15" s="39"/>
      <c r="J15" s="37"/>
      <c r="K15" s="39"/>
      <c r="L15" s="39"/>
      <c r="M15" s="37"/>
      <c r="N15"/>
    </row>
    <row r="16" spans="1:14" ht="9.75" customHeight="1">
      <c r="A16" s="35" t="s">
        <v>38</v>
      </c>
      <c r="B16" s="44"/>
      <c r="C16" s="37"/>
      <c r="D16" s="38"/>
      <c r="E16" s="38"/>
      <c r="F16" s="38"/>
      <c r="G16" s="38"/>
      <c r="H16" s="44"/>
      <c r="I16" s="39"/>
      <c r="J16" s="37"/>
      <c r="K16" s="39"/>
      <c r="L16" s="39"/>
      <c r="M16" s="37"/>
      <c r="N16"/>
    </row>
    <row r="17" spans="1:17" ht="8.25" customHeight="1" thickBot="1">
      <c r="A17" s="35" t="s">
        <v>39</v>
      </c>
      <c r="B17" s="46"/>
      <c r="C17" s="47"/>
      <c r="D17" s="48"/>
      <c r="E17" s="48"/>
      <c r="F17" s="48"/>
      <c r="G17" s="48"/>
      <c r="H17" s="46"/>
      <c r="I17" s="49"/>
      <c r="J17" s="47"/>
      <c r="K17" s="49"/>
      <c r="L17" s="49"/>
      <c r="M17" s="47"/>
      <c r="N17"/>
    </row>
    <row r="18" spans="1:17" ht="22.5" customHeight="1" thickBot="1">
      <c r="A18" s="50" t="s">
        <v>40</v>
      </c>
      <c r="B18" s="51" t="s">
        <v>41</v>
      </c>
      <c r="C18" s="52">
        <f>+C6+C7+C8+C9+C10+C12+C13+C14+C15+C16+C17</f>
        <v>475478</v>
      </c>
      <c r="D18" s="53">
        <v>503011</v>
      </c>
      <c r="E18" s="53">
        <v>4800</v>
      </c>
      <c r="F18" s="53">
        <f>SUM(F6:F17)</f>
        <v>14571</v>
      </c>
      <c r="G18" s="53">
        <v>8162</v>
      </c>
      <c r="H18" s="51" t="s">
        <v>42</v>
      </c>
      <c r="I18" s="54">
        <f>SUM(I6:I17)</f>
        <v>479357</v>
      </c>
      <c r="J18" s="52">
        <f>SUM(J6:J17)</f>
        <v>537077</v>
      </c>
      <c r="K18" s="54">
        <f>SUM(K6:K17)</f>
        <v>4800</v>
      </c>
      <c r="L18" s="54">
        <f>SUM(L6:L17)</f>
        <v>41558</v>
      </c>
      <c r="M18" s="55">
        <v>11362</v>
      </c>
      <c r="N18"/>
      <c r="Q18"/>
    </row>
    <row r="19" spans="1:17" ht="15.75" customHeight="1">
      <c r="A19" s="56" t="s">
        <v>43</v>
      </c>
      <c r="B19" s="57" t="s">
        <v>44</v>
      </c>
      <c r="C19" s="58">
        <f>+C20+C21+C22+C23</f>
        <v>3879</v>
      </c>
      <c r="D19" s="59">
        <v>21436</v>
      </c>
      <c r="E19" s="59"/>
      <c r="F19" s="59">
        <v>17557</v>
      </c>
      <c r="G19" s="59"/>
      <c r="H19" s="31" t="s">
        <v>45</v>
      </c>
      <c r="I19" s="60"/>
      <c r="J19" s="32"/>
      <c r="K19" s="34"/>
      <c r="L19" s="34"/>
      <c r="M19" s="32"/>
      <c r="N19"/>
      <c r="Q19"/>
    </row>
    <row r="20" spans="1:17" ht="12.95" customHeight="1">
      <c r="A20" s="61" t="s">
        <v>46</v>
      </c>
      <c r="B20" s="36" t="s">
        <v>47</v>
      </c>
      <c r="C20" s="37">
        <v>3879</v>
      </c>
      <c r="D20" s="38">
        <v>21436</v>
      </c>
      <c r="E20" s="38"/>
      <c r="F20" s="38">
        <v>17557</v>
      </c>
      <c r="G20" s="38"/>
      <c r="H20" s="36" t="s">
        <v>48</v>
      </c>
      <c r="I20" s="39"/>
      <c r="J20" s="37"/>
      <c r="K20" s="39"/>
      <c r="L20" s="39"/>
      <c r="M20" s="37"/>
      <c r="N20"/>
      <c r="Q20"/>
    </row>
    <row r="21" spans="1:17" ht="12.95" customHeight="1">
      <c r="A21" s="61" t="s">
        <v>49</v>
      </c>
      <c r="B21" s="36" t="s">
        <v>50</v>
      </c>
      <c r="C21" s="37"/>
      <c r="D21" s="38"/>
      <c r="E21" s="38"/>
      <c r="F21" s="38"/>
      <c r="G21" s="38"/>
      <c r="H21" s="36" t="s">
        <v>51</v>
      </c>
      <c r="I21" s="39"/>
      <c r="J21" s="37"/>
      <c r="K21" s="39"/>
      <c r="L21" s="39"/>
      <c r="M21" s="37"/>
      <c r="N21"/>
      <c r="Q21"/>
    </row>
    <row r="22" spans="1:17" ht="12.95" customHeight="1">
      <c r="A22" s="61" t="s">
        <v>52</v>
      </c>
      <c r="B22" s="36" t="s">
        <v>53</v>
      </c>
      <c r="C22" s="37"/>
      <c r="D22" s="38"/>
      <c r="E22" s="38"/>
      <c r="F22" s="38"/>
      <c r="G22" s="38"/>
      <c r="H22" s="36" t="s">
        <v>54</v>
      </c>
      <c r="I22" s="39"/>
      <c r="J22" s="37"/>
      <c r="K22" s="39"/>
      <c r="L22" s="39"/>
      <c r="M22" s="37"/>
      <c r="N22"/>
      <c r="Q22"/>
    </row>
    <row r="23" spans="1:17" ht="12.95" customHeight="1">
      <c r="A23" s="61" t="s">
        <v>55</v>
      </c>
      <c r="B23" s="36" t="s">
        <v>56</v>
      </c>
      <c r="C23" s="37"/>
      <c r="D23" s="62"/>
      <c r="E23" s="62"/>
      <c r="F23" s="62"/>
      <c r="G23" s="62"/>
      <c r="H23" s="57" t="s">
        <v>57</v>
      </c>
      <c r="I23" s="39"/>
      <c r="J23" s="37"/>
      <c r="K23" s="39"/>
      <c r="L23" s="39"/>
      <c r="M23" s="37"/>
      <c r="N23"/>
      <c r="Q23"/>
    </row>
    <row r="24" spans="1:17" ht="20.25" customHeight="1">
      <c r="A24" s="61" t="s">
        <v>58</v>
      </c>
      <c r="B24" s="36" t="s">
        <v>59</v>
      </c>
      <c r="C24" s="63">
        <f>+C25+C26</f>
        <v>0</v>
      </c>
      <c r="D24" s="64"/>
      <c r="E24" s="64"/>
      <c r="F24" s="64"/>
      <c r="G24" s="64"/>
      <c r="H24" s="36" t="s">
        <v>60</v>
      </c>
      <c r="I24" s="39"/>
      <c r="J24" s="37"/>
      <c r="K24" s="39"/>
      <c r="L24" s="39"/>
      <c r="M24" s="37"/>
      <c r="N24"/>
      <c r="Q24"/>
    </row>
    <row r="25" spans="1:17" ht="12.95" customHeight="1">
      <c r="A25" s="56" t="s">
        <v>61</v>
      </c>
      <c r="B25" s="57" t="s">
        <v>62</v>
      </c>
      <c r="C25" s="65"/>
      <c r="D25" s="62"/>
      <c r="E25" s="62"/>
      <c r="F25" s="62"/>
      <c r="G25" s="62"/>
      <c r="H25" s="31" t="s">
        <v>63</v>
      </c>
      <c r="I25" s="60"/>
      <c r="J25" s="37"/>
      <c r="K25" s="39"/>
      <c r="L25" s="39"/>
      <c r="M25" s="37"/>
      <c r="N25"/>
      <c r="Q25"/>
    </row>
    <row r="26" spans="1:17" ht="12.95" customHeight="1" thickBot="1">
      <c r="A26" s="61" t="s">
        <v>64</v>
      </c>
      <c r="B26" s="36" t="s">
        <v>65</v>
      </c>
      <c r="C26" s="37"/>
      <c r="D26" s="38"/>
      <c r="E26" s="38"/>
      <c r="F26" s="38"/>
      <c r="G26" s="48"/>
      <c r="H26" s="46"/>
      <c r="I26" s="49"/>
      <c r="J26" s="47"/>
      <c r="K26" s="49"/>
      <c r="L26" s="49"/>
      <c r="M26" s="47"/>
      <c r="N26"/>
      <c r="Q26"/>
    </row>
    <row r="27" spans="1:17" ht="21" customHeight="1" thickBot="1">
      <c r="A27" s="50" t="s">
        <v>66</v>
      </c>
      <c r="B27" s="51" t="s">
        <v>67</v>
      </c>
      <c r="C27" s="52">
        <f>+C19+C24</f>
        <v>3879</v>
      </c>
      <c r="D27" s="53">
        <f>SUM(D19)</f>
        <v>21436</v>
      </c>
      <c r="E27" s="53"/>
      <c r="F27" s="53">
        <v>17557</v>
      </c>
      <c r="G27" s="53"/>
      <c r="H27" s="51" t="s">
        <v>68</v>
      </c>
      <c r="I27" s="54">
        <f>SUM(I19:I26)</f>
        <v>0</v>
      </c>
      <c r="J27" s="52"/>
      <c r="K27" s="54"/>
      <c r="L27" s="54"/>
      <c r="M27" s="55"/>
      <c r="N27"/>
      <c r="Q27"/>
    </row>
    <row r="28" spans="1:17" ht="18" customHeight="1" thickBot="1">
      <c r="A28" s="50" t="s">
        <v>69</v>
      </c>
      <c r="B28" s="51" t="s">
        <v>70</v>
      </c>
      <c r="C28" s="52">
        <f>+C18+C27</f>
        <v>479357</v>
      </c>
      <c r="D28" s="53">
        <f>SUM(D18+D27)</f>
        <v>524447</v>
      </c>
      <c r="E28" s="53">
        <v>4800</v>
      </c>
      <c r="F28" s="53">
        <f>SUM(F18+F19)</f>
        <v>32128</v>
      </c>
      <c r="G28" s="53">
        <v>8162</v>
      </c>
      <c r="H28" s="51" t="s">
        <v>71</v>
      </c>
      <c r="I28" s="54">
        <f>+I18+I27</f>
        <v>479357</v>
      </c>
      <c r="J28" s="52">
        <v>537077</v>
      </c>
      <c r="K28" s="54">
        <v>4800</v>
      </c>
      <c r="L28" s="54">
        <v>41558</v>
      </c>
      <c r="M28" s="55">
        <v>11362</v>
      </c>
      <c r="N28"/>
      <c r="Q28"/>
    </row>
    <row r="29" spans="1:17" ht="18" customHeight="1" thickBot="1">
      <c r="A29" s="66" t="s">
        <v>72</v>
      </c>
      <c r="B29" s="67" t="s">
        <v>73</v>
      </c>
      <c r="C29" s="68"/>
      <c r="D29" s="69"/>
      <c r="E29" s="69"/>
      <c r="F29" s="69"/>
      <c r="G29" s="69"/>
      <c r="H29" s="51" t="s">
        <v>74</v>
      </c>
      <c r="I29" s="70"/>
      <c r="J29" s="71"/>
      <c r="K29" s="70"/>
      <c r="L29" s="70"/>
      <c r="M29" s="72"/>
      <c r="N29"/>
      <c r="Q29"/>
    </row>
    <row r="30" spans="1:17" ht="15.75" customHeight="1" thickBot="1">
      <c r="A30" s="50" t="s">
        <v>75</v>
      </c>
      <c r="B30" s="51" t="s">
        <v>76</v>
      </c>
      <c r="C30" s="73">
        <f>+C28+C29</f>
        <v>479357</v>
      </c>
      <c r="D30" s="52">
        <v>524447</v>
      </c>
      <c r="E30" s="52">
        <v>4800</v>
      </c>
      <c r="F30" s="74">
        <v>32128</v>
      </c>
      <c r="G30" s="55">
        <v>8162</v>
      </c>
      <c r="H30" s="75" t="s">
        <v>77</v>
      </c>
      <c r="I30" s="73">
        <f>+I28+I29</f>
        <v>479357</v>
      </c>
      <c r="J30" s="52">
        <v>537077</v>
      </c>
      <c r="K30" s="54">
        <v>4800</v>
      </c>
      <c r="L30" s="54">
        <v>41558</v>
      </c>
      <c r="M30" s="55">
        <v>11362</v>
      </c>
      <c r="N30"/>
      <c r="Q30"/>
    </row>
    <row r="31" spans="1:17" ht="13.5" thickBot="1">
      <c r="A31" s="50" t="s">
        <v>78</v>
      </c>
      <c r="B31" s="51" t="s">
        <v>79</v>
      </c>
      <c r="C31" s="73"/>
      <c r="D31" s="52"/>
      <c r="E31" s="52"/>
      <c r="F31" s="74"/>
      <c r="G31" s="55"/>
      <c r="H31" s="75" t="s">
        <v>80</v>
      </c>
      <c r="I31" s="73" t="str">
        <f>IF(C18-I18&gt;0,C18-I18,"-")</f>
        <v>-</v>
      </c>
      <c r="J31" s="52"/>
      <c r="K31" s="54"/>
      <c r="L31" s="54"/>
      <c r="M31" s="55"/>
      <c r="N31"/>
      <c r="Q31"/>
    </row>
    <row r="32" spans="1:17" ht="12" customHeight="1" thickBot="1">
      <c r="A32" s="50" t="s">
        <v>81</v>
      </c>
      <c r="B32" s="51" t="s">
        <v>82</v>
      </c>
      <c r="C32" s="73" t="str">
        <f>IF(C18+C19-I28&lt;0,I28-(C18+C19),"-")</f>
        <v>-</v>
      </c>
      <c r="D32" s="52"/>
      <c r="E32" s="52"/>
      <c r="F32" s="74"/>
      <c r="G32" s="55"/>
      <c r="H32" s="75" t="s">
        <v>83</v>
      </c>
      <c r="I32" s="73" t="str">
        <f>IF(C18+C19-I28&gt;0,C18+C19-I28,"-")</f>
        <v>-</v>
      </c>
      <c r="J32" s="52"/>
      <c r="K32" s="54"/>
      <c r="L32" s="54"/>
      <c r="M32" s="55"/>
      <c r="N32"/>
      <c r="Q32"/>
    </row>
    <row r="33" spans="17:17">
      <c r="Q33"/>
    </row>
    <row r="34" spans="17:17">
      <c r="Q34"/>
    </row>
    <row r="35" spans="17:17">
      <c r="Q35"/>
    </row>
    <row r="36" spans="17:17">
      <c r="Q36"/>
    </row>
    <row r="37" spans="17:17">
      <c r="Q37"/>
    </row>
    <row r="38" spans="17:17">
      <c r="Q38"/>
    </row>
    <row r="39" spans="17:17">
      <c r="Q39"/>
    </row>
    <row r="40" spans="17:17">
      <c r="Q40"/>
    </row>
    <row r="41" spans="17:17">
      <c r="Q41"/>
    </row>
    <row r="42" spans="17:17">
      <c r="Q42"/>
    </row>
    <row r="43" spans="17:17">
      <c r="Q43"/>
    </row>
    <row r="44" spans="17:17">
      <c r="Q44"/>
    </row>
    <row r="45" spans="17:17">
      <c r="Q45"/>
    </row>
    <row r="46" spans="17:17">
      <c r="Q46"/>
    </row>
  </sheetData>
  <mergeCells count="3">
    <mergeCell ref="H2:K2"/>
    <mergeCell ref="A3:A4"/>
    <mergeCell ref="H3:M3"/>
  </mergeCells>
  <printOptions horizontalCentered="1"/>
  <pageMargins left="0.33" right="0.48" top="0.9055118110236221" bottom="0.5" header="0.6692913385826772" footer="0.28000000000000003"/>
  <pageSetup paperSize="9" scale="90" orientation="landscape" verticalDpi="300" r:id="rId1"/>
  <headerFooter alignWithMargins="0">
    <oddHeader xml:space="preserve">&amp;R&amp;"Times New Roman CE,Félkövér dőlt"&amp;11 2.1.melléklet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2.1.sz.mell  </vt:lpstr>
    </vt:vector>
  </TitlesOfParts>
  <Company>-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dcterms:created xsi:type="dcterms:W3CDTF">2013-12-20T08:07:26Z</dcterms:created>
  <dcterms:modified xsi:type="dcterms:W3CDTF">2013-12-20T08:09:07Z</dcterms:modified>
</cp:coreProperties>
</file>