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<sst xmlns="http://schemas.openxmlformats.org/spreadsheetml/2006/main" count="254" uniqueCount="254">
  <si>
    <t>Rovat szám:</t>
  </si>
  <si>
    <t>Rovat megnevezése:</t>
  </si>
  <si>
    <t>Ordas Község Önkormányzatának</t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</si>
  <si>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</si>
  <si>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</si>
  <si>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</si>
  <si>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</si>
  <si>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</si>
  <si>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</si>
  <si>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</si>
  <si>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</si>
  <si>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</si>
  <si>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</si>
  <si>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</si>
  <si>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</si>
  <si>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</si>
  <si>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</si>
  <si>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</si>
  <si>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</si>
  <si>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</si>
  <si>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</si>
  <si>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</si>
  <si>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</si>
  <si>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</si>
  <si>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</si>
  <si>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</si>
  <si>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</si>
  <si>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</si>
  <si>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</si>
  <si>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</si>
  <si>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</si>
  <si>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</si>
  <si>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</si>
  <si>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</si>
  <si>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</si>
  <si>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</si>
  <si>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</si>
  <si>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</si>
  <si>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</si>
  <si>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</si>
  <si>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</si>
  <si>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</si>
  <si>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</si>
  <si>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</si>
  <si>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</si>
  <si>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</si>
  <si>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</si>
  <si>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</si>
  <si>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</si>
  <si>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</si>
  <si>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</si>
  <si>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</si>
  <si>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</si>
  <si>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</si>
  <si>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</si>
  <si>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</si>
  <si>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</si>
  <si>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</si>
  <si>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</si>
  <si>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</si>
  <si>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</si>
  <si>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</si>
  <si>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</si>
  <si>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</si>
  <si>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</si>
  <si>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</si>
  <si>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</si>
  <si>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</si>
  <si>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</si>
  <si>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</si>
  <si>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</si>
  <si>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</si>
  <si>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</si>
  <si>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</si>
  <si>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</si>
  <si>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Közvetítettt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</si>
  <si>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</si>
  <si>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</si>
  <si>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</si>
  <si>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</si>
  <si>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</si>
  <si>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</si>
  <si>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</si>
  <si>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</si>
  <si>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</si>
  <si>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</si>
  <si>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</si>
  <si>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</si>
  <si>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</si>
  <si>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</si>
  <si>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</si>
  <si>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</si>
  <si>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</si>
  <si>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</si>
  <si>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</si>
  <si>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</si>
  <si>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</si>
  <si>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</si>
  <si>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</si>
  <si>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</si>
  <si>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</si>
  <si>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</si>
  <si>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</si>
  <si>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</si>
  <si>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</si>
  <si>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</si>
  <si>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</si>
  <si>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</si>
  <si>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</si>
  <si>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</si>
  <si>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</si>
  <si>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</si>
  <si>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</si>
  <si>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</si>
  <si>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</si>
  <si>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</si>
  <si>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</si>
  <si>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</si>
  <si>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</si>
  <si>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</si>
  <si>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</si>
  <si>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</si>
  <si>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</si>
  <si>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</si>
  <si>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</si>
  <si>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</si>
  <si>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</si>
  <si>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</si>
  <si>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</si>
  <si>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</si>
  <si>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</si>
  <si>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</si>
  <si>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</si>
  <si>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</si>
  <si>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</si>
  <si>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</si>
  <si>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</si>
  <si>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</si>
  <si>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</si>
  <si>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</si>
  <si>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</si>
  <si>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</si>
  <si>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</si>
  <si>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</si>
  <si>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</si>
  <si>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</si>
  <si>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</si>
  <si>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</si>
  <si>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</si>
  <si>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</si>
  <si>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</si>
  <si>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</si>
  <si>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</si>
  <si>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</si>
  <si>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</si>
  <si>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</si>
  <si>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</si>
  <si>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</si>
  <si>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Települési önkormányzatok egyes köznevelési feladatainak támogatása</t>
  </si>
  <si>
    <t>Falugondnoki és tanyagondnoki szolgáltatás</t>
  </si>
  <si>
    <t>Gyermekétkeztetés-a finanszírozás szempontjából elismert dolgozók bértámogatása</t>
  </si>
  <si>
    <t>Telelpülési önkormányzatok támogatása a nyilvános könyvtári és közművelődési feladatokhoz</t>
  </si>
  <si>
    <t>Szállítási szolgáltatás</t>
  </si>
  <si>
    <t>Gépjárműadók (40%)</t>
  </si>
  <si>
    <t>Kommunális adó bevétel</t>
  </si>
  <si>
    <t>Bírság bevétel</t>
  </si>
  <si>
    <t>Késedelmi pótlék</t>
  </si>
  <si>
    <t>Iparűzési adó bevétel</t>
  </si>
  <si>
    <t>KLIK működési támogatása</t>
  </si>
  <si>
    <t>RHK Kft. támogatása</t>
  </si>
  <si>
    <t>Működési célú költségvetési bevételek</t>
  </si>
  <si>
    <t>Felhalmozási célú költségvetési bevételek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</si>
  <si>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</si>
  <si>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</si>
  <si>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</si>
  <si>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</si>
  <si>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KÖLTSÉGVETÉSI BEVÉTELEK MINDÖSSZESEN</t>
  </si>
  <si>
    <t>B1-B8</t>
  </si>
  <si>
    <t>B2+B5+ B7</t>
  </si>
  <si>
    <t>B1+B3+ B4+B6</t>
  </si>
  <si>
    <t>BEVÉTELEK</t>
  </si>
  <si>
    <t>Zöldterület-gazdálkodással kapcsolatos feladatok ellátása</t>
  </si>
  <si>
    <t>Közvilágítás</t>
  </si>
  <si>
    <t>Közutak fenntartása</t>
  </si>
  <si>
    <t>Egyéb önkormányzati feladatok</t>
  </si>
  <si>
    <t>Lakott területtel kapcsolatos feladatok támogatása</t>
  </si>
  <si>
    <t>Pedagógusok bértámogatása 8 hónap</t>
  </si>
  <si>
    <t>Pedagógusok bértámogatása 4 hónap</t>
  </si>
  <si>
    <t>Pedagógusok pótlólagos bértámogatása</t>
  </si>
  <si>
    <t>Segítők bértámogatása 8 hónap</t>
  </si>
  <si>
    <t>Segítők bértámogatása 4 hónap</t>
  </si>
  <si>
    <t>Óvodaműködési támogatása 8 hónap</t>
  </si>
  <si>
    <t>Óvodaműködési támogatása 4 hónap</t>
  </si>
  <si>
    <t>A települési önkormányzatok szociális feladatainak egyéb támogatása</t>
  </si>
  <si>
    <t>Közös Hivatalnak kiszámlázott közüzemi díjak</t>
  </si>
  <si>
    <t>KLIKnek kiszámlázott közüzemi díjak</t>
  </si>
  <si>
    <t>Egészségház kiszámlázott közüzemi díjak</t>
  </si>
  <si>
    <t>2. számú melléklet</t>
  </si>
  <si>
    <t>Munkaügyi Központ közfoglalkoztatási programok (feb.29)</t>
  </si>
  <si>
    <t>Egyéb közhatalmi bevétel</t>
  </si>
  <si>
    <t>Lakóházak bérletidíja</t>
  </si>
  <si>
    <t>Hivatal díszterem bérleti díja (5.000/alk)</t>
  </si>
  <si>
    <t>Művelődési ház bérleti díja (8.000/alk)</t>
  </si>
  <si>
    <t>Földbérleti díjak</t>
  </si>
  <si>
    <t>TEIT működési támogatása 2016. évi</t>
  </si>
  <si>
    <t>TEIT támogatása</t>
  </si>
  <si>
    <t>Glóbusz bérlése</t>
  </si>
  <si>
    <t>Működési célú garancia- és kezességvállalásból származó megtérülések áht kívülről</t>
  </si>
  <si>
    <t>Működési célú visszatérítendő tám., kölcsönök visszatérülése áht kívül</t>
  </si>
  <si>
    <t>Pedagógus II. kategóriába sorolt pedagógus</t>
  </si>
  <si>
    <t>Házi segítségnyújtás-szociális segítés</t>
  </si>
  <si>
    <t>Házi segítségnyújtás-személyi gondozás</t>
  </si>
  <si>
    <t>Személyi jövedéki adó</t>
  </si>
  <si>
    <t>Eredeti ei.:   2017.01.01.</t>
  </si>
  <si>
    <t>TEIT működési támogatása 2017. évi</t>
  </si>
  <si>
    <t>Jeta Közösségi terem felújítás</t>
  </si>
  <si>
    <t>Jeta Tervkészítés</t>
  </si>
  <si>
    <t>JETA rendezvény</t>
  </si>
  <si>
    <t>Közös Hivatali visszatérítés</t>
  </si>
  <si>
    <t>Működési célú visszatérítendő támogatások, kölcsönök igénybevétele államháztartáson belülről</t>
  </si>
  <si>
    <t>Felhalmozási célú garancia-és kezességvállalásból származó megtérülések áht. belülről</t>
  </si>
  <si>
    <t>Felhalmozási célú visszatérítendő támogatások, kölcsönök visszatérülése áht. belülről</t>
  </si>
  <si>
    <t>Felhalmozási célú visszatérítendő támogatások, kölcsönök igénybevétele áht. belülről</t>
  </si>
  <si>
    <t>Munkaügyi Központ - Startmunka mintaprogram támogatás</t>
  </si>
  <si>
    <t>JETA Közösségi rendezvényház támogatás</t>
  </si>
  <si>
    <t>JeTA Tervezés támogatás</t>
  </si>
  <si>
    <t>Elszámolásból származó bevételek</t>
  </si>
  <si>
    <t>Egyéb működési célú átvett pénzeszközök (JETA- Falunapi támogatás)</t>
  </si>
  <si>
    <t>Telelülési Arculati Kézikönyv elkészítésének támogatása</t>
  </si>
  <si>
    <t>Szociális célú tűzifa támogatás</t>
  </si>
  <si>
    <t>Béremelés miatti állami támogatás</t>
  </si>
  <si>
    <t>Közös Hivatali támogatás visszafizetés 2016.évi</t>
  </si>
  <si>
    <t>Gyermekvédelmi támogatás</t>
  </si>
  <si>
    <t>OTP Bank reklám szolgáltatás</t>
  </si>
  <si>
    <t>Ordas Óvoda kiszámlázott közüzemi díjak</t>
  </si>
  <si>
    <t>Mesevár Óvoda kiszámlázott közüzemi díjak</t>
  </si>
  <si>
    <t>Kozák F. kiszámlázott közüzemi díjak</t>
  </si>
  <si>
    <t>Bogdán É. Kiszámlázott közüzemi díjak</t>
  </si>
  <si>
    <t>Viczián Jné. kiszámlázott közüzemi díjak</t>
  </si>
  <si>
    <t>Magdali Jné. kiszámlázott közüzemi díjak</t>
  </si>
  <si>
    <t>Berényi Gy. Kiszámlázott közüzemi díjak</t>
  </si>
  <si>
    <t>Kozákné Sz.I. kiszámlázott közüzemi díjak</t>
  </si>
  <si>
    <t>Répási V. kiszámlázott közüzemi díjak</t>
  </si>
  <si>
    <t>Gyermektábor részére műv.ház bérlet</t>
  </si>
  <si>
    <t>Kiskunsági Víziközmű bérleti díj bevétel</t>
  </si>
  <si>
    <t>Egyéb működési bevétel (Kerekítési különbözet, ktg. Visszafizetés Pro-TEAM)</t>
  </si>
  <si>
    <t>Egyéb működési célú támogatások bevételei áht-n belülről</t>
  </si>
  <si>
    <t>Módosított ei. 2017.12.31.</t>
  </si>
  <si>
    <t>Lakbér (MÁK javítás)</t>
  </si>
  <si>
    <t>MVM Paksi Atomerőmű újság terjesztés</t>
  </si>
  <si>
    <t>Hidroglógusz bérleti díj (2017.II. félév)</t>
  </si>
  <si>
    <t>Teljesítés 2017.12.31.</t>
  </si>
  <si>
    <t>2017. évi költségvetés teljesítése Ft-ban</t>
  </si>
  <si>
    <t>4/2018. (V.30.)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</si>
</sst>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5" borderId="10" xfId="0" applyFont="1" applyFill="1" applyBorder="1" applyAlignment="1">
      <alignment horizontal="center" wrapText="1"/>
    </xf>
    <xf numFmtId="3" fontId="3" fillId="5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3" fillId="33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/>
    </xf>
    <xf numFmtId="0" fontId="9" fillId="10" borderId="11" xfId="0" applyFont="1" applyFill="1" applyBorder="1" applyAlignment="1">
      <alignment wrapText="1"/>
    </xf>
    <xf numFmtId="3" fontId="9" fillId="1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3" fontId="3" fillId="34" borderId="11" xfId="0" applyNumberFormat="1" applyFont="1" applyFill="1" applyBorder="1" applyAlignment="1">
      <alignment/>
    </xf>
    <xf numFmtId="0" fontId="8" fillId="1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4" fillId="35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3" fontId="4" fillId="36" borderId="11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130" zoomScaleNormal="130" zoomScalePageLayoutView="0" workbookViewId="0" topLeftCell="A1">
      <selection activeCell="A3" sqref="A3:E3"/>
    </sheetView>
  </sheetViews>
  <sheetFormatPr defaultColWidth="9.140625" defaultRowHeight="12.75"/>
  <cols>
    <col min="1" max="1" width="7.28125" style="1" customWidth="1"/>
    <col min="2" max="2" width="48.00390625" style="2" customWidth="1"/>
    <col min="3" max="3" width="10.28125" style="3" bestFit="1" customWidth="1"/>
    <col min="4" max="4" width="12.57421875" style="3" bestFit="1" customWidth="1"/>
    <col min="5" max="5" width="13.00390625" style="0" customWidth="1"/>
  </cols>
  <sheetData>
    <row r="1" spans="1:7" ht="15">
      <c r="A1" s="53" t="s">
        <v>2</v>
      </c>
      <c r="B1" s="53"/>
      <c r="C1" s="53"/>
      <c r="D1" s="53"/>
      <c r="E1" s="53"/>
      <c r="F1" s="44"/>
      <c r="G1" s="44"/>
    </row>
    <row r="2" spans="1:7" ht="15">
      <c r="A2" s="53" t="s">
        <v>252</v>
      </c>
      <c r="B2" s="53"/>
      <c r="C2" s="53"/>
      <c r="D2" s="53"/>
      <c r="E2" s="53"/>
      <c r="F2" s="44"/>
      <c r="G2" s="44"/>
    </row>
    <row r="3" spans="1:7" ht="12.75">
      <c r="A3" s="54" t="s">
        <v>253</v>
      </c>
      <c r="B3" s="54"/>
      <c r="C3" s="54"/>
      <c r="D3" s="54"/>
      <c r="E3" s="54"/>
      <c r="F3" s="45"/>
      <c r="G3" s="45"/>
    </row>
    <row r="4" spans="1:7" ht="13.5" thickBot="1">
      <c r="A4" s="54" t="s">
        <v>197</v>
      </c>
      <c r="B4" s="54"/>
      <c r="C4" s="54"/>
      <c r="D4" s="54"/>
      <c r="E4" s="54"/>
      <c r="F4" s="45"/>
      <c r="G4" s="45"/>
    </row>
    <row r="5" ht="13.5" thickBot="1">
      <c r="B5" s="41" t="s">
        <v>180</v>
      </c>
    </row>
    <row r="6" spans="1:5" ht="39">
      <c r="A6" s="4" t="s">
        <v>0</v>
      </c>
      <c r="B6" s="4" t="s">
        <v>1</v>
      </c>
      <c r="C6" s="5" t="s">
        <v>213</v>
      </c>
      <c r="D6" s="5" t="s">
        <v>247</v>
      </c>
      <c r="E6" s="5" t="s">
        <v>251</v>
      </c>
    </row>
    <row r="7" spans="1:5" ht="12.75">
      <c r="A7" s="6" t="s">
        <v>3</v>
      </c>
      <c r="B7" s="7" t="s">
        <v>4</v>
      </c>
      <c r="C7" s="19">
        <f>C8+C37+C38+C39+C40+C41</f>
        <v>40759599</v>
      </c>
      <c r="D7" s="19">
        <f>D8+D37+D38+D39+D40+D41</f>
        <v>50688804</v>
      </c>
      <c r="E7" s="19">
        <f>E8+E37+E38+E39+E40+E41</f>
        <v>50688804</v>
      </c>
    </row>
    <row r="8" spans="1:5" ht="12.75">
      <c r="A8" s="8" t="s">
        <v>5</v>
      </c>
      <c r="B8" s="9" t="s">
        <v>6</v>
      </c>
      <c r="C8" s="20">
        <f>C9+C16+C25+C31+C33+C36</f>
        <v>30225111</v>
      </c>
      <c r="D8" s="20">
        <f>D9+D16+D25+D31+D33+D36</f>
        <v>31178279</v>
      </c>
      <c r="E8" s="20">
        <f>E9+E16+E25+E31+E33+E36</f>
        <v>31178279</v>
      </c>
    </row>
    <row r="9" spans="1:5" ht="12.75">
      <c r="A9" s="10" t="s">
        <v>11</v>
      </c>
      <c r="B9" s="11" t="s">
        <v>7</v>
      </c>
      <c r="C9" s="46">
        <f>SUM(C10:C15)</f>
        <v>8295873</v>
      </c>
      <c r="D9" s="46">
        <f>SUM(D10:D15)</f>
        <v>9295873</v>
      </c>
      <c r="E9" s="46">
        <f>SUM(E10:E15)</f>
        <v>9295873</v>
      </c>
    </row>
    <row r="10" spans="1:5" ht="12.75">
      <c r="A10" s="16"/>
      <c r="B10" s="42" t="s">
        <v>181</v>
      </c>
      <c r="C10" s="43">
        <v>1569920</v>
      </c>
      <c r="D10" s="43">
        <v>1569920</v>
      </c>
      <c r="E10" s="43">
        <v>1569920</v>
      </c>
    </row>
    <row r="11" spans="1:5" ht="12.75">
      <c r="A11" s="16"/>
      <c r="B11" s="42" t="s">
        <v>182</v>
      </c>
      <c r="C11" s="43">
        <v>1664000</v>
      </c>
      <c r="D11" s="43">
        <v>1664000</v>
      </c>
      <c r="E11" s="43">
        <v>1664000</v>
      </c>
    </row>
    <row r="12" spans="1:5" ht="12.75">
      <c r="A12" s="16"/>
      <c r="B12" s="42" t="s">
        <v>183</v>
      </c>
      <c r="C12" s="43">
        <v>1214450</v>
      </c>
      <c r="D12" s="43">
        <v>1214450</v>
      </c>
      <c r="E12" s="43">
        <v>1214450</v>
      </c>
    </row>
    <row r="13" spans="1:5" ht="12.75">
      <c r="A13" s="16"/>
      <c r="B13" s="42" t="s">
        <v>184</v>
      </c>
      <c r="C13" s="43">
        <v>3832203</v>
      </c>
      <c r="D13" s="43">
        <v>3832203</v>
      </c>
      <c r="E13" s="43">
        <v>3832203</v>
      </c>
    </row>
    <row r="14" spans="1:5" ht="12.75">
      <c r="A14" s="16"/>
      <c r="B14" s="42" t="s">
        <v>185</v>
      </c>
      <c r="C14" s="43">
        <v>15300</v>
      </c>
      <c r="D14" s="43">
        <v>15300</v>
      </c>
      <c r="E14" s="43">
        <v>15300</v>
      </c>
    </row>
    <row r="15" spans="1:5" ht="12.75">
      <c r="A15" s="16"/>
      <c r="B15" s="42" t="s">
        <v>228</v>
      </c>
      <c r="C15" s="43">
        <v>0</v>
      </c>
      <c r="D15" s="43">
        <v>1000000</v>
      </c>
      <c r="E15" s="43">
        <v>1000000</v>
      </c>
    </row>
    <row r="16" spans="1:5" ht="12.75" customHeight="1">
      <c r="A16" s="10" t="s">
        <v>12</v>
      </c>
      <c r="B16" s="11" t="s">
        <v>158</v>
      </c>
      <c r="C16" s="46">
        <f>C17+C18+C19+C21+C22+C23+C24+C20</f>
        <v>10213987</v>
      </c>
      <c r="D16" s="46">
        <f>D17+D18+D19+D21+D22+D23+D24+D20</f>
        <v>7639487</v>
      </c>
      <c r="E16" s="46">
        <f>E17+E18+E19+E21+E22+E23+E24+E20</f>
        <v>7639487</v>
      </c>
    </row>
    <row r="17" spans="1:5" ht="12.75">
      <c r="A17" s="16"/>
      <c r="B17" s="17" t="s">
        <v>186</v>
      </c>
      <c r="C17" s="22">
        <v>5065887</v>
      </c>
      <c r="D17" s="22">
        <v>5515439</v>
      </c>
      <c r="E17" s="22">
        <v>5515439</v>
      </c>
    </row>
    <row r="18" spans="1:5" ht="12.75">
      <c r="A18" s="16"/>
      <c r="B18" s="17" t="s">
        <v>187</v>
      </c>
      <c r="C18" s="22">
        <v>2085953</v>
      </c>
      <c r="D18" s="22">
        <v>0</v>
      </c>
      <c r="E18" s="22">
        <v>0</v>
      </c>
    </row>
    <row r="19" spans="1:5" ht="12.75">
      <c r="A19" s="16"/>
      <c r="B19" s="17" t="s">
        <v>188</v>
      </c>
      <c r="C19" s="22">
        <f>53480</f>
        <v>53480</v>
      </c>
      <c r="D19" s="22">
        <v>369490</v>
      </c>
      <c r="E19" s="22">
        <v>369490</v>
      </c>
    </row>
    <row r="20" spans="1:5" ht="12.75">
      <c r="A20" s="16"/>
      <c r="B20" s="17" t="s">
        <v>209</v>
      </c>
      <c r="C20" s="22">
        <v>418900</v>
      </c>
      <c r="D20" s="22">
        <v>428611</v>
      </c>
      <c r="E20" s="22">
        <v>428611</v>
      </c>
    </row>
    <row r="21" spans="1:5" ht="12.75">
      <c r="A21" s="16"/>
      <c r="B21" s="17" t="s">
        <v>189</v>
      </c>
      <c r="C21" s="22">
        <v>1200000</v>
      </c>
      <c r="D21" s="22">
        <v>912000</v>
      </c>
      <c r="E21" s="22">
        <v>912000</v>
      </c>
    </row>
    <row r="22" spans="1:5" ht="12.75">
      <c r="A22" s="16"/>
      <c r="B22" s="17" t="s">
        <v>190</v>
      </c>
      <c r="C22" s="22">
        <v>600000</v>
      </c>
      <c r="D22" s="22">
        <v>0</v>
      </c>
      <c r="E22" s="22">
        <v>0</v>
      </c>
    </row>
    <row r="23" spans="1:5" ht="12.75">
      <c r="A23" s="16"/>
      <c r="B23" s="17" t="s">
        <v>191</v>
      </c>
      <c r="C23" s="22">
        <v>544667</v>
      </c>
      <c r="D23" s="22">
        <v>413947</v>
      </c>
      <c r="E23" s="22">
        <v>413947</v>
      </c>
    </row>
    <row r="24" spans="1:5" ht="12.75">
      <c r="A24" s="16"/>
      <c r="B24" s="17" t="s">
        <v>192</v>
      </c>
      <c r="C24" s="22">
        <v>245100</v>
      </c>
      <c r="D24" s="22">
        <v>0</v>
      </c>
      <c r="E24" s="22">
        <v>0</v>
      </c>
    </row>
    <row r="25" spans="1:5" ht="24">
      <c r="A25" s="10" t="s">
        <v>13</v>
      </c>
      <c r="B25" s="11" t="s">
        <v>8</v>
      </c>
      <c r="C25" s="46">
        <f>C27+C29+C30+C26+C28</f>
        <v>10515251</v>
      </c>
      <c r="D25" s="46">
        <f>D27+D29+D30+D26+D28</f>
        <v>9983544</v>
      </c>
      <c r="E25" s="46">
        <f>E27+E29+E30+E26+E28</f>
        <v>9983544</v>
      </c>
    </row>
    <row r="26" spans="1:5" ht="11.25" customHeight="1">
      <c r="A26" s="10"/>
      <c r="B26" s="17" t="s">
        <v>193</v>
      </c>
      <c r="C26" s="22">
        <v>4325000</v>
      </c>
      <c r="D26" s="22">
        <v>4953250</v>
      </c>
      <c r="E26" s="22">
        <v>4953250</v>
      </c>
    </row>
    <row r="27" spans="1:5" ht="12.75">
      <c r="A27" s="16"/>
      <c r="B27" s="17" t="s">
        <v>210</v>
      </c>
      <c r="C27" s="22">
        <v>50000</v>
      </c>
      <c r="D27" s="22">
        <v>50000</v>
      </c>
      <c r="E27" s="22">
        <v>50000</v>
      </c>
    </row>
    <row r="28" spans="1:5" ht="12.75">
      <c r="A28" s="16"/>
      <c r="B28" s="17" t="s">
        <v>211</v>
      </c>
      <c r="C28" s="22">
        <v>840000</v>
      </c>
      <c r="D28" s="22">
        <v>840000</v>
      </c>
      <c r="E28" s="22">
        <v>840000</v>
      </c>
    </row>
    <row r="29" spans="1:5" ht="12.75">
      <c r="A29" s="16"/>
      <c r="B29" s="17" t="s">
        <v>159</v>
      </c>
      <c r="C29" s="22">
        <v>2500000</v>
      </c>
      <c r="D29" s="22">
        <v>2500000</v>
      </c>
      <c r="E29" s="22">
        <v>2500000</v>
      </c>
    </row>
    <row r="30" spans="1:5" ht="21">
      <c r="A30" s="16"/>
      <c r="B30" s="17" t="s">
        <v>160</v>
      </c>
      <c r="C30" s="22">
        <f>1942080+760131+98040</f>
        <v>2800251</v>
      </c>
      <c r="D30" s="22">
        <v>1640294</v>
      </c>
      <c r="E30" s="22">
        <v>1640294</v>
      </c>
    </row>
    <row r="31" spans="1:5" ht="12.75">
      <c r="A31" s="10" t="s">
        <v>14</v>
      </c>
      <c r="B31" s="11" t="s">
        <v>9</v>
      </c>
      <c r="C31" s="46">
        <f>C32</f>
        <v>1200000</v>
      </c>
      <c r="D31" s="46">
        <f>D32</f>
        <v>1200000</v>
      </c>
      <c r="E31" s="46">
        <f>E32</f>
        <v>1200000</v>
      </c>
    </row>
    <row r="32" spans="1:5" ht="21">
      <c r="A32" s="16"/>
      <c r="B32" s="17" t="s">
        <v>161</v>
      </c>
      <c r="C32" s="22">
        <v>1200000</v>
      </c>
      <c r="D32" s="22">
        <v>1200000</v>
      </c>
      <c r="E32" s="22">
        <v>1200000</v>
      </c>
    </row>
    <row r="33" spans="1:5" ht="12.75">
      <c r="A33" s="10" t="s">
        <v>15</v>
      </c>
      <c r="B33" s="11" t="s">
        <v>10</v>
      </c>
      <c r="C33" s="49">
        <v>0</v>
      </c>
      <c r="D33" s="49">
        <f>D34+D35</f>
        <v>2595608</v>
      </c>
      <c r="E33" s="49">
        <f>E34+E35</f>
        <v>2595608</v>
      </c>
    </row>
    <row r="34" spans="1:5" s="48" customFormat="1" ht="9.75">
      <c r="A34" s="16"/>
      <c r="B34" s="17" t="s">
        <v>229</v>
      </c>
      <c r="C34" s="47">
        <v>0</v>
      </c>
      <c r="D34" s="47">
        <v>914400</v>
      </c>
      <c r="E34" s="47">
        <v>914400</v>
      </c>
    </row>
    <row r="35" spans="1:5" s="48" customFormat="1" ht="9.75">
      <c r="A35" s="16"/>
      <c r="B35" s="17" t="s">
        <v>230</v>
      </c>
      <c r="C35" s="47">
        <v>0</v>
      </c>
      <c r="D35" s="47">
        <v>1681208</v>
      </c>
      <c r="E35" s="47">
        <v>1681208</v>
      </c>
    </row>
    <row r="36" spans="1:5" ht="12.75">
      <c r="A36" s="10" t="s">
        <v>16</v>
      </c>
      <c r="B36" s="11" t="s">
        <v>226</v>
      </c>
      <c r="C36" s="50">
        <v>0</v>
      </c>
      <c r="D36" s="50">
        <v>463767</v>
      </c>
      <c r="E36" s="50">
        <v>463767</v>
      </c>
    </row>
    <row r="37" spans="1:5" ht="12.75">
      <c r="A37" s="8" t="s">
        <v>17</v>
      </c>
      <c r="B37" s="9" t="s">
        <v>18</v>
      </c>
      <c r="C37" s="20">
        <v>0</v>
      </c>
      <c r="D37" s="20">
        <v>0</v>
      </c>
      <c r="E37" s="20">
        <v>0</v>
      </c>
    </row>
    <row r="38" spans="1:5" ht="26.25">
      <c r="A38" s="8" t="s">
        <v>21</v>
      </c>
      <c r="B38" s="9" t="s">
        <v>19</v>
      </c>
      <c r="C38" s="20">
        <v>0</v>
      </c>
      <c r="D38" s="20">
        <v>0</v>
      </c>
      <c r="E38" s="20">
        <v>0</v>
      </c>
    </row>
    <row r="39" spans="1:5" ht="26.25">
      <c r="A39" s="8" t="s">
        <v>22</v>
      </c>
      <c r="B39" s="9" t="s">
        <v>20</v>
      </c>
      <c r="C39" s="20">
        <v>0</v>
      </c>
      <c r="D39" s="20">
        <v>0</v>
      </c>
      <c r="E39" s="20">
        <v>0</v>
      </c>
    </row>
    <row r="40" spans="1:5" ht="26.25">
      <c r="A40" s="8" t="s">
        <v>23</v>
      </c>
      <c r="B40" s="9" t="s">
        <v>219</v>
      </c>
      <c r="C40" s="20"/>
      <c r="D40" s="20"/>
      <c r="E40" s="20"/>
    </row>
    <row r="41" spans="1:5" ht="12.75">
      <c r="A41" s="8" t="s">
        <v>24</v>
      </c>
      <c r="B41" s="9" t="s">
        <v>246</v>
      </c>
      <c r="C41" s="51">
        <f>SUM(C42:C48)</f>
        <v>10534488</v>
      </c>
      <c r="D41" s="51">
        <f>SUM(D42:D48)</f>
        <v>19510525</v>
      </c>
      <c r="E41" s="51">
        <f>SUM(E42:E48)</f>
        <v>19510525</v>
      </c>
    </row>
    <row r="42" spans="1:5" ht="12.75">
      <c r="A42" s="8"/>
      <c r="B42" s="17" t="s">
        <v>168</v>
      </c>
      <c r="C42" s="22">
        <v>2041757</v>
      </c>
      <c r="D42" s="22">
        <v>1844906</v>
      </c>
      <c r="E42" s="22">
        <v>1844906</v>
      </c>
    </row>
    <row r="43" spans="1:5" ht="12.75">
      <c r="A43" s="8"/>
      <c r="B43" s="17" t="s">
        <v>223</v>
      </c>
      <c r="C43" s="22">
        <v>0</v>
      </c>
      <c r="D43" s="22">
        <v>9498888</v>
      </c>
      <c r="E43" s="22">
        <v>9498888</v>
      </c>
    </row>
    <row r="44" spans="1:5" ht="12.75">
      <c r="A44" s="8"/>
      <c r="B44" s="17" t="s">
        <v>198</v>
      </c>
      <c r="C44" s="22">
        <v>3416526</v>
      </c>
      <c r="D44" s="22">
        <v>3416526</v>
      </c>
      <c r="E44" s="22">
        <v>3416526</v>
      </c>
    </row>
    <row r="45" spans="1:5" ht="12.75">
      <c r="A45" s="8"/>
      <c r="B45" s="17" t="s">
        <v>217</v>
      </c>
      <c r="C45" s="22">
        <v>1000000</v>
      </c>
      <c r="D45" s="22">
        <v>0</v>
      </c>
      <c r="E45" s="22">
        <v>0</v>
      </c>
    </row>
    <row r="46" spans="1:5" ht="12.75">
      <c r="A46" s="8"/>
      <c r="B46" s="17" t="s">
        <v>169</v>
      </c>
      <c r="C46" s="22">
        <v>4076205</v>
      </c>
      <c r="D46" s="22">
        <v>4076205</v>
      </c>
      <c r="E46" s="22">
        <v>4076205</v>
      </c>
    </row>
    <row r="47" spans="1:5" ht="12.75">
      <c r="A47" s="8"/>
      <c r="B47" s="17" t="s">
        <v>232</v>
      </c>
      <c r="C47" s="22">
        <v>0</v>
      </c>
      <c r="D47" s="22">
        <v>321000</v>
      </c>
      <c r="E47" s="22">
        <v>321000</v>
      </c>
    </row>
    <row r="48" spans="1:5" ht="12.75">
      <c r="A48" s="8"/>
      <c r="B48" s="17" t="s">
        <v>231</v>
      </c>
      <c r="C48" s="22">
        <v>0</v>
      </c>
      <c r="D48" s="22">
        <v>353000</v>
      </c>
      <c r="E48" s="22">
        <v>353000</v>
      </c>
    </row>
    <row r="49" spans="1:5" ht="12.75">
      <c r="A49" s="27"/>
      <c r="B49" s="52"/>
      <c r="C49" s="33"/>
      <c r="D49" s="33"/>
      <c r="E49" s="33"/>
    </row>
    <row r="50" spans="1:5" ht="26.25">
      <c r="A50" s="6" t="s">
        <v>25</v>
      </c>
      <c r="B50" s="7" t="s">
        <v>26</v>
      </c>
      <c r="C50" s="19">
        <f>C51+C52+C53+C54+C55</f>
        <v>18150000</v>
      </c>
      <c r="D50" s="19">
        <f>D51+D52+D53+D54+D55</f>
        <v>3500000</v>
      </c>
      <c r="E50" s="19">
        <f>E51+E52+E53+E54+E55</f>
        <v>3500000</v>
      </c>
    </row>
    <row r="51" spans="1:5" ht="12.75">
      <c r="A51" s="8" t="s">
        <v>29</v>
      </c>
      <c r="B51" s="9" t="s">
        <v>27</v>
      </c>
      <c r="C51" s="20">
        <v>0</v>
      </c>
      <c r="D51" s="20">
        <v>0</v>
      </c>
      <c r="E51" s="20">
        <v>0</v>
      </c>
    </row>
    <row r="52" spans="1:5" ht="13.5" customHeight="1">
      <c r="A52" s="8" t="s">
        <v>30</v>
      </c>
      <c r="B52" s="9" t="s">
        <v>220</v>
      </c>
      <c r="C52" s="20">
        <v>0</v>
      </c>
      <c r="D52" s="20">
        <v>0</v>
      </c>
      <c r="E52" s="20">
        <v>0</v>
      </c>
    </row>
    <row r="53" spans="1:5" ht="13.5" customHeight="1">
      <c r="A53" s="8" t="s">
        <v>31</v>
      </c>
      <c r="B53" s="9" t="s">
        <v>221</v>
      </c>
      <c r="C53" s="20">
        <v>0</v>
      </c>
      <c r="D53" s="20">
        <v>0</v>
      </c>
      <c r="E53" s="20">
        <v>0</v>
      </c>
    </row>
    <row r="54" spans="1:5" ht="14.25" customHeight="1">
      <c r="A54" s="8" t="s">
        <v>32</v>
      </c>
      <c r="B54" s="9" t="s">
        <v>222</v>
      </c>
      <c r="C54" s="20">
        <v>0</v>
      </c>
      <c r="D54" s="20">
        <v>0</v>
      </c>
      <c r="E54" s="20">
        <v>0</v>
      </c>
    </row>
    <row r="55" spans="1:5" ht="26.25">
      <c r="A55" s="8" t="s">
        <v>33</v>
      </c>
      <c r="B55" s="9" t="s">
        <v>28</v>
      </c>
      <c r="C55" s="20">
        <f>C58+C56+C57</f>
        <v>18150000</v>
      </c>
      <c r="D55" s="20">
        <f>D58+D56+D57</f>
        <v>3500000</v>
      </c>
      <c r="E55" s="20">
        <f>E58+E56+E57</f>
        <v>3500000</v>
      </c>
    </row>
    <row r="56" spans="1:5" ht="12.75">
      <c r="A56" s="8"/>
      <c r="B56" s="26" t="s">
        <v>215</v>
      </c>
      <c r="C56" s="22">
        <v>12750000</v>
      </c>
      <c r="D56" s="22">
        <v>0</v>
      </c>
      <c r="E56" s="22">
        <v>0</v>
      </c>
    </row>
    <row r="57" spans="1:5" ht="12.75">
      <c r="A57" s="8"/>
      <c r="B57" s="26" t="s">
        <v>216</v>
      </c>
      <c r="C57" s="22">
        <v>1900000</v>
      </c>
      <c r="D57" s="22">
        <v>0</v>
      </c>
      <c r="E57" s="22">
        <v>0</v>
      </c>
    </row>
    <row r="58" spans="1:5" ht="12.75">
      <c r="A58" s="8"/>
      <c r="B58" s="26" t="s">
        <v>205</v>
      </c>
      <c r="C58" s="22">
        <v>3500000</v>
      </c>
      <c r="D58" s="22">
        <v>3500000</v>
      </c>
      <c r="E58" s="22">
        <v>3500000</v>
      </c>
    </row>
    <row r="59" spans="1:4" ht="9.75" customHeight="1">
      <c r="A59" s="27"/>
      <c r="B59" s="32"/>
      <c r="C59" s="33"/>
      <c r="D59"/>
    </row>
    <row r="60" spans="1:5" ht="12.75">
      <c r="A60" s="6" t="s">
        <v>34</v>
      </c>
      <c r="B60" s="7" t="s">
        <v>35</v>
      </c>
      <c r="C60" s="19">
        <f>C61+C65+C66+C67+C69+C76</f>
        <v>3112000</v>
      </c>
      <c r="D60" s="19">
        <f>D61+D67+D69+D76</f>
        <v>4859886</v>
      </c>
      <c r="E60" s="19">
        <f>E61+E67+E69+E76</f>
        <v>3715841</v>
      </c>
    </row>
    <row r="61" spans="1:5" ht="12.75">
      <c r="A61" s="8" t="s">
        <v>36</v>
      </c>
      <c r="B61" s="9" t="s">
        <v>37</v>
      </c>
      <c r="C61" s="20">
        <f>C62+C64</f>
        <v>2000</v>
      </c>
      <c r="D61" s="20">
        <f>D62+D64</f>
        <v>0</v>
      </c>
      <c r="E61" s="20">
        <f>E62+E64</f>
        <v>0</v>
      </c>
    </row>
    <row r="62" spans="1:5" ht="12.75">
      <c r="A62" s="10" t="s">
        <v>60</v>
      </c>
      <c r="B62" s="11" t="s">
        <v>38</v>
      </c>
      <c r="C62" s="21">
        <f>C63</f>
        <v>2000</v>
      </c>
      <c r="D62" s="21">
        <v>0</v>
      </c>
      <c r="E62" s="21">
        <f>E63</f>
        <v>0</v>
      </c>
    </row>
    <row r="63" spans="1:5" ht="12.75">
      <c r="A63" s="10"/>
      <c r="B63" s="17" t="s">
        <v>212</v>
      </c>
      <c r="C63" s="22">
        <v>2000</v>
      </c>
      <c r="D63" s="22">
        <v>0</v>
      </c>
      <c r="E63" s="22">
        <v>0</v>
      </c>
    </row>
    <row r="64" spans="1:5" ht="12.75">
      <c r="A64" s="10" t="s">
        <v>59</v>
      </c>
      <c r="B64" s="11" t="s">
        <v>39</v>
      </c>
      <c r="C64" s="21">
        <v>0</v>
      </c>
      <c r="D64" s="21">
        <v>0</v>
      </c>
      <c r="E64" s="21">
        <v>0</v>
      </c>
    </row>
    <row r="65" spans="1:5" ht="12.75">
      <c r="A65" s="8" t="s">
        <v>40</v>
      </c>
      <c r="B65" s="9" t="s">
        <v>41</v>
      </c>
      <c r="C65" s="20">
        <v>0</v>
      </c>
      <c r="D65" s="20">
        <v>0</v>
      </c>
      <c r="E65" s="20">
        <v>0</v>
      </c>
    </row>
    <row r="66" spans="1:5" ht="12.75">
      <c r="A66" s="8" t="s">
        <v>42</v>
      </c>
      <c r="B66" s="9" t="s">
        <v>44</v>
      </c>
      <c r="C66" s="20">
        <v>0</v>
      </c>
      <c r="D66" s="20">
        <v>0</v>
      </c>
      <c r="E66" s="20">
        <v>0</v>
      </c>
    </row>
    <row r="67" spans="1:5" ht="12.75">
      <c r="A67" s="8" t="s">
        <v>43</v>
      </c>
      <c r="B67" s="9" t="s">
        <v>45</v>
      </c>
      <c r="C67" s="20">
        <f>C68</f>
        <v>850000</v>
      </c>
      <c r="D67" s="20">
        <f>D68</f>
        <v>1038002</v>
      </c>
      <c r="E67" s="20">
        <f>E68</f>
        <v>756667</v>
      </c>
    </row>
    <row r="68" spans="1:5" ht="12.75">
      <c r="A68" s="8"/>
      <c r="B68" s="17" t="s">
        <v>164</v>
      </c>
      <c r="C68" s="22">
        <v>850000</v>
      </c>
      <c r="D68" s="22">
        <v>1038002</v>
      </c>
      <c r="E68" s="22">
        <v>756667</v>
      </c>
    </row>
    <row r="69" spans="1:5" ht="12.75">
      <c r="A69" s="8" t="s">
        <v>46</v>
      </c>
      <c r="B69" s="9" t="s">
        <v>47</v>
      </c>
      <c r="C69" s="20">
        <f>C70+C72+C73+C74+C75</f>
        <v>2200000</v>
      </c>
      <c r="D69" s="20">
        <v>3598711</v>
      </c>
      <c r="E69" s="20">
        <f>E70+E74</f>
        <v>2903518</v>
      </c>
    </row>
    <row r="70" spans="1:5" ht="12.75">
      <c r="A70" s="10" t="s">
        <v>54</v>
      </c>
      <c r="B70" s="11" t="s">
        <v>48</v>
      </c>
      <c r="C70" s="21">
        <f>C71</f>
        <v>1200000</v>
      </c>
      <c r="D70" s="21">
        <f>D71</f>
        <v>2267896</v>
      </c>
      <c r="E70" s="21">
        <f>E71</f>
        <v>1912209</v>
      </c>
    </row>
    <row r="71" spans="1:5" ht="12.75">
      <c r="A71" s="10"/>
      <c r="B71" s="17" t="s">
        <v>167</v>
      </c>
      <c r="C71" s="22">
        <v>1200000</v>
      </c>
      <c r="D71" s="22">
        <v>2267896</v>
      </c>
      <c r="E71" s="22">
        <v>1912209</v>
      </c>
    </row>
    <row r="72" spans="1:5" ht="12.75">
      <c r="A72" s="10" t="s">
        <v>55</v>
      </c>
      <c r="B72" s="11" t="s">
        <v>49</v>
      </c>
      <c r="C72" s="21">
        <v>0</v>
      </c>
      <c r="D72" s="21">
        <v>0</v>
      </c>
      <c r="E72" s="21">
        <v>0</v>
      </c>
    </row>
    <row r="73" spans="1:5" ht="12.75">
      <c r="A73" s="10" t="s">
        <v>56</v>
      </c>
      <c r="B73" s="11" t="s">
        <v>50</v>
      </c>
      <c r="C73" s="21">
        <v>0</v>
      </c>
      <c r="D73" s="21">
        <v>0</v>
      </c>
      <c r="E73" s="21">
        <v>0</v>
      </c>
    </row>
    <row r="74" spans="1:5" ht="12.75">
      <c r="A74" s="10" t="s">
        <v>57</v>
      </c>
      <c r="B74" s="11" t="s">
        <v>163</v>
      </c>
      <c r="C74" s="21">
        <v>1000000</v>
      </c>
      <c r="D74" s="21">
        <v>1330815</v>
      </c>
      <c r="E74" s="21">
        <v>991309</v>
      </c>
    </row>
    <row r="75" spans="1:5" ht="12.75">
      <c r="A75" s="10" t="s">
        <v>58</v>
      </c>
      <c r="B75" s="11" t="s">
        <v>51</v>
      </c>
      <c r="C75" s="21">
        <v>0</v>
      </c>
      <c r="D75" s="21">
        <v>0</v>
      </c>
      <c r="E75" s="21">
        <v>0</v>
      </c>
    </row>
    <row r="76" spans="1:5" ht="12.75">
      <c r="A76" s="8" t="s">
        <v>52</v>
      </c>
      <c r="B76" s="9" t="s">
        <v>53</v>
      </c>
      <c r="C76" s="20">
        <f>C77+C79+C78</f>
        <v>60000</v>
      </c>
      <c r="D76" s="20">
        <f>D77+D79+D78</f>
        <v>223173</v>
      </c>
      <c r="E76" s="20">
        <f>SUM(E77:E79)</f>
        <v>55656</v>
      </c>
    </row>
    <row r="77" spans="1:5" ht="12.75">
      <c r="A77" s="10"/>
      <c r="B77" s="17" t="s">
        <v>165</v>
      </c>
      <c r="C77" s="22">
        <v>10000</v>
      </c>
      <c r="D77" s="22">
        <v>4000</v>
      </c>
      <c r="E77" s="22">
        <v>4000</v>
      </c>
    </row>
    <row r="78" spans="1:5" ht="12.75">
      <c r="A78" s="10"/>
      <c r="B78" s="17" t="s">
        <v>166</v>
      </c>
      <c r="C78" s="22">
        <v>20000</v>
      </c>
      <c r="D78" s="22">
        <v>175173</v>
      </c>
      <c r="E78" s="22">
        <v>7656</v>
      </c>
    </row>
    <row r="79" spans="1:5" ht="12.75">
      <c r="A79" s="8"/>
      <c r="B79" s="17" t="s">
        <v>199</v>
      </c>
      <c r="C79" s="22">
        <v>30000</v>
      </c>
      <c r="D79" s="22">
        <v>44000</v>
      </c>
      <c r="E79" s="22">
        <v>44000</v>
      </c>
    </row>
    <row r="80" ht="12.75">
      <c r="D80"/>
    </row>
    <row r="81" spans="1:5" ht="12.75">
      <c r="A81" s="6" t="s">
        <v>61</v>
      </c>
      <c r="B81" s="7" t="s">
        <v>62</v>
      </c>
      <c r="C81" s="19">
        <f>C82+C83+C89+C102+C110+C111+C112+C113+C114+C115</f>
        <v>5631616</v>
      </c>
      <c r="D81" s="19">
        <f>D82+D83+D89+D102+D110+D111+D112+D113+D114+D115</f>
        <v>5931898</v>
      </c>
      <c r="E81" s="19">
        <f>E82+E83+E89+E102+E110+E111+E112+E113+E114+E115</f>
        <v>5654756</v>
      </c>
    </row>
    <row r="82" spans="1:5" ht="12.75">
      <c r="A82" s="8" t="s">
        <v>63</v>
      </c>
      <c r="B82" s="9" t="s">
        <v>73</v>
      </c>
      <c r="C82" s="20">
        <v>0</v>
      </c>
      <c r="D82" s="20">
        <v>0</v>
      </c>
      <c r="E82" s="20">
        <v>0</v>
      </c>
    </row>
    <row r="83" spans="1:5" ht="12.75">
      <c r="A83" s="8" t="s">
        <v>64</v>
      </c>
      <c r="B83" s="9" t="s">
        <v>74</v>
      </c>
      <c r="C83" s="20">
        <f>C84</f>
        <v>50000</v>
      </c>
      <c r="D83" s="20">
        <f>SUM(D84:D88)</f>
        <v>241422</v>
      </c>
      <c r="E83" s="20">
        <f>SUM(E84:E88)</f>
        <v>23200</v>
      </c>
    </row>
    <row r="84" spans="1:5" ht="12.75">
      <c r="A84" s="18"/>
      <c r="B84" s="17" t="s">
        <v>162</v>
      </c>
      <c r="C84" s="22">
        <v>50000</v>
      </c>
      <c r="D84" s="22">
        <v>0</v>
      </c>
      <c r="E84" s="22">
        <v>0</v>
      </c>
    </row>
    <row r="85" spans="1:5" ht="12.75">
      <c r="A85" s="18"/>
      <c r="B85" s="17" t="s">
        <v>250</v>
      </c>
      <c r="C85" s="22">
        <v>0</v>
      </c>
      <c r="D85" s="22">
        <v>218222</v>
      </c>
      <c r="E85" s="22">
        <v>0</v>
      </c>
    </row>
    <row r="86" spans="1:5" ht="12.75">
      <c r="A86" s="18"/>
      <c r="B86" s="17" t="s">
        <v>248</v>
      </c>
      <c r="C86" s="22">
        <v>0</v>
      </c>
      <c r="D86" s="22">
        <v>5000</v>
      </c>
      <c r="E86" s="22">
        <v>5000</v>
      </c>
    </row>
    <row r="87" spans="1:5" ht="12.75">
      <c r="A87" s="18"/>
      <c r="B87" s="17" t="s">
        <v>249</v>
      </c>
      <c r="C87" s="22">
        <v>0</v>
      </c>
      <c r="D87" s="22">
        <v>3200</v>
      </c>
      <c r="E87" s="22">
        <v>3200</v>
      </c>
    </row>
    <row r="88" spans="1:5" ht="12.75">
      <c r="A88" s="18"/>
      <c r="B88" s="17" t="s">
        <v>233</v>
      </c>
      <c r="C88" s="22">
        <v>0</v>
      </c>
      <c r="D88" s="22">
        <v>15000</v>
      </c>
      <c r="E88" s="22">
        <v>15000</v>
      </c>
    </row>
    <row r="89" spans="1:5" ht="12.75">
      <c r="A89" s="8" t="s">
        <v>65</v>
      </c>
      <c r="B89" s="9" t="s">
        <v>75</v>
      </c>
      <c r="C89" s="20">
        <f>C90+C91+C98+C92+C95+C96+C97</f>
        <v>1952000</v>
      </c>
      <c r="D89" s="20">
        <f>SUM(D90:D101)</f>
        <v>2386164</v>
      </c>
      <c r="E89" s="20">
        <f>SUM(E90:E101)</f>
        <v>2386164</v>
      </c>
    </row>
    <row r="90" spans="1:5" ht="12.75">
      <c r="A90" s="8"/>
      <c r="B90" s="17" t="s">
        <v>194</v>
      </c>
      <c r="C90" s="22">
        <v>512000</v>
      </c>
      <c r="D90" s="22">
        <v>296545</v>
      </c>
      <c r="E90" s="22">
        <v>296545</v>
      </c>
    </row>
    <row r="91" spans="1:5" ht="12.75">
      <c r="A91" s="8"/>
      <c r="B91" s="17" t="s">
        <v>195</v>
      </c>
      <c r="C91" s="22">
        <v>758000</v>
      </c>
      <c r="D91" s="22">
        <v>640360</v>
      </c>
      <c r="E91" s="22">
        <v>640360</v>
      </c>
    </row>
    <row r="92" spans="1:5" ht="12.75">
      <c r="A92" s="8"/>
      <c r="B92" s="17" t="s">
        <v>196</v>
      </c>
      <c r="C92" s="22">
        <v>232000</v>
      </c>
      <c r="D92" s="22">
        <v>280306</v>
      </c>
      <c r="E92" s="22">
        <v>280306</v>
      </c>
    </row>
    <row r="93" spans="1:5" ht="12.75">
      <c r="A93" s="8"/>
      <c r="B93" s="17" t="s">
        <v>234</v>
      </c>
      <c r="C93" s="22">
        <v>0</v>
      </c>
      <c r="D93" s="22">
        <v>181424</v>
      </c>
      <c r="E93" s="22">
        <v>181424</v>
      </c>
    </row>
    <row r="94" spans="1:5" ht="12.75">
      <c r="A94" s="8"/>
      <c r="B94" s="17" t="s">
        <v>235</v>
      </c>
      <c r="C94" s="22">
        <v>0</v>
      </c>
      <c r="D94" s="22">
        <v>95311</v>
      </c>
      <c r="E94" s="22">
        <v>95311</v>
      </c>
    </row>
    <row r="95" spans="1:5" ht="12.75">
      <c r="A95" s="8"/>
      <c r="B95" s="17" t="s">
        <v>236</v>
      </c>
      <c r="C95" s="22">
        <v>120000</v>
      </c>
      <c r="D95" s="22">
        <v>183365</v>
      </c>
      <c r="E95" s="22">
        <v>183365</v>
      </c>
    </row>
    <row r="96" spans="1:5" ht="12.75">
      <c r="A96" s="8"/>
      <c r="B96" s="17" t="s">
        <v>237</v>
      </c>
      <c r="C96" s="22">
        <v>150000</v>
      </c>
      <c r="D96" s="22">
        <v>180429</v>
      </c>
      <c r="E96" s="22">
        <v>180429</v>
      </c>
    </row>
    <row r="97" spans="1:5" ht="12.75">
      <c r="A97" s="8"/>
      <c r="B97" s="17" t="s">
        <v>238</v>
      </c>
      <c r="C97" s="22">
        <v>80000</v>
      </c>
      <c r="D97" s="22">
        <v>129268</v>
      </c>
      <c r="E97" s="22">
        <v>129268</v>
      </c>
    </row>
    <row r="98" spans="1:5" ht="12.75">
      <c r="A98" s="8"/>
      <c r="B98" s="17" t="s">
        <v>239</v>
      </c>
      <c r="C98" s="22">
        <v>100000</v>
      </c>
      <c r="D98" s="22">
        <v>253521</v>
      </c>
      <c r="E98" s="22">
        <v>253521</v>
      </c>
    </row>
    <row r="99" spans="1:5" ht="12.75">
      <c r="A99" s="8"/>
      <c r="B99" s="17" t="s">
        <v>240</v>
      </c>
      <c r="C99" s="22">
        <v>0</v>
      </c>
      <c r="D99" s="22">
        <v>124651</v>
      </c>
      <c r="E99" s="22">
        <v>124651</v>
      </c>
    </row>
    <row r="100" spans="1:5" ht="12.75">
      <c r="A100" s="8"/>
      <c r="B100" s="17" t="s">
        <v>241</v>
      </c>
      <c r="C100" s="22">
        <v>0</v>
      </c>
      <c r="D100" s="22">
        <v>8661</v>
      </c>
      <c r="E100" s="22">
        <v>8661</v>
      </c>
    </row>
    <row r="101" spans="1:5" ht="12.75">
      <c r="A101" s="8"/>
      <c r="B101" s="17" t="s">
        <v>242</v>
      </c>
      <c r="C101" s="22">
        <v>0</v>
      </c>
      <c r="D101" s="22">
        <v>12323</v>
      </c>
      <c r="E101" s="22">
        <v>12323</v>
      </c>
    </row>
    <row r="102" spans="1:5" ht="12.75">
      <c r="A102" s="8" t="s">
        <v>66</v>
      </c>
      <c r="B102" s="9" t="s">
        <v>76</v>
      </c>
      <c r="C102" s="20">
        <f>C104+C105+C106+C107+C103</f>
        <v>880400</v>
      </c>
      <c r="D102" s="20">
        <f>SUM(D103:D109)</f>
        <v>767211</v>
      </c>
      <c r="E102" s="20">
        <f>SUM(E103:E109)</f>
        <v>767211</v>
      </c>
    </row>
    <row r="103" spans="1:5" ht="12.75">
      <c r="A103" s="8"/>
      <c r="B103" s="17" t="s">
        <v>206</v>
      </c>
      <c r="C103" s="22">
        <v>400000</v>
      </c>
      <c r="D103" s="22">
        <v>0</v>
      </c>
      <c r="E103" s="22">
        <v>0</v>
      </c>
    </row>
    <row r="104" spans="1:5" ht="12.75">
      <c r="A104" s="18"/>
      <c r="B104" s="17" t="s">
        <v>201</v>
      </c>
      <c r="C104" s="22">
        <v>20000</v>
      </c>
      <c r="D104" s="22">
        <v>20000</v>
      </c>
      <c r="E104" s="22">
        <v>20000</v>
      </c>
    </row>
    <row r="105" spans="1:5" ht="12.75">
      <c r="A105" s="18"/>
      <c r="B105" s="17" t="s">
        <v>202</v>
      </c>
      <c r="C105" s="22">
        <v>80000</v>
      </c>
      <c r="D105" s="22">
        <v>92400</v>
      </c>
      <c r="E105" s="22">
        <v>92400</v>
      </c>
    </row>
    <row r="106" spans="1:5" ht="12.75">
      <c r="A106" s="18"/>
      <c r="B106" s="17" t="s">
        <v>200</v>
      </c>
      <c r="C106" s="22">
        <v>320400</v>
      </c>
      <c r="D106" s="22">
        <v>360400</v>
      </c>
      <c r="E106" s="22">
        <v>360400</v>
      </c>
    </row>
    <row r="107" spans="1:5" ht="12.75">
      <c r="A107" s="18"/>
      <c r="B107" s="17" t="s">
        <v>203</v>
      </c>
      <c r="C107" s="22">
        <v>60000</v>
      </c>
      <c r="D107" s="22">
        <v>67600</v>
      </c>
      <c r="E107" s="22">
        <v>67600</v>
      </c>
    </row>
    <row r="108" spans="1:5" ht="12.75">
      <c r="A108" s="18"/>
      <c r="B108" s="17" t="s">
        <v>243</v>
      </c>
      <c r="C108" s="22">
        <v>0</v>
      </c>
      <c r="D108" s="22">
        <v>200000</v>
      </c>
      <c r="E108" s="22">
        <v>200000</v>
      </c>
    </row>
    <row r="109" spans="1:5" ht="12.75">
      <c r="A109" s="18"/>
      <c r="B109" s="17" t="s">
        <v>244</v>
      </c>
      <c r="C109" s="22">
        <v>0</v>
      </c>
      <c r="D109" s="22">
        <v>26811</v>
      </c>
      <c r="E109" s="22">
        <v>26811</v>
      </c>
    </row>
    <row r="110" spans="1:5" ht="12.75">
      <c r="A110" s="8" t="s">
        <v>67</v>
      </c>
      <c r="B110" s="9" t="s">
        <v>77</v>
      </c>
      <c r="C110" s="20">
        <v>0</v>
      </c>
      <c r="D110" s="20">
        <v>28027</v>
      </c>
      <c r="E110" s="20">
        <v>28027</v>
      </c>
    </row>
    <row r="111" spans="1:5" ht="12.75">
      <c r="A111" s="8" t="s">
        <v>68</v>
      </c>
      <c r="B111" s="9" t="s">
        <v>78</v>
      </c>
      <c r="C111" s="20">
        <v>972440</v>
      </c>
      <c r="D111" s="20">
        <v>1082969</v>
      </c>
      <c r="E111" s="20">
        <v>1024049</v>
      </c>
    </row>
    <row r="112" spans="1:5" ht="12.75">
      <c r="A112" s="8" t="s">
        <v>69</v>
      </c>
      <c r="B112" s="9" t="s">
        <v>79</v>
      </c>
      <c r="C112" s="20">
        <v>0</v>
      </c>
      <c r="D112" s="20">
        <v>0</v>
      </c>
      <c r="E112" s="20">
        <v>0</v>
      </c>
    </row>
    <row r="113" spans="1:5" ht="12.75">
      <c r="A113" s="8" t="s">
        <v>70</v>
      </c>
      <c r="B113" s="9" t="s">
        <v>80</v>
      </c>
      <c r="C113" s="20">
        <v>5000</v>
      </c>
      <c r="D113" s="20">
        <v>4378</v>
      </c>
      <c r="E113" s="20">
        <v>4378</v>
      </c>
    </row>
    <row r="114" spans="1:5" ht="12.75">
      <c r="A114" s="8" t="s">
        <v>71</v>
      </c>
      <c r="B114" s="9" t="s">
        <v>81</v>
      </c>
      <c r="C114" s="20">
        <v>0</v>
      </c>
      <c r="D114" s="20">
        <v>0</v>
      </c>
      <c r="E114" s="20">
        <v>0</v>
      </c>
    </row>
    <row r="115" spans="1:5" ht="12.75">
      <c r="A115" s="8" t="s">
        <v>72</v>
      </c>
      <c r="B115" s="9" t="s">
        <v>82</v>
      </c>
      <c r="C115" s="20">
        <f>C116+C117+C119</f>
        <v>1771776</v>
      </c>
      <c r="D115" s="20">
        <f>SUM(D116:D119)</f>
        <v>1421727</v>
      </c>
      <c r="E115" s="20">
        <f>SUM(E116:E119)</f>
        <v>1421727</v>
      </c>
    </row>
    <row r="116" spans="1:5" ht="12.75">
      <c r="A116" s="27"/>
      <c r="B116" s="17" t="s">
        <v>204</v>
      </c>
      <c r="C116" s="22">
        <v>354694</v>
      </c>
      <c r="D116" s="22">
        <v>354694</v>
      </c>
      <c r="E116" s="22">
        <v>354694</v>
      </c>
    </row>
    <row r="117" spans="1:5" ht="12.75">
      <c r="A117" s="27"/>
      <c r="B117" s="17" t="s">
        <v>214</v>
      </c>
      <c r="C117" s="22">
        <v>1064082</v>
      </c>
      <c r="D117" s="22">
        <v>1064081</v>
      </c>
      <c r="E117" s="22">
        <v>1064081</v>
      </c>
    </row>
    <row r="118" spans="1:5" ht="21">
      <c r="A118" s="27"/>
      <c r="B118" s="17" t="s">
        <v>245</v>
      </c>
      <c r="C118" s="22">
        <v>0</v>
      </c>
      <c r="D118" s="22">
        <v>2952</v>
      </c>
      <c r="E118" s="22">
        <v>2952</v>
      </c>
    </row>
    <row r="119" spans="1:5" ht="12.75">
      <c r="A119" s="27"/>
      <c r="B119" s="17" t="s">
        <v>218</v>
      </c>
      <c r="C119" s="22">
        <v>353000</v>
      </c>
      <c r="D119" s="22">
        <v>0</v>
      </c>
      <c r="E119" s="22">
        <v>0</v>
      </c>
    </row>
    <row r="120" spans="1:5" ht="12.75">
      <c r="A120" s="27"/>
      <c r="B120" s="52"/>
      <c r="C120" s="33"/>
      <c r="D120" s="33"/>
      <c r="E120" s="33"/>
    </row>
    <row r="121" spans="1:5" ht="12.75">
      <c r="A121" s="27"/>
      <c r="B121" s="52"/>
      <c r="C121" s="33"/>
      <c r="D121" s="33"/>
      <c r="E121" s="33"/>
    </row>
    <row r="122" spans="1:5" ht="12.75">
      <c r="A122" s="27"/>
      <c r="B122" s="52"/>
      <c r="C122" s="33"/>
      <c r="D122" s="33"/>
      <c r="E122" s="33"/>
    </row>
    <row r="123" ht="12.75">
      <c r="D123"/>
    </row>
    <row r="124" spans="1:5" ht="12.75">
      <c r="A124" s="6" t="s">
        <v>83</v>
      </c>
      <c r="B124" s="7" t="s">
        <v>84</v>
      </c>
      <c r="C124" s="19">
        <f>SUM(C125:C129)</f>
        <v>0</v>
      </c>
      <c r="D124" s="19">
        <f>SUM(D125:D129)</f>
        <v>0</v>
      </c>
      <c r="E124" s="19">
        <f>SUM(E125:E129)</f>
        <v>0</v>
      </c>
    </row>
    <row r="125" spans="1:5" ht="12.75">
      <c r="A125" s="8" t="s">
        <v>85</v>
      </c>
      <c r="B125" s="9" t="s">
        <v>90</v>
      </c>
      <c r="C125" s="20">
        <v>0</v>
      </c>
      <c r="D125" s="20">
        <v>0</v>
      </c>
      <c r="E125" s="20">
        <v>0</v>
      </c>
    </row>
    <row r="126" spans="1:5" ht="12.75">
      <c r="A126" s="8" t="s">
        <v>86</v>
      </c>
      <c r="B126" s="9" t="s">
        <v>91</v>
      </c>
      <c r="C126" s="20">
        <v>0</v>
      </c>
      <c r="D126" s="20">
        <v>0</v>
      </c>
      <c r="E126" s="20">
        <v>0</v>
      </c>
    </row>
    <row r="127" spans="1:5" ht="12.75">
      <c r="A127" s="8" t="s">
        <v>87</v>
      </c>
      <c r="B127" s="9" t="s">
        <v>92</v>
      </c>
      <c r="C127" s="20">
        <v>0</v>
      </c>
      <c r="D127" s="20">
        <v>0</v>
      </c>
      <c r="E127" s="20">
        <v>0</v>
      </c>
    </row>
    <row r="128" spans="1:5" ht="12.75">
      <c r="A128" s="8" t="s">
        <v>88</v>
      </c>
      <c r="B128" s="9" t="s">
        <v>93</v>
      </c>
      <c r="C128" s="20">
        <v>0</v>
      </c>
      <c r="D128" s="20">
        <v>0</v>
      </c>
      <c r="E128" s="20">
        <v>0</v>
      </c>
    </row>
    <row r="129" spans="1:5" ht="12.75">
      <c r="A129" s="8" t="s">
        <v>89</v>
      </c>
      <c r="B129" s="9" t="s">
        <v>94</v>
      </c>
      <c r="C129" s="20">
        <v>0</v>
      </c>
      <c r="D129" s="20">
        <v>0</v>
      </c>
      <c r="E129" s="20">
        <v>0</v>
      </c>
    </row>
    <row r="130" ht="12.75">
      <c r="D130"/>
    </row>
    <row r="131" spans="1:5" s="40" customFormat="1" ht="12.75">
      <c r="A131" s="12" t="s">
        <v>95</v>
      </c>
      <c r="B131" s="13" t="s">
        <v>96</v>
      </c>
      <c r="C131" s="23">
        <f>C132+C133+C134</f>
        <v>0</v>
      </c>
      <c r="D131" s="23">
        <f>D132+D133+D134</f>
        <v>964400</v>
      </c>
      <c r="E131" s="23">
        <f>E132+E133+E134</f>
        <v>964400</v>
      </c>
    </row>
    <row r="132" spans="1:5" ht="26.25">
      <c r="A132" s="8" t="s">
        <v>97</v>
      </c>
      <c r="B132" s="9" t="s">
        <v>207</v>
      </c>
      <c r="C132" s="20">
        <v>0</v>
      </c>
      <c r="D132" s="20">
        <v>0</v>
      </c>
      <c r="E132" s="20">
        <v>0</v>
      </c>
    </row>
    <row r="133" spans="1:5" ht="26.25">
      <c r="A133" s="8" t="s">
        <v>98</v>
      </c>
      <c r="B133" s="9" t="s">
        <v>208</v>
      </c>
      <c r="C133" s="20">
        <v>0</v>
      </c>
      <c r="D133" s="20">
        <v>0</v>
      </c>
      <c r="E133" s="20">
        <v>0</v>
      </c>
    </row>
    <row r="134" spans="1:5" ht="26.25">
      <c r="A134" s="8" t="s">
        <v>99</v>
      </c>
      <c r="B134" s="9" t="s">
        <v>227</v>
      </c>
      <c r="C134" s="20">
        <v>0</v>
      </c>
      <c r="D134" s="20">
        <v>964400</v>
      </c>
      <c r="E134" s="20">
        <v>964400</v>
      </c>
    </row>
    <row r="135" spans="1:4" ht="15" customHeight="1">
      <c r="A135" s="27"/>
      <c r="D135"/>
    </row>
    <row r="136" spans="1:5" s="14" customFormat="1" ht="12.75">
      <c r="A136" s="12" t="s">
        <v>100</v>
      </c>
      <c r="B136" s="13" t="s">
        <v>104</v>
      </c>
      <c r="C136" s="23">
        <f>C137+C138+C141</f>
        <v>228000</v>
      </c>
      <c r="D136" s="23">
        <f>D137+D138+D139</f>
        <v>13956416</v>
      </c>
      <c r="E136" s="23">
        <f>E137+E138+E139</f>
        <v>13956416</v>
      </c>
    </row>
    <row r="137" spans="1:5" ht="26.25">
      <c r="A137" s="8" t="s">
        <v>101</v>
      </c>
      <c r="B137" s="9" t="s">
        <v>105</v>
      </c>
      <c r="C137" s="20">
        <v>0</v>
      </c>
      <c r="D137" s="20">
        <v>0</v>
      </c>
      <c r="E137" s="20">
        <v>0</v>
      </c>
    </row>
    <row r="138" spans="1:5" ht="26.25">
      <c r="A138" s="8" t="s">
        <v>102</v>
      </c>
      <c r="B138" s="9" t="s">
        <v>106</v>
      </c>
      <c r="C138" s="20">
        <v>228000</v>
      </c>
      <c r="D138" s="20">
        <v>0</v>
      </c>
      <c r="E138" s="20">
        <v>0</v>
      </c>
    </row>
    <row r="139" spans="1:5" ht="12.75">
      <c r="A139" s="8" t="s">
        <v>103</v>
      </c>
      <c r="B139" s="9" t="s">
        <v>107</v>
      </c>
      <c r="C139" s="20">
        <v>0</v>
      </c>
      <c r="D139" s="20">
        <v>13956416</v>
      </c>
      <c r="E139" s="20">
        <v>13956416</v>
      </c>
    </row>
    <row r="140" spans="1:5" ht="12.75">
      <c r="A140" s="8"/>
      <c r="B140" s="9" t="s">
        <v>224</v>
      </c>
      <c r="C140" s="20">
        <v>0</v>
      </c>
      <c r="D140" s="20">
        <v>12749916</v>
      </c>
      <c r="E140" s="20">
        <v>12749916</v>
      </c>
    </row>
    <row r="141" spans="1:5" ht="12.75">
      <c r="A141" s="8"/>
      <c r="B141" s="9" t="s">
        <v>225</v>
      </c>
      <c r="C141" s="20">
        <v>0</v>
      </c>
      <c r="D141" s="20">
        <v>1206500</v>
      </c>
      <c r="E141" s="20">
        <v>1206500</v>
      </c>
    </row>
    <row r="142" spans="1:4" ht="12.75">
      <c r="A142" s="27"/>
      <c r="B142" s="28"/>
      <c r="C142" s="29"/>
      <c r="D142"/>
    </row>
    <row r="143" spans="1:5" ht="23.25">
      <c r="A143" s="34" t="s">
        <v>179</v>
      </c>
      <c r="B143" s="34" t="s">
        <v>170</v>
      </c>
      <c r="C143" s="35">
        <f>C7+C60+C81+C131</f>
        <v>49503215</v>
      </c>
      <c r="D143" s="35">
        <f>D7+D60+D81+D131</f>
        <v>62444988</v>
      </c>
      <c r="E143" s="35">
        <f>E7+E60+E81+E131</f>
        <v>61023801</v>
      </c>
    </row>
    <row r="144" spans="1:4" ht="12.75">
      <c r="A144" s="30"/>
      <c r="B144" s="30"/>
      <c r="C144" s="31"/>
      <c r="D144"/>
    </row>
    <row r="145" spans="1:5" ht="23.25">
      <c r="A145" s="34" t="s">
        <v>178</v>
      </c>
      <c r="B145" s="34" t="s">
        <v>171</v>
      </c>
      <c r="C145" s="35">
        <f>C50+C124+C136</f>
        <v>18378000</v>
      </c>
      <c r="D145" s="35">
        <f>D50+D124+D136</f>
        <v>17456416</v>
      </c>
      <c r="E145" s="35">
        <f>E124+E136+E50</f>
        <v>17456416</v>
      </c>
    </row>
    <row r="146" ht="12.75">
      <c r="D146"/>
    </row>
    <row r="147" spans="1:5" ht="12.75">
      <c r="A147" s="36" t="s">
        <v>108</v>
      </c>
      <c r="B147" s="37" t="s">
        <v>156</v>
      </c>
      <c r="C147" s="38">
        <f>C143+C145</f>
        <v>67881215</v>
      </c>
      <c r="D147" s="38">
        <f>D143+D145</f>
        <v>79901404</v>
      </c>
      <c r="E147" s="38">
        <f>E143+E145</f>
        <v>78480217</v>
      </c>
    </row>
    <row r="148" ht="12.75">
      <c r="D148"/>
    </row>
    <row r="149" spans="1:5" ht="12.75">
      <c r="A149" s="12" t="s">
        <v>109</v>
      </c>
      <c r="B149" s="13" t="s">
        <v>110</v>
      </c>
      <c r="C149" s="23">
        <f>C150+C154+C159+C162+C163+C164+C165+C166</f>
        <v>1956990</v>
      </c>
      <c r="D149" s="23">
        <f>D150+D154+D159+D162+D163+D164+D165+D166</f>
        <v>3121523</v>
      </c>
      <c r="E149" s="23">
        <f>E150+E154+E159+E162+E163+E164+E165+E166</f>
        <v>3121523</v>
      </c>
    </row>
    <row r="150" spans="1:5" ht="12.75">
      <c r="A150" s="8" t="s">
        <v>111</v>
      </c>
      <c r="B150" s="9" t="s">
        <v>112</v>
      </c>
      <c r="C150" s="20">
        <f>C151+C152+C153</f>
        <v>0</v>
      </c>
      <c r="D150" s="20">
        <f>D151+D152+D153</f>
        <v>0</v>
      </c>
      <c r="E150" s="20">
        <f>E151+E152+E153</f>
        <v>0</v>
      </c>
    </row>
    <row r="151" spans="1:5" ht="12.75">
      <c r="A151" s="10" t="s">
        <v>113</v>
      </c>
      <c r="B151" s="11" t="s">
        <v>117</v>
      </c>
      <c r="C151" s="21">
        <v>0</v>
      </c>
      <c r="D151" s="21">
        <v>0</v>
      </c>
      <c r="E151" s="21">
        <v>0</v>
      </c>
    </row>
    <row r="152" spans="1:5" ht="12.75">
      <c r="A152" s="10" t="s">
        <v>114</v>
      </c>
      <c r="B152" s="11" t="s">
        <v>157</v>
      </c>
      <c r="C152" s="21">
        <v>0</v>
      </c>
      <c r="D152" s="21">
        <v>0</v>
      </c>
      <c r="E152" s="21">
        <v>0</v>
      </c>
    </row>
    <row r="153" spans="1:5" ht="12.75">
      <c r="A153" s="10" t="s">
        <v>115</v>
      </c>
      <c r="B153" s="11" t="s">
        <v>118</v>
      </c>
      <c r="C153" s="21">
        <v>0</v>
      </c>
      <c r="D153" s="21">
        <v>0</v>
      </c>
      <c r="E153" s="21">
        <v>0</v>
      </c>
    </row>
    <row r="154" spans="1:5" ht="12.75">
      <c r="A154" s="15" t="s">
        <v>116</v>
      </c>
      <c r="B154" s="25" t="s">
        <v>119</v>
      </c>
      <c r="C154" s="24">
        <f>C155+C156+C157+C158</f>
        <v>0</v>
      </c>
      <c r="D154" s="24">
        <f>D155+D156+D157+D158</f>
        <v>0</v>
      </c>
      <c r="E154" s="24">
        <f>E155+E156+E157+E158</f>
        <v>0</v>
      </c>
    </row>
    <row r="155" spans="1:5" ht="12.75">
      <c r="A155" s="10" t="s">
        <v>120</v>
      </c>
      <c r="B155" s="11" t="s">
        <v>124</v>
      </c>
      <c r="C155" s="21">
        <v>0</v>
      </c>
      <c r="D155" s="21">
        <v>0</v>
      </c>
      <c r="E155" s="21">
        <v>0</v>
      </c>
    </row>
    <row r="156" spans="1:5" ht="12.75">
      <c r="A156" s="10" t="s">
        <v>121</v>
      </c>
      <c r="B156" s="11" t="s">
        <v>125</v>
      </c>
      <c r="C156" s="21">
        <v>0</v>
      </c>
      <c r="D156" s="21">
        <v>0</v>
      </c>
      <c r="E156" s="21">
        <v>0</v>
      </c>
    </row>
    <row r="157" spans="1:5" ht="12.75">
      <c r="A157" s="10" t="s">
        <v>122</v>
      </c>
      <c r="B157" s="11" t="s">
        <v>126</v>
      </c>
      <c r="C157" s="21">
        <v>0</v>
      </c>
      <c r="D157" s="21">
        <v>0</v>
      </c>
      <c r="E157" s="21">
        <v>0</v>
      </c>
    </row>
    <row r="158" spans="1:5" ht="12.75">
      <c r="A158" s="10" t="s">
        <v>123</v>
      </c>
      <c r="B158" s="11" t="s">
        <v>127</v>
      </c>
      <c r="C158" s="21">
        <v>0</v>
      </c>
      <c r="D158" s="21">
        <v>0</v>
      </c>
      <c r="E158" s="21">
        <v>0</v>
      </c>
    </row>
    <row r="159" spans="1:5" ht="12.75">
      <c r="A159" s="15" t="s">
        <v>128</v>
      </c>
      <c r="B159" s="9" t="s">
        <v>131</v>
      </c>
      <c r="C159" s="20">
        <f>C160+C161</f>
        <v>1956990</v>
      </c>
      <c r="D159" s="20">
        <v>2137174</v>
      </c>
      <c r="E159" s="20">
        <v>2137174</v>
      </c>
    </row>
    <row r="160" spans="1:5" ht="12.75">
      <c r="A160" s="10" t="s">
        <v>129</v>
      </c>
      <c r="B160" s="11" t="s">
        <v>132</v>
      </c>
      <c r="C160" s="21">
        <v>1956990</v>
      </c>
      <c r="D160" s="21">
        <v>2137174</v>
      </c>
      <c r="E160" s="21">
        <v>2137174</v>
      </c>
    </row>
    <row r="161" spans="1:5" ht="12.75">
      <c r="A161" s="10" t="s">
        <v>130</v>
      </c>
      <c r="B161" s="11" t="s">
        <v>133</v>
      </c>
      <c r="C161" s="21">
        <v>0</v>
      </c>
      <c r="D161" s="21">
        <v>0</v>
      </c>
      <c r="E161" s="21">
        <v>0</v>
      </c>
    </row>
    <row r="162" spans="1:5" ht="12.75">
      <c r="A162" s="15" t="s">
        <v>134</v>
      </c>
      <c r="B162" s="9" t="s">
        <v>140</v>
      </c>
      <c r="C162" s="24">
        <v>0</v>
      </c>
      <c r="D162" s="24">
        <v>984349</v>
      </c>
      <c r="E162" s="24">
        <v>984349</v>
      </c>
    </row>
    <row r="163" spans="1:5" ht="12.75">
      <c r="A163" s="15" t="s">
        <v>135</v>
      </c>
      <c r="B163" s="9" t="s">
        <v>141</v>
      </c>
      <c r="C163" s="24">
        <v>0</v>
      </c>
      <c r="D163" s="24">
        <v>0</v>
      </c>
      <c r="E163" s="24">
        <v>0</v>
      </c>
    </row>
    <row r="164" spans="1:5" ht="12.75">
      <c r="A164" s="15" t="s">
        <v>136</v>
      </c>
      <c r="B164" s="9" t="s">
        <v>142</v>
      </c>
      <c r="C164" s="24">
        <v>0</v>
      </c>
      <c r="D164" s="24">
        <v>0</v>
      </c>
      <c r="E164" s="24">
        <v>0</v>
      </c>
    </row>
    <row r="165" spans="1:5" ht="12.75">
      <c r="A165" s="15" t="s">
        <v>137</v>
      </c>
      <c r="B165" s="9" t="s">
        <v>143</v>
      </c>
      <c r="C165" s="24">
        <v>0</v>
      </c>
      <c r="D165" s="24">
        <v>0</v>
      </c>
      <c r="E165" s="24">
        <v>0</v>
      </c>
    </row>
    <row r="166" spans="1:5" ht="12.75">
      <c r="A166" s="15" t="s">
        <v>138</v>
      </c>
      <c r="B166" s="9" t="s">
        <v>144</v>
      </c>
      <c r="C166" s="24">
        <v>0</v>
      </c>
      <c r="D166" s="24">
        <v>0</v>
      </c>
      <c r="E166" s="24">
        <v>0</v>
      </c>
    </row>
    <row r="167" ht="12.75">
      <c r="D167"/>
    </row>
    <row r="168" spans="1:5" ht="12.75">
      <c r="A168" s="12" t="s">
        <v>139</v>
      </c>
      <c r="B168" s="13" t="s">
        <v>145</v>
      </c>
      <c r="C168" s="23">
        <f>C169+C170+C171+C172</f>
        <v>0</v>
      </c>
      <c r="D168" s="23">
        <f>D169+D170+D171+D172</f>
        <v>0</v>
      </c>
      <c r="E168" s="23">
        <f>E169+E170+E171+E172</f>
        <v>0</v>
      </c>
    </row>
    <row r="169" spans="1:5" ht="12.75">
      <c r="A169" s="8" t="s">
        <v>146</v>
      </c>
      <c r="B169" s="9" t="s">
        <v>151</v>
      </c>
      <c r="C169" s="20">
        <v>0</v>
      </c>
      <c r="D169" s="20">
        <v>0</v>
      </c>
      <c r="E169" s="20">
        <v>0</v>
      </c>
    </row>
    <row r="170" spans="1:5" ht="12.75">
      <c r="A170" s="8" t="s">
        <v>147</v>
      </c>
      <c r="B170" s="9" t="s">
        <v>152</v>
      </c>
      <c r="C170" s="20">
        <v>0</v>
      </c>
      <c r="D170" s="20">
        <v>0</v>
      </c>
      <c r="E170" s="20">
        <v>0</v>
      </c>
    </row>
    <row r="171" spans="1:5" ht="12.75">
      <c r="A171" s="8" t="s">
        <v>148</v>
      </c>
      <c r="B171" s="9" t="s">
        <v>153</v>
      </c>
      <c r="C171" s="20">
        <v>0</v>
      </c>
      <c r="D171" s="20">
        <v>0</v>
      </c>
      <c r="E171" s="20">
        <v>0</v>
      </c>
    </row>
    <row r="172" spans="1:5" ht="12.75">
      <c r="A172" s="8" t="s">
        <v>149</v>
      </c>
      <c r="B172" s="9" t="s">
        <v>154</v>
      </c>
      <c r="C172" s="20">
        <v>0</v>
      </c>
      <c r="D172" s="20">
        <v>0</v>
      </c>
      <c r="E172" s="20">
        <v>0</v>
      </c>
    </row>
    <row r="173" ht="12.75">
      <c r="D173"/>
    </row>
    <row r="174" spans="1:5" ht="26.25">
      <c r="A174" s="12" t="s">
        <v>150</v>
      </c>
      <c r="B174" s="13" t="s">
        <v>155</v>
      </c>
      <c r="C174" s="23">
        <v>0</v>
      </c>
      <c r="D174" s="23">
        <v>0</v>
      </c>
      <c r="E174" s="23">
        <v>0</v>
      </c>
    </row>
    <row r="175" ht="12.75">
      <c r="D175"/>
    </row>
    <row r="176" spans="1:5" ht="18" customHeight="1">
      <c r="A176" s="39" t="s">
        <v>173</v>
      </c>
      <c r="B176" s="34" t="s">
        <v>172</v>
      </c>
      <c r="C176" s="35">
        <f>C143+C159</f>
        <v>51460205</v>
      </c>
      <c r="D176" s="35">
        <f>D7+D60+D81+D131+D149</f>
        <v>65566511</v>
      </c>
      <c r="E176" s="35">
        <f>E7+E60+E81+E131+E149</f>
        <v>64145324</v>
      </c>
    </row>
    <row r="177" spans="1:4" ht="12.75">
      <c r="A177" s="30"/>
      <c r="B177" s="30"/>
      <c r="C177" s="31"/>
      <c r="D177"/>
    </row>
    <row r="178" spans="1:5" ht="15" customHeight="1">
      <c r="A178" s="34" t="s">
        <v>174</v>
      </c>
      <c r="B178" s="34" t="s">
        <v>175</v>
      </c>
      <c r="C178" s="35">
        <f>C145</f>
        <v>18378000</v>
      </c>
      <c r="D178" s="35">
        <f>D145</f>
        <v>17456416</v>
      </c>
      <c r="E178" s="35">
        <f>E145</f>
        <v>17456416</v>
      </c>
    </row>
    <row r="179" spans="1:4" ht="12.75">
      <c r="A179" s="2"/>
      <c r="D179"/>
    </row>
    <row r="180" spans="1:5" ht="12.75">
      <c r="A180" s="37" t="s">
        <v>177</v>
      </c>
      <c r="B180" s="37" t="s">
        <v>176</v>
      </c>
      <c r="C180" s="38">
        <f>C176+C178</f>
        <v>69838205</v>
      </c>
      <c r="D180" s="38">
        <f>D176+D178</f>
        <v>83022927</v>
      </c>
      <c r="E180" s="38">
        <f>E176+E178</f>
        <v>81601740</v>
      </c>
    </row>
  </sheetData>
  <sheetProtection/>
  <mergeCells count="4">
    <mergeCell ref="A1:E1"/>
    <mergeCell ref="A2:E2"/>
    <mergeCell ref="A3:E3"/>
    <mergeCell ref="A4:E4"/>
  </mergeCells>
  <printOptions/>
  <pageMargins left="0.2362204724409449" right="0.2362204724409449" top="0.15748031496062992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2018-05-11T08:43:27Z</cp:lastPrinted>
  <dcterms:created xsi:type="dcterms:W3CDTF">2014-02-19T12:17:10Z</dcterms:created>
  <dcterms:modified xsi:type="dcterms:W3CDTF">2018-05-30T16:06:42Z</dcterms:modified>
  <cp:category/>
  <cp:version/>
  <cp:contentType/>
  <cp:contentStatus/>
</cp:coreProperties>
</file>