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0"/>
  </bookViews>
  <sheets>
    <sheet name="2.melléklet " sheetId="1" r:id="rId1"/>
    <sheet name="3.melléklet" sheetId="2" r:id="rId2"/>
    <sheet name="4.melléklet" sheetId="3" state="hidden" r:id="rId3"/>
    <sheet name="5.melléklet" sheetId="4" state="hidden" r:id="rId4"/>
    <sheet name="6.melléklet" sheetId="5" state="hidden" r:id="rId5"/>
    <sheet name="7.melléklet" sheetId="6" r:id="rId6"/>
    <sheet name="8.melléklet" sheetId="7" r:id="rId7"/>
    <sheet name="9.melléklet" sheetId="8" r:id="rId8"/>
    <sheet name="10.melléklet" sheetId="9" state="hidden" r:id="rId9"/>
    <sheet name="11.melléklet" sheetId="10" state="hidden" r:id="rId10"/>
    <sheet name="12. melléklet" sheetId="11" r:id="rId11"/>
    <sheet name="13.melléklet" sheetId="12" state="hidden" r:id="rId12"/>
  </sheets>
  <definedNames>
    <definedName name="_xlnm.Print_Area" localSheetId="8">'10.melléklet'!$A$1:$N$30</definedName>
    <definedName name="_xlnm.Print_Area" localSheetId="9">'11.melléklet'!$A$1:$Q$22</definedName>
    <definedName name="_xlnm.Print_Area" localSheetId="10">'12. melléklet'!$A$1:$O$20</definedName>
    <definedName name="_xlnm.Print_Area" localSheetId="11">'13.melléklet'!$A$1:$N$21</definedName>
    <definedName name="_xlnm.Print_Area" localSheetId="0">'2.melléklet '!$A$1:$I$50</definedName>
    <definedName name="_xlnm.Print_Area" localSheetId="1">'3.melléklet'!$A$1:$T$33</definedName>
    <definedName name="_xlnm.Print_Area" localSheetId="2">'4.melléklet'!$A$1:$K$18</definedName>
    <definedName name="_xlnm.Print_Area" localSheetId="3">'5.melléklet'!$A$1:$K$30</definedName>
    <definedName name="_xlnm.Print_Area" localSheetId="4">'6.melléklet'!$A$1:$K$39</definedName>
    <definedName name="_xlnm.Print_Area" localSheetId="5">'7.melléklet'!$A$1:$P$33</definedName>
    <definedName name="_xlnm.Print_Area" localSheetId="6">'8.melléklet'!$A$1:$W$67</definedName>
    <definedName name="_xlnm.Print_Area" localSheetId="7">'9.melléklet'!$A$1:$K$25</definedName>
  </definedNames>
  <calcPr fullCalcOnLoad="1"/>
</workbook>
</file>

<file path=xl/sharedStrings.xml><?xml version="1.0" encoding="utf-8"?>
<sst xmlns="http://schemas.openxmlformats.org/spreadsheetml/2006/main" count="436" uniqueCount="223">
  <si>
    <t>sajátos bevételek</t>
  </si>
  <si>
    <t>rövid lejáratú hitelek</t>
  </si>
  <si>
    <t>előző évi pénzmaradvány</t>
  </si>
  <si>
    <t>BEVÉTELEK ÖSSZESEN</t>
  </si>
  <si>
    <t>személyi juttatások</t>
  </si>
  <si>
    <t>dologi kiadások</t>
  </si>
  <si>
    <t>tartalékok</t>
  </si>
  <si>
    <t>KIADÁSOK ÖSSZESEN</t>
  </si>
  <si>
    <t>II. FELHALMOZÁSI C. BEVÉTELEK ÉS KIADÁSOK</t>
  </si>
  <si>
    <t>beruházások</t>
  </si>
  <si>
    <t>felújítások</t>
  </si>
  <si>
    <t>BEVÉTELEK MINDÖSSZESEN</t>
  </si>
  <si>
    <t>KIADÁSOK MINDÖSSZESEN</t>
  </si>
  <si>
    <t>ellátottak pénzbeni juttatásai</t>
  </si>
  <si>
    <t>MŰKÖDÉSI ÉS FELHALMOZÁSI BEVÉTELEK ÉS KIADÁSOK</t>
  </si>
  <si>
    <t>E</t>
  </si>
  <si>
    <t>A</t>
  </si>
  <si>
    <t>B</t>
  </si>
  <si>
    <t>C</t>
  </si>
  <si>
    <t>D</t>
  </si>
  <si>
    <t>F</t>
  </si>
  <si>
    <t>G</t>
  </si>
  <si>
    <t>H</t>
  </si>
  <si>
    <t>hitel</t>
  </si>
  <si>
    <t>előirányzat</t>
  </si>
  <si>
    <t>módosított ei.</t>
  </si>
  <si>
    <t>MINDÖSSZESEN</t>
  </si>
  <si>
    <t>összesen</t>
  </si>
  <si>
    <t>módosított</t>
  </si>
  <si>
    <t>m.adót terh.járulék</t>
  </si>
  <si>
    <t>,</t>
  </si>
  <si>
    <t xml:space="preserve"> </t>
  </si>
  <si>
    <t xml:space="preserve">                  </t>
  </si>
  <si>
    <t>végkielégítés</t>
  </si>
  <si>
    <t>irodaszer, nyomtatvány</t>
  </si>
  <si>
    <t>vásárolt élelmezés</t>
  </si>
  <si>
    <t xml:space="preserve">     </t>
  </si>
  <si>
    <t>pénzmaradvány</t>
  </si>
  <si>
    <t xml:space="preserve">  összesen</t>
  </si>
  <si>
    <t xml:space="preserve">       felújítás</t>
  </si>
  <si>
    <t xml:space="preserve">       beruházás</t>
  </si>
  <si>
    <t xml:space="preserve">      összesen</t>
  </si>
  <si>
    <t>teljes munkaidős</t>
  </si>
  <si>
    <t>részmunkaidős</t>
  </si>
  <si>
    <t>külső munkavállaló</t>
  </si>
  <si>
    <t>falugondnok</t>
  </si>
  <si>
    <t>ÖSSZESÍTETT (MÉRLEGSZERŰ) ELŐIRÁNYZATA</t>
  </si>
  <si>
    <t>Személyi juttatások, szociális hozzájárulási adók és dologi kiadások összesített előirányzata</t>
  </si>
  <si>
    <t>MŰKÖDÉSI BEVÉTELEK ÖSSZESÍTETT ELŐIRÁNYZATA</t>
  </si>
  <si>
    <t>Személyi juttatások, szociális hozzájárulási adók és dologi kiadások részletes előirányzata</t>
  </si>
  <si>
    <t>Ellátottak pénzbeni juttatásai</t>
  </si>
  <si>
    <t>Tűzoltó Köztestület</t>
  </si>
  <si>
    <t>közművelődési érd.növ. pályázat önrész</t>
  </si>
  <si>
    <t>felhalmozási tartalék</t>
  </si>
  <si>
    <t>közhatalmi bevételek</t>
  </si>
  <si>
    <t>hitel és kamat</t>
  </si>
  <si>
    <t>pályázati támogatás</t>
  </si>
  <si>
    <t>pénzeszköz átadás</t>
  </si>
  <si>
    <t>Közhatalmi bevételek, valamint átengedett adók jogcímenként</t>
  </si>
  <si>
    <t>ezer Forint</t>
  </si>
  <si>
    <t>1. módosítás</t>
  </si>
  <si>
    <t>2. módosítás</t>
  </si>
  <si>
    <t>módosítás</t>
  </si>
  <si>
    <t>Forint</t>
  </si>
  <si>
    <t>M</t>
  </si>
  <si>
    <t>Támogatásértékű, működési célú bevételek</t>
  </si>
  <si>
    <t>munka- és védőruha</t>
  </si>
  <si>
    <t>hajtó- és kenőanyagok</t>
  </si>
  <si>
    <t>SZEMÉLYI JUTTATÁSOK ÖSSZESEN</t>
  </si>
  <si>
    <t>törvény szerinti illetmények, munkabérek</t>
  </si>
  <si>
    <t>túlóra, helyettesítési díj</t>
  </si>
  <si>
    <t>SZOLGÁLTATÁSI KIADÁSOK</t>
  </si>
  <si>
    <t>KÉSZLETBESZERZÉS</t>
  </si>
  <si>
    <t>modósítás</t>
  </si>
  <si>
    <t>államháztartáson belüli megelőlegezések</t>
  </si>
  <si>
    <t>előző évi elszámolásból származó kiadás</t>
  </si>
  <si>
    <t>államháztartáson belüli megelőlegezések visszafizetése</t>
  </si>
  <si>
    <t>önkormányzatok működési támogatásai</t>
  </si>
  <si>
    <t>egyéb működési célú támogatások</t>
  </si>
  <si>
    <t>működési bevételek</t>
  </si>
  <si>
    <t>egyéb működési célú támogatások (közfoglalkoztatás)</t>
  </si>
  <si>
    <t>közhatalmi bevételek (termékek, szolg. adói)</t>
  </si>
  <si>
    <t>I. MŰKÖDÉSI BEVÉTELEK ÉS KIADÁSOK</t>
  </si>
  <si>
    <t>011120 - Kormányzati igazgatási tevékenység</t>
  </si>
  <si>
    <t>011130 - Önkormányzatok és önkormányzati hivatalok jogalkotó és általános igazgatási tevékenysége</t>
  </si>
  <si>
    <t>013350 - Az önkormányzati vagyonnal való gazdálkodással kapcsolatos feladatok</t>
  </si>
  <si>
    <t>018010 - Önkormányzatok elszámolásai a központi költségvetéssel</t>
  </si>
  <si>
    <t>018030 - Támogatási célú finanszírozási műveletek</t>
  </si>
  <si>
    <t>041233 - Hosszabb időtartamú közfoglalkoztatás</t>
  </si>
  <si>
    <t>064010 - Közvilágítás</t>
  </si>
  <si>
    <t>066010 - Zöldterület-kezelés</t>
  </si>
  <si>
    <t>066020 - Város-, községgazdálkodási egyéb szolgáltatások</t>
  </si>
  <si>
    <t>082044 - Könyvtári szolgáltatások</t>
  </si>
  <si>
    <t>082092 - Közmvelődés - hagyományos közösségi kulturális értékek gondozása</t>
  </si>
  <si>
    <t>084031- Civil szervezetk működési támogatása</t>
  </si>
  <si>
    <t>104051 - Gyermekvédelmi pénzbeli és természetbeni ellátások</t>
  </si>
  <si>
    <t>107055 - Falugondnoki, tanyagondnoki szolgáltatás</t>
  </si>
  <si>
    <t>107060 - Egyéb szociális pénzbeli és természetbeni ellátások, támogatások</t>
  </si>
  <si>
    <t xml:space="preserve">90020 - Önkormányzati funkciókra nem sorolható bevételei államháztartáson kívűlről </t>
  </si>
  <si>
    <t>90060 - Forgatási és befektetési célú finanszíroási műveletek</t>
  </si>
  <si>
    <t>013320 - Köztemető fenntartás és -működtetés</t>
  </si>
  <si>
    <t>Működési bevételek jogcímenként</t>
  </si>
  <si>
    <t>Gépjárműadó 40%-a</t>
  </si>
  <si>
    <t>Magánszemélyek kommunális adója</t>
  </si>
  <si>
    <t>Helyi iparűzési adó</t>
  </si>
  <si>
    <t>Egyéb közhatalmi bevétel, késedelmi pótlék</t>
  </si>
  <si>
    <t>018010 - Önkormányzatok elszámolásai a központi költségvetésselnk.és társulásaik elszámolásai</t>
  </si>
  <si>
    <t>Önkormányzatok működési támogatásai jogcímenként</t>
  </si>
  <si>
    <t>Zöldterület-gazdálkodással kapcs.feladatok</t>
  </si>
  <si>
    <t>Közvilágítás fenntartásának támogatása</t>
  </si>
  <si>
    <t>Köztemető fenntartással kapcs.fealadok</t>
  </si>
  <si>
    <t>Közutak fenntartásának támogatása</t>
  </si>
  <si>
    <t>Tel. önk. szoc. feladainak támogatása</t>
  </si>
  <si>
    <t>Lakott külterülettel kapcsolatos feladatok</t>
  </si>
  <si>
    <t>Egyéb önkormányzati feladatok</t>
  </si>
  <si>
    <t>Könyvtári feladatok támogatása</t>
  </si>
  <si>
    <t>Falugondnoki szolg.</t>
  </si>
  <si>
    <t>Kiegészítő tám., beszámítás összege</t>
  </si>
  <si>
    <t>COFOG megnevezés</t>
  </si>
  <si>
    <t>045160 Közutak, hidak üzemeltetése, fenntartása</t>
  </si>
  <si>
    <t>ÖSSZESEN</t>
  </si>
  <si>
    <t>béren kívüli juttatások (cafetéria)</t>
  </si>
  <si>
    <t>közlekedési költségtérítés</t>
  </si>
  <si>
    <t>foglalkoztatottaknak adott egyéb juttatás</t>
  </si>
  <si>
    <t>jutalom, jubileumi jutalom</t>
  </si>
  <si>
    <t>választott tisztségviselők juttatásai</t>
  </si>
  <si>
    <t>nem saját fogl. fizetett juttatás (megbízás)</t>
  </si>
  <si>
    <t xml:space="preserve">egyéb külső személyi juttatás </t>
  </si>
  <si>
    <t>MUNKAADÓKAT TERHELŐ JÁRULÉKOK ÉS SZOCIÁLIS HOZZÁJÁRULÁSI ADÓ</t>
  </si>
  <si>
    <t>közüzemi díjak</t>
  </si>
  <si>
    <t>karbantartási, kisjavítási szolg.</t>
  </si>
  <si>
    <t>közvetített szolg.</t>
  </si>
  <si>
    <t>működési célú előzetesen felszámított áfa</t>
  </si>
  <si>
    <t>egyéb dologi kiadások</t>
  </si>
  <si>
    <t>üzemeltetési anyagok beszerzése</t>
  </si>
  <si>
    <t>karbantartási anyagok, alkatrészek</t>
  </si>
  <si>
    <t>fizetendő általános forgalmi adó</t>
  </si>
  <si>
    <t>DOLOGI KIADÁSOK</t>
  </si>
  <si>
    <t>kisértékű tárgyi eszköz</t>
  </si>
  <si>
    <t>bérleti, lízing díjak</t>
  </si>
  <si>
    <t>egyéb szolgáltatások</t>
  </si>
  <si>
    <t>KIKÜLDETÉSEK KIADÁSAI</t>
  </si>
  <si>
    <t>COFOG  Megnevezés</t>
  </si>
  <si>
    <t>107060 - Egyéb szociális pénzbeni és természetbeli ellátások, támogatások</t>
  </si>
  <si>
    <t>települési támogatás</t>
  </si>
  <si>
    <t>temetési támogatás</t>
  </si>
  <si>
    <t>rendszeres-gyermekvédelmi kedvezmény</t>
  </si>
  <si>
    <t>Egyéb működési célú támogatások</t>
  </si>
  <si>
    <t>Felhalmozási célú bevételek</t>
  </si>
  <si>
    <t>tárgyi eszközértékesítés</t>
  </si>
  <si>
    <t>pénzeszköz ávétel</t>
  </si>
  <si>
    <t>költségvetési bevételek</t>
  </si>
  <si>
    <t xml:space="preserve"> 011130 - Önkormányzatok és önkormányzati hivatalok jogalkotó és általános igazgatási tevékenysége</t>
  </si>
  <si>
    <t xml:space="preserve">támogatás </t>
  </si>
  <si>
    <t>0412233 - Hosszabb időtartamú közfoglalkoztatás</t>
  </si>
  <si>
    <t>Felhalmozási célú kiadások</t>
  </si>
  <si>
    <t>tárgyi eszköz beszerzés</t>
  </si>
  <si>
    <t>082092 - Közművelődés- hagyományos közösségi kulturális értékek gondozása</t>
  </si>
  <si>
    <t>érdekeltségnövelő pályázat</t>
  </si>
  <si>
    <t>polgármester</t>
  </si>
  <si>
    <t>107060 -  Falugondnoki, tanyagondnoki szolgáltatás</t>
  </si>
  <si>
    <t>munkaadói járulék és szociális hozzájárulási adó</t>
  </si>
  <si>
    <t>pénzeszköz átadások, támogatások nyújtása</t>
  </si>
  <si>
    <t>pénzeszköz átvetel, támogatás</t>
  </si>
  <si>
    <t>RIGÁCS KÖZSÉG ÖNKORMÁNYZATA</t>
  </si>
  <si>
    <t xml:space="preserve">RIGÁCS KÖZSÉG ÖNKORMÁNYZATA </t>
  </si>
  <si>
    <t>ágazati pótlék</t>
  </si>
  <si>
    <t>egyéb költségtérítés (bankártya használat díja)</t>
  </si>
  <si>
    <t>ruházati költségtérítés</t>
  </si>
  <si>
    <t>könyv, folyóirat</t>
  </si>
  <si>
    <t>informatikai eszköz</t>
  </si>
  <si>
    <t>biztosítási díj</t>
  </si>
  <si>
    <t>szállítási szolgáltatás</t>
  </si>
  <si>
    <t>REPREZENTÁCIÓ</t>
  </si>
  <si>
    <t>bankköltség</t>
  </si>
  <si>
    <t>szülési támogatás</t>
  </si>
  <si>
    <t>RIGÁCS KÖZSÉG ÖNKORMÁNYZATÁNAK ÉVES LÉTSZÁMKERETE</t>
  </si>
  <si>
    <t>közfoglalkoztatott</t>
  </si>
  <si>
    <t>082044 - Könyvtári szolgáltatás</t>
  </si>
  <si>
    <t>könyvtáros</t>
  </si>
  <si>
    <t>hivatalsegéd</t>
  </si>
  <si>
    <t>kommunikációs szolg. (telefondíj, internet)</t>
  </si>
  <si>
    <t>Működési bevételek</t>
  </si>
  <si>
    <t>Működési kiadások</t>
  </si>
  <si>
    <t>2017.</t>
  </si>
  <si>
    <t>Sümegi Kistérség Többcélú Társulás (3.349Ft*219fő)</t>
  </si>
  <si>
    <t>2017.évi tagdíj</t>
  </si>
  <si>
    <t>Egyéb működési célú tám. államháztartáson belülre (Balaton Felvidéki Vízitársulat, Éltető Balaton Felvidékért Egyesület</t>
  </si>
  <si>
    <t>Egyéb működési célú tám. államháztartáson belülre (Gógánfai Tündérkert Óvoda)</t>
  </si>
  <si>
    <t>Egyéb működési célú tám. államháztartáson belülre (Napfény Szoc. Segítő Központ, védőnői szolg.)</t>
  </si>
  <si>
    <t>Egyéb működési célú tám. államháztartáson belülre (Marcal Vidéki Önk. Szoc. Társulása)</t>
  </si>
  <si>
    <t>falufejlesztés, beruházás</t>
  </si>
  <si>
    <t>tisztítószer, vegyszer</t>
  </si>
  <si>
    <t>KÜLÖNFÉLE BEFIZETÉSEK (EKATA EPER program)</t>
  </si>
  <si>
    <t>ÁFA</t>
  </si>
  <si>
    <t>KÜLÖNFÉLE BEFIZETÉSEK (településfejlesztési terv)</t>
  </si>
  <si>
    <t>bérbeadásból származó bevétel</t>
  </si>
  <si>
    <t>KÜLÖNFÉLE BEFIZETÉSEK (vízkárelhárítási terv)</t>
  </si>
  <si>
    <t>KÜLÖNFÉLE BEFIZETÉSEK (NKP program- térkép)</t>
  </si>
  <si>
    <t>Civil szervezetek támogatása</t>
  </si>
  <si>
    <r>
      <t xml:space="preserve">13.melléklet Rigács Község Önkormányzat Képviselő-testületének  </t>
    </r>
    <r>
      <rPr>
        <sz val="9"/>
        <color indexed="10"/>
        <rFont val="Arial CE"/>
        <family val="0"/>
      </rPr>
      <t>1/2017. (II.28.)</t>
    </r>
    <r>
      <rPr>
        <sz val="9"/>
        <rFont val="Arial CE"/>
        <family val="0"/>
      </rPr>
      <t xml:space="preserve"> önkormányzati rendeletéhez</t>
    </r>
  </si>
  <si>
    <t xml:space="preserve">orvosi ügyelet </t>
  </si>
  <si>
    <t>szakrendelés</t>
  </si>
  <si>
    <r>
      <t xml:space="preserve">11. melléklet Rigács Község Önkormányzat Képviselő-testületének </t>
    </r>
    <r>
      <rPr>
        <sz val="10"/>
        <rFont val="Arial CE"/>
        <family val="0"/>
      </rPr>
      <t>1/2017. (II.28.) önkormányzati rendeletéhez</t>
    </r>
  </si>
  <si>
    <r>
      <t xml:space="preserve">10. melléklet Rigács Község Önkormányzat Képviselő-testületének  </t>
    </r>
    <r>
      <rPr>
        <sz val="10"/>
        <rFont val="Arial CE"/>
        <family val="0"/>
      </rPr>
      <t>1/2017. (II.28.) önkormányzati rendeletéhez</t>
    </r>
  </si>
  <si>
    <r>
      <t xml:space="preserve">6. melléklet Rigács Község Önkormányzat Képviselő-testületének </t>
    </r>
    <r>
      <rPr>
        <sz val="10"/>
        <rFont val="Arial CE"/>
        <family val="0"/>
      </rPr>
      <t>1/2017. (II.28.) önkormányzati rendeletéhez</t>
    </r>
  </si>
  <si>
    <r>
      <t xml:space="preserve">5. melléklet Rigács Község Önkormányzat Képviselő-testületének </t>
    </r>
    <r>
      <rPr>
        <sz val="10"/>
        <rFont val="Arial CE"/>
        <family val="0"/>
      </rPr>
      <t xml:space="preserve"> 1/2017. (II.28.) önkormányzati rendeletéhez</t>
    </r>
  </si>
  <si>
    <r>
      <t xml:space="preserve">4. melléklet Rigács Község Önkormányzat Képviselő-testületének  </t>
    </r>
    <r>
      <rPr>
        <sz val="10"/>
        <rFont val="Arial CE"/>
        <family val="0"/>
      </rPr>
      <t>1/2017. (II.28.) önkormányzati rendeletéhez</t>
    </r>
  </si>
  <si>
    <t>082092 - Közművelődés - hagyományos közösségi kulturális értékek gondozása</t>
  </si>
  <si>
    <t>Kamatbevétel</t>
  </si>
  <si>
    <t>saját hatáskörben adott természetbeni tám.</t>
  </si>
  <si>
    <t>"2. melléklet Rigács Község Önkormányzat Képviselő-testületének  1/2017. (II.28.) önkormányzati rendeletéhez"</t>
  </si>
  <si>
    <t>1. melléklet Rigács Község Önkormányzat Képviselő-testületének  8/2017. (XI.30.) önkormányzati rendeletéhez</t>
  </si>
  <si>
    <t>"3. melléklet Rigács Község Önkormányzat Képviselő-testületének  1/2017. (II.28.) önkormányzati rendeletéhez"</t>
  </si>
  <si>
    <t>2. melléklet Rigács Község Önkormányzat Képviselő-testületének  8/2017. (XI.30.) önkormányzati rendeletéhez</t>
  </si>
  <si>
    <t>"7. melléklet Rigács Község Önkormányzat Képviselő-testületének  1/2017. (II.28.) önkormányzati rendeletéhez"</t>
  </si>
  <si>
    <r>
      <t>3. melléklet Rigács Község Önkormányzat Képviselő-testületének   8</t>
    </r>
    <r>
      <rPr>
        <sz val="10"/>
        <rFont val="Arial CE"/>
        <family val="0"/>
      </rPr>
      <t>/2017. (XI.30.) önkormányzati rendeletéhez</t>
    </r>
  </si>
  <si>
    <t>"8. melléklet Rigács Község Önkormányzat Képviselő-testületének  1/2017. (II.28.) önkormányzati rendeletéhez"</t>
  </si>
  <si>
    <t>4. melléklet Rigács Község Önkormányzat Képviselő-testületének   8/2017. (XI. 30.) önkormányzati rendeletéhez</t>
  </si>
  <si>
    <t>"9. melléklet Rigács Község Önkormányzat Képviselő-testületének  1/2017. (II.28.) önkormányzati rendeletéhez"</t>
  </si>
  <si>
    <r>
      <t>5. melléklet Rigács Község Önkormányzat Képviselő-testületének  8</t>
    </r>
    <r>
      <rPr>
        <sz val="10"/>
        <rFont val="Arial CE"/>
        <family val="0"/>
      </rPr>
      <t>/2017. (XI.30.) önkormányzati rendeletéhez</t>
    </r>
  </si>
  <si>
    <t>"12. melléklet Rigács Község Önkormányzat Képviselő-testületének  1/2017. (II.28.) önkormányzati rendeletéhez"</t>
  </si>
  <si>
    <r>
      <t xml:space="preserve">6. melléklet Rigács Község Önkormányzat Képviselő-testületének </t>
    </r>
    <r>
      <rPr>
        <sz val="10"/>
        <rFont val="Arial CE"/>
        <family val="0"/>
      </rPr>
      <t xml:space="preserve"> 8/2017. (</t>
    </r>
    <r>
      <rPr>
        <i/>
        <sz val="10"/>
        <rFont val="Arial CE"/>
        <family val="0"/>
      </rPr>
      <t>XI</t>
    </r>
    <r>
      <rPr>
        <sz val="10"/>
        <rFont val="Arial CE"/>
        <family val="0"/>
      </rPr>
      <t>.30.) önkormányzati rendeletéhez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</si>
</sst>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9"/>
      <color indexed="16"/>
      <name val="Arial CE"/>
      <family val="0"/>
    </font>
    <font>
      <b/>
      <sz val="9.5"/>
      <name val="Arial CE"/>
      <family val="0"/>
    </font>
    <font>
      <sz val="9.5"/>
      <name val="Arial CE"/>
      <family val="0"/>
    </font>
    <font>
      <sz val="8.5"/>
      <name val="Arial CE"/>
      <family val="0"/>
    </font>
    <font>
      <b/>
      <sz val="8.5"/>
      <name val="Arial CE"/>
      <family val="0"/>
    </font>
    <font>
      <b/>
      <i/>
      <sz val="8.5"/>
      <name val="Arial CE"/>
      <family val="0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 CE"/>
      <family val="0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.5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.5"/>
      <color rgb="FFFF0000"/>
      <name val="Arial CE"/>
      <family val="2"/>
    </font>
    <font>
      <sz val="9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7" borderId="7" applyNumberFormat="0" applyFont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6" fillId="0" borderId="2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horizontal="center"/>
    </xf>
    <xf numFmtId="0" fontId="1" fillId="0" borderId="60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14" fillId="0" borderId="61" xfId="0" applyFont="1" applyBorder="1" applyAlignment="1">
      <alignment/>
    </xf>
    <xf numFmtId="0" fontId="14" fillId="0" borderId="60" xfId="0" applyFont="1" applyBorder="1" applyAlignment="1">
      <alignment/>
    </xf>
    <xf numFmtId="0" fontId="13" fillId="0" borderId="62" xfId="0" applyFont="1" applyBorder="1" applyAlignment="1">
      <alignment/>
    </xf>
    <xf numFmtId="49" fontId="13" fillId="0" borderId="63" xfId="0" applyNumberFormat="1" applyFont="1" applyBorder="1" applyAlignment="1">
      <alignment horizontal="left"/>
    </xf>
    <xf numFmtId="0" fontId="1" fillId="0" borderId="64" xfId="0" applyFont="1" applyBorder="1" applyAlignment="1">
      <alignment horizontal="center"/>
    </xf>
    <xf numFmtId="0" fontId="1" fillId="0" borderId="64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0" fillId="0" borderId="65" xfId="0" applyFont="1" applyBorder="1" applyAlignment="1">
      <alignment/>
    </xf>
    <xf numFmtId="3" fontId="8" fillId="0" borderId="28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/>
    </xf>
    <xf numFmtId="0" fontId="13" fillId="0" borderId="6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14" fontId="1" fillId="0" borderId="56" xfId="0" applyNumberFormat="1" applyFont="1" applyBorder="1" applyAlignment="1">
      <alignment horizontal="center"/>
    </xf>
    <xf numFmtId="3" fontId="1" fillId="0" borderId="19" xfId="46" applyNumberFormat="1" applyFont="1" applyBorder="1" applyAlignment="1">
      <alignment horizontal="center"/>
    </xf>
    <xf numFmtId="3" fontId="1" fillId="0" borderId="20" xfId="46" applyNumberFormat="1" applyFont="1" applyBorder="1" applyAlignment="1">
      <alignment horizontal="center"/>
    </xf>
    <xf numFmtId="3" fontId="1" fillId="0" borderId="44" xfId="46" applyNumberFormat="1" applyFont="1" applyBorder="1" applyAlignment="1">
      <alignment horizontal="center"/>
    </xf>
    <xf numFmtId="3" fontId="0" fillId="0" borderId="17" xfId="46" applyNumberFormat="1" applyFont="1" applyBorder="1" applyAlignment="1">
      <alignment horizontal="center"/>
    </xf>
    <xf numFmtId="3" fontId="0" fillId="0" borderId="21" xfId="46" applyNumberFormat="1" applyFont="1" applyBorder="1" applyAlignment="1">
      <alignment/>
    </xf>
    <xf numFmtId="3" fontId="0" fillId="0" borderId="32" xfId="46" applyNumberFormat="1" applyFont="1" applyBorder="1" applyAlignment="1">
      <alignment/>
    </xf>
    <xf numFmtId="165" fontId="1" fillId="0" borderId="0" xfId="46" applyNumberFormat="1" applyFont="1" applyBorder="1" applyAlignment="1">
      <alignment/>
    </xf>
    <xf numFmtId="3" fontId="0" fillId="0" borderId="17" xfId="46" applyNumberFormat="1" applyFont="1" applyBorder="1" applyAlignment="1">
      <alignment horizontal="center"/>
    </xf>
    <xf numFmtId="3" fontId="0" fillId="0" borderId="21" xfId="46" applyNumberFormat="1" applyFont="1" applyBorder="1" applyAlignment="1">
      <alignment horizontal="center"/>
    </xf>
    <xf numFmtId="3" fontId="0" fillId="0" borderId="32" xfId="46" applyNumberFormat="1" applyFont="1" applyBorder="1" applyAlignment="1">
      <alignment horizontal="center"/>
    </xf>
    <xf numFmtId="165" fontId="0" fillId="0" borderId="0" xfId="4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3" fontId="0" fillId="0" borderId="32" xfId="46" applyNumberFormat="1" applyFont="1" applyBorder="1" applyAlignment="1">
      <alignment horizontal="center"/>
    </xf>
    <xf numFmtId="3" fontId="0" fillId="0" borderId="21" xfId="46" applyNumberFormat="1" applyFont="1" applyBorder="1" applyAlignment="1">
      <alignment horizontal="center"/>
    </xf>
    <xf numFmtId="165" fontId="0" fillId="0" borderId="0" xfId="46" applyNumberFormat="1" applyFont="1" applyBorder="1" applyAlignment="1">
      <alignment/>
    </xf>
    <xf numFmtId="3" fontId="1" fillId="0" borderId="21" xfId="46" applyNumberFormat="1" applyFont="1" applyBorder="1" applyAlignment="1">
      <alignment horizontal="center"/>
    </xf>
    <xf numFmtId="3" fontId="1" fillId="0" borderId="17" xfId="46" applyNumberFormat="1" applyFont="1" applyBorder="1" applyAlignment="1">
      <alignment horizontal="center"/>
    </xf>
    <xf numFmtId="3" fontId="1" fillId="0" borderId="32" xfId="46" applyNumberFormat="1" applyFont="1" applyBorder="1" applyAlignment="1">
      <alignment horizontal="center"/>
    </xf>
    <xf numFmtId="3" fontId="0" fillId="0" borderId="17" xfId="46" applyNumberFormat="1" applyFont="1" applyBorder="1" applyAlignment="1">
      <alignment horizontal="center"/>
    </xf>
    <xf numFmtId="3" fontId="1" fillId="0" borderId="32" xfId="46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21" xfId="46" applyNumberFormat="1" applyFont="1" applyBorder="1" applyAlignment="1">
      <alignment horizontal="center"/>
    </xf>
    <xf numFmtId="3" fontId="0" fillId="0" borderId="17" xfId="46" applyNumberFormat="1" applyFont="1" applyBorder="1" applyAlignment="1">
      <alignment horizontal="center"/>
    </xf>
    <xf numFmtId="3" fontId="1" fillId="0" borderId="23" xfId="46" applyNumberFormat="1" applyFont="1" applyBorder="1" applyAlignment="1">
      <alignment horizontal="center"/>
    </xf>
    <xf numFmtId="3" fontId="1" fillId="0" borderId="24" xfId="46" applyNumberFormat="1" applyFont="1" applyBorder="1" applyAlignment="1">
      <alignment horizontal="center"/>
    </xf>
    <xf numFmtId="3" fontId="1" fillId="0" borderId="52" xfId="46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" fontId="1" fillId="0" borderId="59" xfId="46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17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3" fillId="0" borderId="26" xfId="0" applyFont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6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6" xfId="0" applyFont="1" applyBorder="1" applyAlignment="1">
      <alignment/>
    </xf>
    <xf numFmtId="3" fontId="0" fillId="0" borderId="27" xfId="46" applyNumberFormat="1" applyFont="1" applyBorder="1" applyAlignment="1">
      <alignment horizontal="center"/>
    </xf>
    <xf numFmtId="3" fontId="1" fillId="0" borderId="28" xfId="46" applyNumberFormat="1" applyFont="1" applyBorder="1" applyAlignment="1">
      <alignment horizontal="center"/>
    </xf>
    <xf numFmtId="3" fontId="1" fillId="0" borderId="58" xfId="46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5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3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9" fillId="0" borderId="21" xfId="0" applyFont="1" applyBorder="1" applyAlignment="1">
      <alignment/>
    </xf>
    <xf numFmtId="9" fontId="9" fillId="0" borderId="2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1" fillId="0" borderId="72" xfId="0" applyFont="1" applyBorder="1" applyAlignment="1">
      <alignment/>
    </xf>
    <xf numFmtId="3" fontId="1" fillId="0" borderId="73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32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5" xfId="0" applyBorder="1" applyAlignment="1">
      <alignment horizontal="right"/>
    </xf>
    <xf numFmtId="0" fontId="1" fillId="0" borderId="78" xfId="0" applyFont="1" applyBorder="1" applyAlignment="1">
      <alignment/>
    </xf>
    <xf numFmtId="0" fontId="1" fillId="0" borderId="55" xfId="0" applyFont="1" applyBorder="1" applyAlignment="1">
      <alignment/>
    </xf>
    <xf numFmtId="0" fontId="13" fillId="0" borderId="18" xfId="0" applyFont="1" applyBorder="1" applyAlignment="1">
      <alignment horizontal="left"/>
    </xf>
    <xf numFmtId="3" fontId="0" fillId="0" borderId="34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1" fillId="0" borderId="5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4" fillId="0" borderId="81" xfId="0" applyNumberFormat="1" applyFont="1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10" fillId="0" borderId="8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4" fillId="0" borderId="83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3" fontId="4" fillId="0" borderId="84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85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63" xfId="0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6" fillId="0" borderId="17" xfId="0" applyNumberFormat="1" applyFont="1" applyBorder="1" applyAlignment="1">
      <alignment horizontal="center"/>
    </xf>
    <xf numFmtId="3" fontId="56" fillId="0" borderId="20" xfId="0" applyNumberFormat="1" applyFont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0" fontId="4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4" fillId="0" borderId="81" xfId="0" applyFont="1" applyBorder="1" applyAlignment="1">
      <alignment/>
    </xf>
    <xf numFmtId="0" fontId="0" fillId="0" borderId="84" xfId="0" applyBorder="1" applyAlignment="1">
      <alignment/>
    </xf>
    <xf numFmtId="0" fontId="0" fillId="0" borderId="38" xfId="0" applyBorder="1" applyAlignment="1">
      <alignment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2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4" fillId="32" borderId="16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14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3" fillId="0" borderId="62" xfId="0" applyNumberFormat="1" applyFont="1" applyBorder="1" applyAlignment="1">
      <alignment horizontal="left"/>
    </xf>
    <xf numFmtId="0" fontId="13" fillId="0" borderId="63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13" fillId="0" borderId="62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63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49" fontId="13" fillId="0" borderId="63" xfId="0" applyNumberFormat="1" applyFont="1" applyBorder="1" applyAlignment="1">
      <alignment wrapText="1"/>
    </xf>
    <xf numFmtId="49" fontId="13" fillId="0" borderId="31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82" xfId="0" applyFont="1" applyBorder="1" applyAlignment="1">
      <alignment/>
    </xf>
    <xf numFmtId="0" fontId="1" fillId="0" borderId="0" xfId="0" applyFont="1" applyAlignment="1">
      <alignment/>
    </xf>
    <xf numFmtId="49" fontId="15" fillId="0" borderId="63" xfId="0" applyNumberFormat="1" applyFont="1" applyBorder="1" applyAlignment="1">
      <alignment horizontal="left"/>
    </xf>
    <xf numFmtId="0" fontId="13" fillId="0" borderId="63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4" fillId="0" borderId="62" xfId="0" applyNumberFormat="1" applyFont="1" applyBorder="1" applyAlignment="1">
      <alignment horizontal="left" wrapText="1"/>
    </xf>
    <xf numFmtId="0" fontId="14" fillId="0" borderId="63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3" fillId="0" borderId="62" xfId="0" applyFont="1" applyBorder="1" applyAlignment="1">
      <alignment/>
    </xf>
    <xf numFmtId="0" fontId="1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16" fillId="0" borderId="26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4" fillId="0" borderId="62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49" fontId="13" fillId="0" borderId="17" xfId="0" applyNumberFormat="1" applyFont="1" applyBorder="1" applyAlignment="1">
      <alignment horizontal="left"/>
    </xf>
    <xf numFmtId="0" fontId="13" fillId="0" borderId="21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49" fontId="13" fillId="0" borderId="19" xfId="0" applyNumberFormat="1" applyFont="1" applyBorder="1" applyAlignment="1">
      <alignment horizontal="left"/>
    </xf>
    <xf numFmtId="0" fontId="13" fillId="0" borderId="20" xfId="0" applyFont="1" applyBorder="1" applyAlignment="1">
      <alignment/>
    </xf>
    <xf numFmtId="0" fontId="13" fillId="0" borderId="29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6" fillId="0" borderId="18" xfId="0" applyFont="1" applyBorder="1" applyAlignment="1">
      <alignment/>
    </xf>
    <xf numFmtId="0" fontId="1" fillId="0" borderId="76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7" xfId="0" applyFont="1" applyBorder="1" applyAlignment="1">
      <alignment/>
    </xf>
    <xf numFmtId="0" fontId="6" fillId="0" borderId="53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82" xfId="0" applyBorder="1" applyAlignment="1">
      <alignment wrapText="1"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49" fontId="7" fillId="0" borderId="16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6" fillId="0" borderId="15" xfId="0" applyFont="1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4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62" xfId="0" applyFont="1" applyBorder="1" applyAlignment="1">
      <alignment horizontal="left" wrapText="1"/>
    </xf>
    <xf numFmtId="0" fontId="0" fillId="0" borderId="6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56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31" xfId="0" applyFont="1" applyBorder="1" applyAlignment="1">
      <alignment/>
    </xf>
    <xf numFmtId="0" fontId="1" fillId="0" borderId="7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49" fontId="15" fillId="0" borderId="81" xfId="0" applyNumberFormat="1" applyFont="1" applyBorder="1" applyAlignment="1">
      <alignment wrapText="1"/>
    </xf>
    <xf numFmtId="0" fontId="13" fillId="0" borderId="84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26" xfId="0" applyFont="1" applyBorder="1" applyAlignment="1">
      <alignment/>
    </xf>
    <xf numFmtId="0" fontId="13" fillId="0" borderId="30" xfId="0" applyFont="1" applyBorder="1" applyAlignment="1">
      <alignment wrapText="1"/>
    </xf>
    <xf numFmtId="0" fontId="13" fillId="0" borderId="87" xfId="0" applyFont="1" applyBorder="1" applyAlignment="1">
      <alignment wrapText="1"/>
    </xf>
    <xf numFmtId="0" fontId="13" fillId="0" borderId="88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9" fontId="15" fillId="0" borderId="62" xfId="0" applyNumberFormat="1" applyFont="1" applyBorder="1" applyAlignment="1">
      <alignment wrapText="1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24" xfId="0" applyFont="1" applyBorder="1" applyAlignment="1">
      <alignment horizontal="left"/>
    </xf>
    <xf numFmtId="0" fontId="13" fillId="0" borderId="52" xfId="0" applyFont="1" applyBorder="1" applyAlignment="1">
      <alignment/>
    </xf>
    <xf numFmtId="0" fontId="1" fillId="0" borderId="91" xfId="0" applyFont="1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93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39" xfId="0" applyFont="1" applyBorder="1" applyAlignment="1">
      <alignment horizontal="left" wrapText="1"/>
    </xf>
    <xf numFmtId="0" fontId="13" fillId="0" borderId="40" xfId="0" applyFont="1" applyBorder="1" applyAlignment="1">
      <alignment wrapText="1"/>
    </xf>
    <xf numFmtId="0" fontId="13" fillId="0" borderId="80" xfId="0" applyFont="1" applyBorder="1" applyAlignment="1">
      <alignment wrapText="1"/>
    </xf>
    <xf numFmtId="0" fontId="13" fillId="0" borderId="76" xfId="0" applyFont="1" applyBorder="1" applyAlignment="1">
      <alignment horizontal="left"/>
    </xf>
    <xf numFmtId="0" fontId="13" fillId="0" borderId="79" xfId="0" applyFont="1" applyBorder="1" applyAlignment="1">
      <alignment/>
    </xf>
    <xf numFmtId="0" fontId="15" fillId="0" borderId="25" xfId="0" applyFont="1" applyBorder="1" applyAlignment="1">
      <alignment horizontal="left" wrapText="1"/>
    </xf>
    <xf numFmtId="0" fontId="13" fillId="0" borderId="77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7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0" xfId="0" applyAlignment="1">
      <alignment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49" fontId="5" fillId="0" borderId="81" xfId="0" applyNumberFormat="1" applyFont="1" applyBorder="1" applyAlignment="1">
      <alignment horizontal="left" wrapText="1"/>
    </xf>
    <xf numFmtId="0" fontId="5" fillId="0" borderId="84" xfId="0" applyFont="1" applyBorder="1" applyAlignment="1">
      <alignment/>
    </xf>
    <xf numFmtId="0" fontId="4" fillId="0" borderId="85" xfId="0" applyFont="1" applyBorder="1" applyAlignment="1">
      <alignment/>
    </xf>
    <xf numFmtId="49" fontId="5" fillId="0" borderId="61" xfId="0" applyNumberFormat="1" applyFont="1" applyBorder="1" applyAlignment="1">
      <alignment horizontal="left" wrapText="1"/>
    </xf>
    <xf numFmtId="0" fontId="5" fillId="0" borderId="60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82" xfId="0" applyFont="1" applyBorder="1" applyAlignment="1">
      <alignment/>
    </xf>
    <xf numFmtId="49" fontId="5" fillId="0" borderId="16" xfId="0" applyNumberFormat="1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view="pageBreakPreview" zoomScaleSheetLayoutView="100" zoomScalePageLayoutView="0" workbookViewId="0" topLeftCell="A1">
      <selection activeCell="B2" sqref="B2:I2"/>
    </sheetView>
  </sheetViews>
  <sheetFormatPr defaultColWidth="9.00390625" defaultRowHeight="12.75"/>
  <cols>
    <col min="1" max="3" width="9.125" style="10" customWidth="1"/>
    <col min="4" max="4" width="27.25390625" style="10" customWidth="1"/>
    <col min="5" max="5" width="9.875" style="10" bestFit="1" customWidth="1"/>
    <col min="6" max="7" width="11.125" style="10" bestFit="1" customWidth="1"/>
    <col min="8" max="8" width="9.75390625" style="10" bestFit="1" customWidth="1"/>
    <col min="9" max="16384" width="9.125" style="10" customWidth="1"/>
  </cols>
  <sheetData>
    <row r="1" spans="1:9" ht="12">
      <c r="A1" s="13"/>
      <c r="B1" s="346" t="s">
        <v>212</v>
      </c>
      <c r="C1" s="346"/>
      <c r="D1" s="346"/>
      <c r="E1" s="346"/>
      <c r="F1" s="346"/>
      <c r="G1" s="346"/>
      <c r="H1" s="346"/>
      <c r="I1" s="346"/>
    </row>
    <row r="2" spans="1:9" ht="12">
      <c r="A2" s="13"/>
      <c r="B2" s="346" t="s">
        <v>211</v>
      </c>
      <c r="C2" s="346"/>
      <c r="D2" s="346"/>
      <c r="E2" s="346"/>
      <c r="F2" s="346"/>
      <c r="G2" s="346"/>
      <c r="H2" s="346"/>
      <c r="I2" s="346"/>
    </row>
    <row r="3" spans="1:9" ht="12">
      <c r="A3" s="347" t="s">
        <v>164</v>
      </c>
      <c r="B3" s="347"/>
      <c r="C3" s="347"/>
      <c r="D3" s="347"/>
      <c r="E3" s="347"/>
      <c r="F3" s="347"/>
      <c r="G3" s="347"/>
      <c r="H3" s="347"/>
      <c r="I3" s="347"/>
    </row>
    <row r="4" spans="2:9" ht="12">
      <c r="B4" s="19"/>
      <c r="I4" s="59"/>
    </row>
    <row r="5" spans="2:9" ht="12">
      <c r="B5" s="348" t="s">
        <v>14</v>
      </c>
      <c r="C5" s="346"/>
      <c r="D5" s="346"/>
      <c r="E5" s="346"/>
      <c r="F5" s="346"/>
      <c r="G5" s="346"/>
      <c r="H5" s="346"/>
      <c r="I5" s="346"/>
    </row>
    <row r="6" spans="2:9" ht="12">
      <c r="B6" s="347" t="s">
        <v>46</v>
      </c>
      <c r="C6" s="347"/>
      <c r="D6" s="347"/>
      <c r="E6" s="347"/>
      <c r="F6" s="347"/>
      <c r="G6" s="347"/>
      <c r="H6" s="347"/>
      <c r="I6" s="347"/>
    </row>
    <row r="7" spans="2:9" ht="12">
      <c r="B7" s="348"/>
      <c r="C7" s="349"/>
      <c r="D7" s="349"/>
      <c r="E7" s="349"/>
      <c r="F7" s="349"/>
      <c r="G7" s="349"/>
      <c r="H7" s="349"/>
      <c r="I7" s="349"/>
    </row>
    <row r="8" spans="2:9" ht="12">
      <c r="B8" s="348" t="s">
        <v>184</v>
      </c>
      <c r="C8" s="346"/>
      <c r="D8" s="346"/>
      <c r="E8" s="346"/>
      <c r="F8" s="346"/>
      <c r="G8" s="346"/>
      <c r="H8" s="346"/>
      <c r="I8" s="346"/>
    </row>
    <row r="9" spans="2:9" ht="12.75" thickBot="1">
      <c r="B9" s="20"/>
      <c r="C9" s="21"/>
      <c r="D9" s="21"/>
      <c r="E9" s="21"/>
      <c r="F9" s="21"/>
      <c r="G9" s="21"/>
      <c r="H9" s="20" t="s">
        <v>63</v>
      </c>
      <c r="I9" s="13"/>
    </row>
    <row r="10" spans="2:8" ht="12.75" thickBot="1">
      <c r="B10" s="23"/>
      <c r="C10" s="60" t="s">
        <v>16</v>
      </c>
      <c r="D10" s="24"/>
      <c r="E10" s="41" t="s">
        <v>17</v>
      </c>
      <c r="F10" s="41" t="s">
        <v>18</v>
      </c>
      <c r="G10" s="41" t="s">
        <v>19</v>
      </c>
      <c r="H10" s="41" t="s">
        <v>15</v>
      </c>
    </row>
    <row r="11" spans="2:8" ht="12.75" thickBot="1">
      <c r="B11" s="37"/>
      <c r="C11" s="25"/>
      <c r="D11" s="26"/>
      <c r="E11" s="338">
        <v>2017</v>
      </c>
      <c r="F11" s="339"/>
      <c r="G11" s="339"/>
      <c r="H11" s="340"/>
    </row>
    <row r="12" spans="2:8" s="22" customFormat="1" ht="13.5" thickBot="1">
      <c r="B12" s="38"/>
      <c r="C12" s="341" t="s">
        <v>82</v>
      </c>
      <c r="D12" s="326"/>
      <c r="E12" s="326"/>
      <c r="F12" s="326"/>
      <c r="G12" s="327"/>
      <c r="H12" s="61"/>
    </row>
    <row r="13" spans="2:8" s="22" customFormat="1" ht="13.5" thickBot="1">
      <c r="B13" s="325" t="s">
        <v>182</v>
      </c>
      <c r="C13" s="326"/>
      <c r="D13" s="327"/>
      <c r="E13" s="36" t="s">
        <v>24</v>
      </c>
      <c r="F13" s="42" t="s">
        <v>60</v>
      </c>
      <c r="G13" s="36" t="s">
        <v>61</v>
      </c>
      <c r="H13" s="36" t="s">
        <v>28</v>
      </c>
    </row>
    <row r="14" spans="2:8" ht="12">
      <c r="B14" s="330" t="s">
        <v>77</v>
      </c>
      <c r="C14" s="331"/>
      <c r="D14" s="332"/>
      <c r="E14" s="224">
        <v>18091903</v>
      </c>
      <c r="F14" s="299"/>
      <c r="G14" s="224"/>
      <c r="H14" s="224">
        <v>18091903</v>
      </c>
    </row>
    <row r="15" spans="2:8" ht="12">
      <c r="B15" s="322" t="s">
        <v>80</v>
      </c>
      <c r="C15" s="333"/>
      <c r="D15" s="334"/>
      <c r="E15" s="225">
        <v>8193633</v>
      </c>
      <c r="F15" s="297">
        <f>H15-E15</f>
        <v>2381331</v>
      </c>
      <c r="G15" s="225"/>
      <c r="H15" s="48">
        <v>10574964</v>
      </c>
    </row>
    <row r="16" spans="2:8" ht="12">
      <c r="B16" s="322" t="s">
        <v>81</v>
      </c>
      <c r="C16" s="333"/>
      <c r="D16" s="334"/>
      <c r="E16" s="225">
        <v>1785000</v>
      </c>
      <c r="F16" s="297"/>
      <c r="G16" s="225"/>
      <c r="H16" s="225">
        <v>1785000</v>
      </c>
    </row>
    <row r="17" spans="2:8" ht="12">
      <c r="B17" s="322" t="s">
        <v>79</v>
      </c>
      <c r="C17" s="333"/>
      <c r="D17" s="334"/>
      <c r="E17" s="225">
        <v>55000</v>
      </c>
      <c r="F17" s="297"/>
      <c r="G17" s="225"/>
      <c r="H17" s="225">
        <v>55000</v>
      </c>
    </row>
    <row r="18" spans="2:8" ht="12">
      <c r="B18" s="322" t="s">
        <v>1</v>
      </c>
      <c r="C18" s="333"/>
      <c r="D18" s="334"/>
      <c r="E18" s="225"/>
      <c r="F18" s="297"/>
      <c r="G18" s="225"/>
      <c r="H18" s="48"/>
    </row>
    <row r="19" spans="2:8" ht="12.75" thickBot="1">
      <c r="B19" s="322" t="s">
        <v>2</v>
      </c>
      <c r="C19" s="333"/>
      <c r="D19" s="334"/>
      <c r="E19" s="291">
        <v>9919770</v>
      </c>
      <c r="F19" s="297"/>
      <c r="G19" s="291"/>
      <c r="H19" s="291">
        <v>9919770</v>
      </c>
    </row>
    <row r="20" spans="2:8" ht="12.75" thickBot="1">
      <c r="B20" s="325" t="s">
        <v>3</v>
      </c>
      <c r="C20" s="328"/>
      <c r="D20" s="329"/>
      <c r="E20" s="28">
        <f>SUM(E14:E19)</f>
        <v>38045306</v>
      </c>
      <c r="F20" s="28">
        <f>SUM(F14:F19)</f>
        <v>2381331</v>
      </c>
      <c r="G20" s="28">
        <f>SUM(G14:G19)</f>
        <v>0</v>
      </c>
      <c r="H20" s="35">
        <f>SUM(H14:H19)</f>
        <v>40426637</v>
      </c>
    </row>
    <row r="21" spans="2:8" ht="13.5" thickBot="1">
      <c r="B21" s="342"/>
      <c r="C21" s="343"/>
      <c r="D21" s="343"/>
      <c r="E21" s="344"/>
      <c r="F21" s="344"/>
      <c r="G21" s="344"/>
      <c r="H21" s="345"/>
    </row>
    <row r="22" spans="2:8" ht="13.5" thickBot="1">
      <c r="B22" s="325" t="s">
        <v>183</v>
      </c>
      <c r="C22" s="326"/>
      <c r="D22" s="327"/>
      <c r="E22" s="41" t="s">
        <v>24</v>
      </c>
      <c r="F22" s="292" t="s">
        <v>60</v>
      </c>
      <c r="G22" s="41" t="s">
        <v>61</v>
      </c>
      <c r="H22" s="41" t="s">
        <v>28</v>
      </c>
    </row>
    <row r="23" spans="2:8" ht="12.75">
      <c r="B23" s="319" t="s">
        <v>4</v>
      </c>
      <c r="C23" s="320"/>
      <c r="D23" s="321"/>
      <c r="E23" s="229">
        <v>14154287</v>
      </c>
      <c r="F23" s="296">
        <f>H23-E23</f>
        <v>41479</v>
      </c>
      <c r="G23" s="224"/>
      <c r="H23" s="62">
        <v>14195766</v>
      </c>
    </row>
    <row r="24" spans="2:8" ht="12.75">
      <c r="B24" s="322" t="s">
        <v>161</v>
      </c>
      <c r="C24" s="323"/>
      <c r="D24" s="324"/>
      <c r="E24" s="225">
        <v>4962610</v>
      </c>
      <c r="F24" s="296">
        <f aca="true" t="shared" si="0" ref="F24:F29">H24-E24</f>
        <v>0</v>
      </c>
      <c r="G24" s="225"/>
      <c r="H24" s="225">
        <v>4962610</v>
      </c>
    </row>
    <row r="25" spans="2:8" ht="12.75">
      <c r="B25" s="335" t="s">
        <v>5</v>
      </c>
      <c r="C25" s="336"/>
      <c r="D25" s="337"/>
      <c r="E25" s="313">
        <v>11282302</v>
      </c>
      <c r="F25" s="296">
        <f t="shared" si="0"/>
        <v>-2709951</v>
      </c>
      <c r="G25" s="313"/>
      <c r="H25" s="314">
        <v>8572351</v>
      </c>
    </row>
    <row r="26" spans="2:8" ht="12.75">
      <c r="B26" s="322" t="s">
        <v>13</v>
      </c>
      <c r="C26" s="323"/>
      <c r="D26" s="324"/>
      <c r="E26" s="225">
        <v>2100500</v>
      </c>
      <c r="F26" s="296">
        <f t="shared" si="0"/>
        <v>-1361028</v>
      </c>
      <c r="G26" s="225"/>
      <c r="H26" s="48">
        <v>739472</v>
      </c>
    </row>
    <row r="27" spans="2:8" ht="12.75">
      <c r="B27" s="322" t="s">
        <v>78</v>
      </c>
      <c r="C27" s="323"/>
      <c r="D27" s="324"/>
      <c r="E27" s="225">
        <v>2162395</v>
      </c>
      <c r="F27" s="296">
        <f t="shared" si="0"/>
        <v>54</v>
      </c>
      <c r="G27" s="225"/>
      <c r="H27" s="48">
        <v>2162449</v>
      </c>
    </row>
    <row r="28" spans="2:8" ht="12.75">
      <c r="B28" s="322" t="s">
        <v>76</v>
      </c>
      <c r="C28" s="323"/>
      <c r="D28" s="324"/>
      <c r="E28" s="225">
        <v>711485</v>
      </c>
      <c r="F28" s="296">
        <f t="shared" si="0"/>
        <v>2756878</v>
      </c>
      <c r="G28" s="225"/>
      <c r="H28" s="225">
        <v>3468363</v>
      </c>
    </row>
    <row r="29" spans="2:8" ht="13.5" thickBot="1">
      <c r="B29" s="316" t="s">
        <v>75</v>
      </c>
      <c r="C29" s="317"/>
      <c r="D29" s="318"/>
      <c r="E29" s="291">
        <v>0</v>
      </c>
      <c r="F29" s="296">
        <f t="shared" si="0"/>
        <v>0</v>
      </c>
      <c r="G29" s="291"/>
      <c r="H29" s="57"/>
    </row>
    <row r="30" spans="2:8" ht="12.75" thickBot="1">
      <c r="B30" s="325" t="s">
        <v>7</v>
      </c>
      <c r="C30" s="328"/>
      <c r="D30" s="329"/>
      <c r="E30" s="28">
        <f>SUM(E23:E29)</f>
        <v>35373579</v>
      </c>
      <c r="F30" s="28">
        <f>SUM(F23:F29)</f>
        <v>-1272568</v>
      </c>
      <c r="G30" s="28">
        <f>SUM(G23:G29)</f>
        <v>0</v>
      </c>
      <c r="H30" s="35">
        <f>SUM(H23:H29)</f>
        <v>34101011</v>
      </c>
    </row>
    <row r="31" spans="2:8" ht="13.5" thickBot="1">
      <c r="B31" s="350"/>
      <c r="C31" s="344"/>
      <c r="D31" s="344"/>
      <c r="E31" s="344"/>
      <c r="F31" s="344"/>
      <c r="G31" s="344"/>
      <c r="H31" s="345"/>
    </row>
    <row r="32" spans="2:8" ht="13.5" thickBot="1">
      <c r="B32" s="300"/>
      <c r="C32" s="351" t="s">
        <v>8</v>
      </c>
      <c r="D32" s="352"/>
      <c r="E32" s="326"/>
      <c r="F32" s="326"/>
      <c r="G32" s="327"/>
      <c r="H32" s="288"/>
    </row>
    <row r="33" spans="2:8" ht="13.5" thickBot="1">
      <c r="B33" s="325" t="s">
        <v>182</v>
      </c>
      <c r="C33" s="326"/>
      <c r="D33" s="327"/>
      <c r="E33" s="287" t="s">
        <v>24</v>
      </c>
      <c r="F33" s="295" t="s">
        <v>60</v>
      </c>
      <c r="G33" s="295" t="s">
        <v>61</v>
      </c>
      <c r="H33" s="36" t="s">
        <v>28</v>
      </c>
    </row>
    <row r="34" spans="2:8" ht="12.75">
      <c r="B34" s="319" t="s">
        <v>2</v>
      </c>
      <c r="C34" s="320"/>
      <c r="D34" s="321"/>
      <c r="E34" s="224"/>
      <c r="F34" s="296"/>
      <c r="G34" s="224"/>
      <c r="H34" s="48"/>
    </row>
    <row r="35" spans="2:8" ht="12.75">
      <c r="B35" s="322" t="s">
        <v>74</v>
      </c>
      <c r="C35" s="323"/>
      <c r="D35" s="324"/>
      <c r="E35" s="225"/>
      <c r="F35" s="297">
        <v>1541305</v>
      </c>
      <c r="G35" s="225"/>
      <c r="H35" s="225">
        <v>1541305</v>
      </c>
    </row>
    <row r="36" spans="2:8" ht="13.5" thickBot="1">
      <c r="B36" s="322" t="s">
        <v>163</v>
      </c>
      <c r="C36" s="323"/>
      <c r="D36" s="324"/>
      <c r="E36" s="291"/>
      <c r="F36" s="297"/>
      <c r="G36" s="291"/>
      <c r="H36" s="291"/>
    </row>
    <row r="37" spans="2:8" ht="12.75" thickBot="1">
      <c r="B37" s="325" t="s">
        <v>3</v>
      </c>
      <c r="C37" s="328"/>
      <c r="D37" s="329"/>
      <c r="E37" s="28">
        <f>SUM(E34:E36)</f>
        <v>0</v>
      </c>
      <c r="F37" s="28">
        <f>SUM(F34:F36)</f>
        <v>1541305</v>
      </c>
      <c r="G37" s="28">
        <f>SUM(G34:G36)</f>
        <v>0</v>
      </c>
      <c r="H37" s="35">
        <f>SUM(H34:H36)</f>
        <v>1541305</v>
      </c>
    </row>
    <row r="38" spans="2:8" ht="13.5" thickBot="1">
      <c r="B38" s="342"/>
      <c r="C38" s="343"/>
      <c r="D38" s="343"/>
      <c r="E38" s="344"/>
      <c r="F38" s="344"/>
      <c r="G38" s="344"/>
      <c r="H38" s="345"/>
    </row>
    <row r="39" spans="2:8" ht="13.5" thickBot="1">
      <c r="B39" s="325" t="s">
        <v>183</v>
      </c>
      <c r="C39" s="326"/>
      <c r="D39" s="327"/>
      <c r="E39" s="287" t="s">
        <v>24</v>
      </c>
      <c r="F39" s="41" t="s">
        <v>60</v>
      </c>
      <c r="G39" s="41" t="s">
        <v>61</v>
      </c>
      <c r="H39" s="41" t="s">
        <v>28</v>
      </c>
    </row>
    <row r="40" spans="2:8" ht="12.75">
      <c r="B40" s="319" t="s">
        <v>9</v>
      </c>
      <c r="C40" s="320"/>
      <c r="D40" s="321"/>
      <c r="E40" s="224">
        <v>1270000</v>
      </c>
      <c r="F40" s="296">
        <v>1609908</v>
      </c>
      <c r="G40" s="224"/>
      <c r="H40" s="225">
        <f>E40+F40</f>
        <v>2879908</v>
      </c>
    </row>
    <row r="41" spans="2:8" ht="12.75">
      <c r="B41" s="322" t="s">
        <v>10</v>
      </c>
      <c r="C41" s="323"/>
      <c r="D41" s="324"/>
      <c r="E41" s="225">
        <v>621436</v>
      </c>
      <c r="F41" s="297">
        <v>4240745</v>
      </c>
      <c r="G41" s="225"/>
      <c r="H41" s="225">
        <f>E41+F41</f>
        <v>4862181</v>
      </c>
    </row>
    <row r="42" spans="2:8" ht="12.75">
      <c r="B42" s="322" t="s">
        <v>162</v>
      </c>
      <c r="C42" s="323"/>
      <c r="D42" s="324"/>
      <c r="E42" s="225"/>
      <c r="F42" s="297"/>
      <c r="G42" s="225"/>
      <c r="H42" s="225"/>
    </row>
    <row r="43" spans="2:8" ht="12.75">
      <c r="B43" s="322" t="s">
        <v>52</v>
      </c>
      <c r="C43" s="323"/>
      <c r="D43" s="324"/>
      <c r="E43" s="225"/>
      <c r="F43" s="297"/>
      <c r="G43" s="225"/>
      <c r="H43" s="225"/>
    </row>
    <row r="44" spans="2:8" ht="13.5" thickBot="1">
      <c r="B44" s="316" t="s">
        <v>53</v>
      </c>
      <c r="C44" s="317"/>
      <c r="D44" s="318"/>
      <c r="E44" s="291">
        <v>780291</v>
      </c>
      <c r="F44" s="298"/>
      <c r="G44" s="291"/>
      <c r="H44" s="291">
        <f>71371+53471</f>
        <v>124842</v>
      </c>
    </row>
    <row r="45" spans="2:8" ht="12.75" thickBot="1">
      <c r="B45" s="325" t="s">
        <v>7</v>
      </c>
      <c r="C45" s="328"/>
      <c r="D45" s="329"/>
      <c r="E45" s="28">
        <f>SUM(E40:E44)</f>
        <v>2671727</v>
      </c>
      <c r="F45" s="28">
        <f>SUM(F40:F44)</f>
        <v>5850653</v>
      </c>
      <c r="G45" s="28">
        <f>SUM(G40:G44)</f>
        <v>0</v>
      </c>
      <c r="H45" s="35">
        <f>SUM(H40:H44)</f>
        <v>7866931</v>
      </c>
    </row>
    <row r="46" spans="2:8" ht="13.5" thickBot="1">
      <c r="B46" s="350"/>
      <c r="C46" s="344"/>
      <c r="D46" s="344"/>
      <c r="E46" s="344"/>
      <c r="F46" s="344"/>
      <c r="G46" s="344"/>
      <c r="H46" s="345"/>
    </row>
    <row r="47" spans="2:8" ht="12.75" thickBot="1">
      <c r="B47" s="353" t="s">
        <v>11</v>
      </c>
      <c r="C47" s="354"/>
      <c r="D47" s="355"/>
      <c r="E47" s="293">
        <f>E20+E37</f>
        <v>38045306</v>
      </c>
      <c r="F47" s="227">
        <f>H47-E47</f>
        <v>3922636</v>
      </c>
      <c r="G47" s="290"/>
      <c r="H47" s="290">
        <f>H20+H37</f>
        <v>41967942</v>
      </c>
    </row>
    <row r="48" spans="2:8" ht="12.75" thickBot="1">
      <c r="B48" s="356" t="s">
        <v>12</v>
      </c>
      <c r="C48" s="357"/>
      <c r="D48" s="358"/>
      <c r="E48" s="294">
        <f>E30+E45</f>
        <v>38045306</v>
      </c>
      <c r="F48" s="315">
        <f>H48-E48</f>
        <v>3922636</v>
      </c>
      <c r="G48" s="289"/>
      <c r="H48" s="289">
        <f>H30+H45</f>
        <v>41967942</v>
      </c>
    </row>
    <row r="49" spans="2:8" ht="13.5" thickBot="1">
      <c r="B49" s="350"/>
      <c r="C49" s="344"/>
      <c r="D49" s="344"/>
      <c r="E49" s="344"/>
      <c r="F49" s="344"/>
      <c r="G49" s="344"/>
      <c r="H49" s="345"/>
    </row>
    <row r="50" spans="2:8" ht="12">
      <c r="B50" s="21"/>
      <c r="C50" s="21"/>
      <c r="D50" s="21"/>
      <c r="E50" s="20"/>
      <c r="F50" s="20"/>
      <c r="G50" s="20"/>
      <c r="H50" s="20"/>
    </row>
    <row r="51" spans="2:8" ht="12">
      <c r="B51" s="21"/>
      <c r="C51" s="21"/>
      <c r="D51" s="21"/>
      <c r="E51" s="21"/>
      <c r="F51" s="21"/>
      <c r="G51" s="21"/>
      <c r="H51" s="21"/>
    </row>
  </sheetData>
  <sheetProtection/>
  <mergeCells count="46">
    <mergeCell ref="B2:I2"/>
    <mergeCell ref="B31:H31"/>
    <mergeCell ref="B38:H38"/>
    <mergeCell ref="B46:H46"/>
    <mergeCell ref="B49:H49"/>
    <mergeCell ref="B37:D37"/>
    <mergeCell ref="C32:G32"/>
    <mergeCell ref="B47:D47"/>
    <mergeCell ref="B48:D48"/>
    <mergeCell ref="B39:D39"/>
    <mergeCell ref="B45:D45"/>
    <mergeCell ref="B24:D24"/>
    <mergeCell ref="B29:D29"/>
    <mergeCell ref="B18:D18"/>
    <mergeCell ref="B1:I1"/>
    <mergeCell ref="A3:I3"/>
    <mergeCell ref="B5:I5"/>
    <mergeCell ref="B6:I6"/>
    <mergeCell ref="B7:I7"/>
    <mergeCell ref="B8:I8"/>
    <mergeCell ref="B16:D16"/>
    <mergeCell ref="B23:D23"/>
    <mergeCell ref="E11:H11"/>
    <mergeCell ref="B17:D17"/>
    <mergeCell ref="C12:G12"/>
    <mergeCell ref="B13:D13"/>
    <mergeCell ref="B21:H21"/>
    <mergeCell ref="B30:D30"/>
    <mergeCell ref="B20:D20"/>
    <mergeCell ref="B14:D14"/>
    <mergeCell ref="B15:D15"/>
    <mergeCell ref="B27:D27"/>
    <mergeCell ref="B28:D28"/>
    <mergeCell ref="B25:D25"/>
    <mergeCell ref="B26:D26"/>
    <mergeCell ref="B22:D22"/>
    <mergeCell ref="B19:D19"/>
    <mergeCell ref="B44:D44"/>
    <mergeCell ref="B40:D40"/>
    <mergeCell ref="B41:D41"/>
    <mergeCell ref="B42:D42"/>
    <mergeCell ref="B43:D43"/>
    <mergeCell ref="B33:D33"/>
    <mergeCell ref="B34:D34"/>
    <mergeCell ref="B35:D35"/>
    <mergeCell ref="B36:D3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35"/>
  <sheetViews>
    <sheetView view="pageBreakPreview" zoomScale="90" zoomScaleSheetLayoutView="90" zoomScalePageLayoutView="0" workbookViewId="0" topLeftCell="A1">
      <selection activeCell="G35" sqref="G35"/>
    </sheetView>
  </sheetViews>
  <sheetFormatPr defaultColWidth="9.00390625" defaultRowHeight="12.75"/>
  <cols>
    <col min="4" max="4" width="17.00390625" style="0" customWidth="1"/>
    <col min="5" max="6" width="9.25390625" style="0" bestFit="1" customWidth="1"/>
    <col min="7" max="7" width="10.75390625" style="0" customWidth="1"/>
    <col min="8" max="8" width="11.00390625" style="0" customWidth="1"/>
    <col min="9" max="12" width="9.25390625" style="0" bestFit="1" customWidth="1"/>
    <col min="13" max="13" width="9.875" style="0" bestFit="1" customWidth="1"/>
    <col min="14" max="14" width="9.25390625" style="0" bestFit="1" customWidth="1"/>
    <col min="15" max="15" width="9.875" style="0" bestFit="1" customWidth="1"/>
    <col min="16" max="16" width="9.25390625" style="0" bestFit="1" customWidth="1"/>
  </cols>
  <sheetData>
    <row r="1" spans="2:16" ht="12.75">
      <c r="B1" s="380" t="s">
        <v>203</v>
      </c>
      <c r="C1" s="380"/>
      <c r="D1" s="380"/>
      <c r="E1" s="380"/>
      <c r="F1" s="380"/>
      <c r="G1" s="380"/>
      <c r="H1" s="380"/>
      <c r="I1" s="380"/>
      <c r="J1" s="362"/>
      <c r="K1" s="362"/>
      <c r="L1" s="362"/>
      <c r="M1" s="362"/>
      <c r="N1" s="362"/>
      <c r="O1" s="362"/>
      <c r="P1" s="362"/>
    </row>
    <row r="2" spans="2:16" ht="12.75">
      <c r="B2" s="29"/>
      <c r="C2" s="2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2.75">
      <c r="B3" s="520" t="s">
        <v>164</v>
      </c>
      <c r="C3" s="520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2:16" ht="12.75">
      <c r="B4" s="14"/>
      <c r="C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ht="12.75">
      <c r="B5" s="520" t="s">
        <v>148</v>
      </c>
      <c r="C5" s="520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2:16" ht="12.75">
      <c r="B6" s="14"/>
      <c r="C6" s="1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2.75">
      <c r="B7" s="520" t="s">
        <v>184</v>
      </c>
      <c r="C7" s="520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5:16" ht="13.5" thickBot="1">
      <c r="E8" t="s">
        <v>36</v>
      </c>
      <c r="P8" t="s">
        <v>63</v>
      </c>
    </row>
    <row r="9" spans="2:16" ht="12.75">
      <c r="B9" s="415" t="s">
        <v>118</v>
      </c>
      <c r="C9" s="455"/>
      <c r="D9" s="456"/>
      <c r="E9" s="516" t="s">
        <v>0</v>
      </c>
      <c r="F9" s="517"/>
      <c r="G9" s="516" t="s">
        <v>151</v>
      </c>
      <c r="H9" s="517"/>
      <c r="I9" s="516" t="s">
        <v>150</v>
      </c>
      <c r="J9" s="517"/>
      <c r="K9" s="516" t="s">
        <v>149</v>
      </c>
      <c r="L9" s="517"/>
      <c r="M9" s="516" t="s">
        <v>37</v>
      </c>
      <c r="N9" s="517"/>
      <c r="O9" s="516" t="s">
        <v>38</v>
      </c>
      <c r="P9" s="517"/>
    </row>
    <row r="10" spans="2:16" ht="13.5" thickBot="1">
      <c r="B10" s="457"/>
      <c r="C10" s="361"/>
      <c r="D10" s="458"/>
      <c r="E10" s="518"/>
      <c r="F10" s="519"/>
      <c r="G10" s="518"/>
      <c r="H10" s="519"/>
      <c r="I10" s="518"/>
      <c r="J10" s="519"/>
      <c r="K10" s="518"/>
      <c r="L10" s="519"/>
      <c r="M10" s="518"/>
      <c r="N10" s="519"/>
      <c r="O10" s="518"/>
      <c r="P10" s="519"/>
    </row>
    <row r="11" spans="2:16" ht="13.5" thickBot="1">
      <c r="B11" s="503"/>
      <c r="C11" s="504"/>
      <c r="D11" s="505"/>
      <c r="E11" s="30" t="s">
        <v>15</v>
      </c>
      <c r="F11" s="30" t="s">
        <v>64</v>
      </c>
      <c r="G11" s="30" t="s">
        <v>15</v>
      </c>
      <c r="H11" s="30" t="s">
        <v>64</v>
      </c>
      <c r="I11" s="30" t="s">
        <v>15</v>
      </c>
      <c r="J11" s="30" t="s">
        <v>64</v>
      </c>
      <c r="K11" s="30" t="s">
        <v>15</v>
      </c>
      <c r="L11" s="30" t="s">
        <v>64</v>
      </c>
      <c r="M11" s="30" t="s">
        <v>15</v>
      </c>
      <c r="N11" s="31" t="s">
        <v>64</v>
      </c>
      <c r="O11" s="31" t="s">
        <v>15</v>
      </c>
      <c r="P11" s="30" t="s">
        <v>64</v>
      </c>
    </row>
    <row r="12" spans="2:16" ht="13.5" thickBot="1">
      <c r="B12" s="9"/>
      <c r="C12" s="7"/>
      <c r="D12" s="7"/>
      <c r="E12" s="51"/>
      <c r="F12" s="52"/>
      <c r="G12" s="53"/>
      <c r="H12" s="52"/>
      <c r="I12" s="53"/>
      <c r="J12" s="52"/>
      <c r="K12" s="53"/>
      <c r="L12" s="52"/>
      <c r="M12" s="53"/>
      <c r="N12" s="54"/>
      <c r="O12" s="51"/>
      <c r="P12" s="55"/>
    </row>
    <row r="13" spans="2:16" ht="39" customHeight="1">
      <c r="B13" s="508" t="s">
        <v>152</v>
      </c>
      <c r="C13" s="509"/>
      <c r="D13" s="510"/>
      <c r="E13" s="73">
        <f aca="true" t="shared" si="0" ref="E13:L13">SUM(E14:E15)</f>
        <v>0</v>
      </c>
      <c r="F13" s="74">
        <f t="shared" si="0"/>
        <v>0</v>
      </c>
      <c r="G13" s="74">
        <f t="shared" si="0"/>
        <v>0</v>
      </c>
      <c r="H13" s="74">
        <f t="shared" si="0"/>
        <v>0</v>
      </c>
      <c r="I13" s="74">
        <f t="shared" si="0"/>
        <v>0</v>
      </c>
      <c r="J13" s="74">
        <f t="shared" si="0"/>
        <v>0</v>
      </c>
      <c r="K13" s="74">
        <f t="shared" si="0"/>
        <v>0</v>
      </c>
      <c r="L13" s="74">
        <f t="shared" si="0"/>
        <v>0</v>
      </c>
      <c r="M13" s="74">
        <v>9919770</v>
      </c>
      <c r="N13" s="74">
        <f>SUM(N14:N15)</f>
        <v>0</v>
      </c>
      <c r="O13" s="74">
        <f>E13+G13+I13+K13+M13</f>
        <v>9919770</v>
      </c>
      <c r="P13" s="75">
        <f>F13+H13+J13+L13+N13</f>
        <v>0</v>
      </c>
    </row>
    <row r="14" spans="2:16" ht="13.5" thickBot="1">
      <c r="B14" s="261"/>
      <c r="C14" s="511" t="s">
        <v>2</v>
      </c>
      <c r="D14" s="512"/>
      <c r="E14" s="8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90"/>
    </row>
    <row r="15" spans="2:16" ht="13.5" customHeight="1" thickBot="1">
      <c r="B15" s="262"/>
      <c r="C15" s="263"/>
      <c r="D15" s="264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2:16" ht="27.75" customHeight="1">
      <c r="B16" s="508" t="s">
        <v>91</v>
      </c>
      <c r="C16" s="509"/>
      <c r="D16" s="510"/>
      <c r="E16" s="73">
        <f aca="true" t="shared" si="1" ref="E16:L16">SUM(E17:E18)</f>
        <v>0</v>
      </c>
      <c r="F16" s="74">
        <f t="shared" si="1"/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  <c r="L16" s="74">
        <f t="shared" si="1"/>
        <v>0</v>
      </c>
      <c r="M16" s="74">
        <f>SUM(M17:M18)</f>
        <v>0</v>
      </c>
      <c r="N16" s="74">
        <f>SUM(N17:N18)</f>
        <v>0</v>
      </c>
      <c r="O16" s="74">
        <f>E16+G16+I16+K16+M16</f>
        <v>0</v>
      </c>
      <c r="P16" s="75">
        <f>F16+H16+J16+L16+N16</f>
        <v>0</v>
      </c>
    </row>
    <row r="17" spans="2:16" ht="13.5" customHeight="1" thickBot="1">
      <c r="B17" s="261"/>
      <c r="C17" s="511" t="s">
        <v>56</v>
      </c>
      <c r="D17" s="512"/>
      <c r="E17" s="86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90"/>
    </row>
    <row r="18" spans="2:16" ht="12.75" customHeight="1" thickBot="1">
      <c r="B18" s="265"/>
      <c r="C18" s="266"/>
      <c r="D18" s="267"/>
      <c r="E18" s="7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2:16" ht="27.75" customHeight="1">
      <c r="B19" s="508" t="s">
        <v>154</v>
      </c>
      <c r="C19" s="509"/>
      <c r="D19" s="510"/>
      <c r="E19" s="73">
        <f aca="true" t="shared" si="2" ref="E19:N19">SUM(E20:E20)</f>
        <v>0</v>
      </c>
      <c r="F19" s="74">
        <f t="shared" si="2"/>
        <v>0</v>
      </c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>E19+G19+I19+K19+M19</f>
        <v>0</v>
      </c>
      <c r="P19" s="75">
        <f>F19+H19+J19+L19+N19</f>
        <v>0</v>
      </c>
    </row>
    <row r="20" spans="2:16" ht="13.5" thickBot="1">
      <c r="B20" s="261"/>
      <c r="C20" s="511" t="s">
        <v>153</v>
      </c>
      <c r="D20" s="512"/>
      <c r="E20" s="86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90"/>
    </row>
    <row r="21" spans="2:16" ht="13.5" thickBot="1">
      <c r="B21" s="513" t="s">
        <v>26</v>
      </c>
      <c r="C21" s="514"/>
      <c r="D21" s="515"/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ht="13.5" thickTop="1"/>
    <row r="35" ht="12.75">
      <c r="G35" s="308"/>
    </row>
  </sheetData>
  <sheetProtection/>
  <mergeCells count="18">
    <mergeCell ref="E9:F10"/>
    <mergeCell ref="G9:H10"/>
    <mergeCell ref="I9:J10"/>
    <mergeCell ref="K9:L10"/>
    <mergeCell ref="B1:P1"/>
    <mergeCell ref="B3:P3"/>
    <mergeCell ref="B5:P5"/>
    <mergeCell ref="B7:P7"/>
    <mergeCell ref="M9:N10"/>
    <mergeCell ref="O9:P10"/>
    <mergeCell ref="B19:D19"/>
    <mergeCell ref="C20:D20"/>
    <mergeCell ref="B21:D21"/>
    <mergeCell ref="B9:D11"/>
    <mergeCell ref="B16:D16"/>
    <mergeCell ref="C17:D17"/>
    <mergeCell ref="B13:D13"/>
    <mergeCell ref="C14:D1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N36"/>
  <sheetViews>
    <sheetView tabSelected="1" view="pageBreakPreview" zoomScale="90" zoomScaleSheetLayoutView="90" zoomScalePageLayoutView="0" workbookViewId="0" topLeftCell="A1">
      <selection activeCell="B6" sqref="B6:N6"/>
    </sheetView>
  </sheetViews>
  <sheetFormatPr defaultColWidth="9.00390625" defaultRowHeight="12.75"/>
  <cols>
    <col min="4" max="4" width="18.625" style="0" customWidth="1"/>
    <col min="6" max="6" width="10.25390625" style="0" customWidth="1"/>
    <col min="7" max="7" width="9.875" style="0" bestFit="1" customWidth="1"/>
    <col min="8" max="8" width="10.25390625" style="0" customWidth="1"/>
    <col min="12" max="12" width="10.25390625" style="0" customWidth="1"/>
    <col min="13" max="13" width="9.875" style="0" bestFit="1" customWidth="1"/>
    <col min="14" max="14" width="10.625" style="0" customWidth="1"/>
  </cols>
  <sheetData>
    <row r="1" spans="2:14" ht="12.75">
      <c r="B1" s="380" t="s">
        <v>222</v>
      </c>
      <c r="C1" s="380"/>
      <c r="D1" s="380"/>
      <c r="E1" s="380"/>
      <c r="F1" s="380"/>
      <c r="G1" s="380"/>
      <c r="H1" s="380"/>
      <c r="I1" s="380"/>
      <c r="J1" s="361"/>
      <c r="K1" s="361"/>
      <c r="L1" s="361"/>
      <c r="M1" s="361"/>
      <c r="N1" s="361"/>
    </row>
    <row r="2" spans="2:14" ht="12.75">
      <c r="B2" s="380" t="s">
        <v>221</v>
      </c>
      <c r="C2" s="380"/>
      <c r="D2" s="380"/>
      <c r="E2" s="380"/>
      <c r="F2" s="380"/>
      <c r="G2" s="380"/>
      <c r="H2" s="380"/>
      <c r="I2" s="380"/>
      <c r="J2" s="361"/>
      <c r="K2" s="361"/>
      <c r="L2" s="361"/>
      <c r="M2" s="361"/>
      <c r="N2" s="361"/>
    </row>
    <row r="3" spans="2:14" ht="12.75">
      <c r="B3" s="310"/>
      <c r="C3" s="310"/>
      <c r="D3" s="310"/>
      <c r="E3" s="310"/>
      <c r="F3" s="310"/>
      <c r="G3" s="310"/>
      <c r="H3" s="310"/>
      <c r="I3" s="310"/>
      <c r="J3" s="16"/>
      <c r="K3" s="16"/>
      <c r="L3" s="16"/>
      <c r="M3" s="16"/>
      <c r="N3" s="16"/>
    </row>
    <row r="4" spans="2:14" ht="12.75">
      <c r="B4" s="363" t="s">
        <v>164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2:14" ht="12.7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.75">
      <c r="B6" s="363" t="s">
        <v>155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2:14" ht="12.75">
      <c r="B7" s="397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</row>
    <row r="8" spans="2:14" ht="12.75">
      <c r="B8" s="363" t="s">
        <v>184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2:14" ht="13.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63</v>
      </c>
    </row>
    <row r="10" spans="2:14" ht="13.5" thickBot="1">
      <c r="B10" s="415" t="s">
        <v>118</v>
      </c>
      <c r="C10" s="455"/>
      <c r="D10" s="456"/>
      <c r="E10" s="529" t="s">
        <v>39</v>
      </c>
      <c r="F10" s="530"/>
      <c r="G10" s="531" t="s">
        <v>40</v>
      </c>
      <c r="H10" s="530"/>
      <c r="I10" s="531" t="s">
        <v>57</v>
      </c>
      <c r="J10" s="530"/>
      <c r="K10" s="532" t="s">
        <v>55</v>
      </c>
      <c r="L10" s="533"/>
      <c r="M10" s="531" t="s">
        <v>41</v>
      </c>
      <c r="N10" s="534"/>
    </row>
    <row r="11" spans="2:14" ht="13.5" thickBot="1">
      <c r="B11" s="503"/>
      <c r="C11" s="504"/>
      <c r="D11" s="505"/>
      <c r="E11" s="8" t="s">
        <v>15</v>
      </c>
      <c r="F11" s="8" t="s">
        <v>64</v>
      </c>
      <c r="G11" s="8" t="s">
        <v>15</v>
      </c>
      <c r="H11" s="8" t="s">
        <v>64</v>
      </c>
      <c r="I11" s="8" t="s">
        <v>15</v>
      </c>
      <c r="J11" s="8" t="s">
        <v>64</v>
      </c>
      <c r="K11" s="8" t="s">
        <v>15</v>
      </c>
      <c r="L11" s="8" t="s">
        <v>64</v>
      </c>
      <c r="M11" s="8" t="s">
        <v>15</v>
      </c>
      <c r="N11" s="8" t="s">
        <v>64</v>
      </c>
    </row>
    <row r="12" spans="2:14" ht="42" customHeight="1" thickBot="1">
      <c r="B12" s="526" t="s">
        <v>152</v>
      </c>
      <c r="C12" s="527"/>
      <c r="D12" s="528"/>
      <c r="E12" s="270"/>
      <c r="F12" s="271"/>
      <c r="G12" s="271"/>
      <c r="H12" s="271"/>
      <c r="I12" s="271"/>
      <c r="J12" s="271"/>
      <c r="K12" s="271"/>
      <c r="L12" s="278"/>
      <c r="M12" s="282"/>
      <c r="N12" s="284"/>
    </row>
    <row r="13" spans="2:14" ht="13.5" thickBot="1">
      <c r="B13" s="277"/>
      <c r="C13" s="524" t="s">
        <v>191</v>
      </c>
      <c r="D13" s="525"/>
      <c r="E13" s="268">
        <v>621436</v>
      </c>
      <c r="F13" s="268">
        <v>4862181</v>
      </c>
      <c r="G13" s="269">
        <v>1270000</v>
      </c>
      <c r="H13" s="269">
        <v>2879908</v>
      </c>
      <c r="I13" s="269"/>
      <c r="J13" s="269"/>
      <c r="K13" s="269"/>
      <c r="L13" s="279"/>
      <c r="M13" s="283">
        <f>SUM(E13,G13,I13,K13)</f>
        <v>1891436</v>
      </c>
      <c r="N13" s="285">
        <f>SUM(F13,H13,J13,L13)</f>
        <v>7742089</v>
      </c>
    </row>
    <row r="14" spans="2:14" ht="26.25" customHeight="1" thickBot="1">
      <c r="B14" s="521" t="s">
        <v>154</v>
      </c>
      <c r="C14" s="522"/>
      <c r="D14" s="523"/>
      <c r="E14" s="272"/>
      <c r="F14" s="273"/>
      <c r="G14" s="273"/>
      <c r="H14" s="273"/>
      <c r="I14" s="273"/>
      <c r="J14" s="273"/>
      <c r="K14" s="273"/>
      <c r="L14" s="280"/>
      <c r="M14" s="283"/>
      <c r="N14" s="285"/>
    </row>
    <row r="15" spans="2:14" ht="13.5" thickBot="1">
      <c r="B15" s="277"/>
      <c r="C15" s="524" t="s">
        <v>156</v>
      </c>
      <c r="D15" s="525"/>
      <c r="E15" s="268"/>
      <c r="F15" s="269"/>
      <c r="G15" s="269"/>
      <c r="H15" s="269"/>
      <c r="I15" s="269"/>
      <c r="J15" s="269"/>
      <c r="K15" s="269"/>
      <c r="L15" s="279"/>
      <c r="M15" s="283">
        <f>SUM(E15,G15,I15,K15)</f>
        <v>0</v>
      </c>
      <c r="N15" s="285">
        <f>SUM(F15,H15,J15,L15)</f>
        <v>0</v>
      </c>
    </row>
    <row r="16" spans="2:14" ht="25.5" customHeight="1" thickBot="1">
      <c r="B16" s="521" t="s">
        <v>157</v>
      </c>
      <c r="C16" s="522"/>
      <c r="D16" s="523"/>
      <c r="E16" s="272"/>
      <c r="F16" s="273"/>
      <c r="G16" s="273"/>
      <c r="H16" s="273"/>
      <c r="I16" s="273"/>
      <c r="J16" s="273"/>
      <c r="K16" s="273"/>
      <c r="L16" s="280"/>
      <c r="M16" s="283"/>
      <c r="N16" s="285"/>
    </row>
    <row r="17" spans="2:14" ht="13.5" thickBot="1">
      <c r="B17" s="277"/>
      <c r="C17" s="524" t="s">
        <v>158</v>
      </c>
      <c r="D17" s="525"/>
      <c r="E17" s="268"/>
      <c r="F17" s="269"/>
      <c r="G17" s="269"/>
      <c r="H17" s="269"/>
      <c r="I17" s="269"/>
      <c r="J17" s="269"/>
      <c r="K17" s="269"/>
      <c r="L17" s="279"/>
      <c r="M17" s="283"/>
      <c r="N17" s="285"/>
    </row>
    <row r="18" spans="2:14" ht="13.5" thickBot="1">
      <c r="B18" s="274"/>
      <c r="C18" s="275" t="s">
        <v>26</v>
      </c>
      <c r="D18" s="276"/>
      <c r="E18" s="91">
        <f>SUM(E12:E17)</f>
        <v>621436</v>
      </c>
      <c r="F18" s="91">
        <f aca="true" t="shared" si="0" ref="F18:L18">SUM(F12:F17)</f>
        <v>4862181</v>
      </c>
      <c r="G18" s="91">
        <f t="shared" si="0"/>
        <v>1270000</v>
      </c>
      <c r="H18" s="91">
        <f t="shared" si="0"/>
        <v>2879908</v>
      </c>
      <c r="I18" s="91">
        <f t="shared" si="0"/>
        <v>0</v>
      </c>
      <c r="J18" s="91">
        <f t="shared" si="0"/>
        <v>0</v>
      </c>
      <c r="K18" s="91">
        <f t="shared" si="0"/>
        <v>0</v>
      </c>
      <c r="L18" s="281">
        <f t="shared" si="0"/>
        <v>0</v>
      </c>
      <c r="M18" s="283">
        <f>SUM(E18,G18,I18,K18)</f>
        <v>1891436</v>
      </c>
      <c r="N18" s="285">
        <f>SUM(F18,H18,J18,L18)</f>
        <v>7742089</v>
      </c>
    </row>
    <row r="36" ht="12.75">
      <c r="G36" s="308"/>
    </row>
  </sheetData>
  <sheetProtection/>
  <mergeCells count="18">
    <mergeCell ref="B2:N2"/>
    <mergeCell ref="B1:N1"/>
    <mergeCell ref="B4:N4"/>
    <mergeCell ref="B6:N6"/>
    <mergeCell ref="B7:N7"/>
    <mergeCell ref="B8:N8"/>
    <mergeCell ref="E10:F10"/>
    <mergeCell ref="G10:H10"/>
    <mergeCell ref="I10:J10"/>
    <mergeCell ref="K10:L10"/>
    <mergeCell ref="M10:N10"/>
    <mergeCell ref="B10:D11"/>
    <mergeCell ref="B16:D16"/>
    <mergeCell ref="C17:D17"/>
    <mergeCell ref="B12:D12"/>
    <mergeCell ref="C13:D13"/>
    <mergeCell ref="B14:D14"/>
    <mergeCell ref="C15:D1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6384" width="9.125" style="10" customWidth="1"/>
  </cols>
  <sheetData>
    <row r="2" spans="1:13" ht="12">
      <c r="A2" s="349" t="s">
        <v>200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0:13" ht="12">
      <c r="J3" s="22"/>
      <c r="M3" s="22"/>
    </row>
    <row r="4" spans="2:12" ht="12">
      <c r="B4" s="347" t="s">
        <v>176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3:8" ht="12">
      <c r="C5" s="22"/>
      <c r="D5" s="22"/>
      <c r="E5" s="22"/>
      <c r="F5" s="22"/>
      <c r="G5" s="22"/>
      <c r="H5" s="22"/>
    </row>
    <row r="6" spans="2:12" ht="12">
      <c r="B6" s="347" t="s">
        <v>184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3:9" ht="12.75" thickBot="1">
      <c r="C7" s="22"/>
      <c r="D7" s="22"/>
      <c r="E7" s="22"/>
      <c r="F7" s="22"/>
      <c r="G7" s="22"/>
      <c r="H7" s="22"/>
      <c r="I7" s="22"/>
    </row>
    <row r="8" spans="1:13" ht="13.5" thickBot="1">
      <c r="A8" s="20"/>
      <c r="B8" s="569" t="s">
        <v>16</v>
      </c>
      <c r="C8" s="539"/>
      <c r="D8" s="540"/>
      <c r="E8" s="569" t="s">
        <v>17</v>
      </c>
      <c r="F8" s="540"/>
      <c r="G8" s="569" t="s">
        <v>18</v>
      </c>
      <c r="H8" s="540"/>
      <c r="I8" s="569" t="s">
        <v>19</v>
      </c>
      <c r="J8" s="540"/>
      <c r="K8" s="569" t="s">
        <v>15</v>
      </c>
      <c r="L8" s="539"/>
      <c r="M8" s="540"/>
    </row>
    <row r="9" spans="1:13" ht="13.5" thickBot="1">
      <c r="A9" s="93"/>
      <c r="B9" s="454" t="s">
        <v>118</v>
      </c>
      <c r="C9" s="455"/>
      <c r="D9" s="455"/>
      <c r="E9" s="454" t="s">
        <v>42</v>
      </c>
      <c r="F9" s="455"/>
      <c r="G9" s="454" t="s">
        <v>43</v>
      </c>
      <c r="H9" s="456"/>
      <c r="I9" s="454" t="s">
        <v>44</v>
      </c>
      <c r="J9" s="567"/>
      <c r="K9" s="568" t="s">
        <v>27</v>
      </c>
      <c r="L9" s="455"/>
      <c r="M9" s="456"/>
    </row>
    <row r="10" spans="1:13" ht="37.5" customHeight="1">
      <c r="A10" s="21"/>
      <c r="B10" s="562" t="s">
        <v>84</v>
      </c>
      <c r="C10" s="563"/>
      <c r="D10" s="564"/>
      <c r="E10" s="541"/>
      <c r="F10" s="456"/>
      <c r="G10" s="541">
        <v>1</v>
      </c>
      <c r="H10" s="456"/>
      <c r="I10" s="541"/>
      <c r="J10" s="456"/>
      <c r="K10" s="454">
        <f>SUM(E10:J11)</f>
        <v>1</v>
      </c>
      <c r="L10" s="546"/>
      <c r="M10" s="390"/>
    </row>
    <row r="11" spans="1:13" ht="12" customHeight="1">
      <c r="A11" s="21"/>
      <c r="B11" s="286"/>
      <c r="C11" s="565" t="s">
        <v>159</v>
      </c>
      <c r="D11" s="566"/>
      <c r="E11" s="457"/>
      <c r="F11" s="458"/>
      <c r="G11" s="457"/>
      <c r="H11" s="458"/>
      <c r="I11" s="457"/>
      <c r="J11" s="458"/>
      <c r="K11" s="401"/>
      <c r="L11" s="365"/>
      <c r="M11" s="547"/>
    </row>
    <row r="12" spans="1:13" ht="12" customHeight="1" thickBot="1">
      <c r="A12" s="21"/>
      <c r="B12" s="95"/>
      <c r="C12" s="560" t="s">
        <v>180</v>
      </c>
      <c r="D12" s="561"/>
      <c r="E12" s="553">
        <v>1</v>
      </c>
      <c r="F12" s="537"/>
      <c r="G12" s="553"/>
      <c r="H12" s="537"/>
      <c r="I12" s="553"/>
      <c r="J12" s="537"/>
      <c r="K12" s="406"/>
      <c r="L12" s="536"/>
      <c r="M12" s="537"/>
    </row>
    <row r="13" spans="1:13" ht="38.25" customHeight="1">
      <c r="A13" s="21"/>
      <c r="B13" s="554" t="s">
        <v>160</v>
      </c>
      <c r="C13" s="555"/>
      <c r="D13" s="555"/>
      <c r="E13" s="545">
        <v>1</v>
      </c>
      <c r="F13" s="458"/>
      <c r="G13" s="545"/>
      <c r="H13" s="458"/>
      <c r="I13" s="545"/>
      <c r="J13" s="458"/>
      <c r="K13" s="548">
        <f>SUM(E13:J14)</f>
        <v>1</v>
      </c>
      <c r="L13" s="365"/>
      <c r="M13" s="547"/>
    </row>
    <row r="14" spans="1:13" ht="12.75" thickBot="1">
      <c r="A14" s="21"/>
      <c r="B14" s="95"/>
      <c r="C14" s="559" t="s">
        <v>45</v>
      </c>
      <c r="D14" s="559"/>
      <c r="E14" s="503"/>
      <c r="F14" s="505"/>
      <c r="G14" s="503"/>
      <c r="H14" s="505"/>
      <c r="I14" s="503"/>
      <c r="J14" s="505"/>
      <c r="K14" s="549"/>
      <c r="L14" s="550"/>
      <c r="M14" s="551"/>
    </row>
    <row r="15" spans="1:13" ht="24.75" customHeight="1">
      <c r="A15" s="21"/>
      <c r="B15" s="557" t="s">
        <v>178</v>
      </c>
      <c r="C15" s="558"/>
      <c r="D15" s="558"/>
      <c r="E15" s="552"/>
      <c r="F15" s="456"/>
      <c r="G15" s="552">
        <v>1</v>
      </c>
      <c r="H15" s="456"/>
      <c r="I15" s="552"/>
      <c r="J15" s="456"/>
      <c r="K15" s="381"/>
      <c r="L15" s="455"/>
      <c r="M15" s="456"/>
    </row>
    <row r="16" spans="1:13" ht="12.75" thickBot="1">
      <c r="A16" s="21"/>
      <c r="B16" s="95"/>
      <c r="C16" s="559" t="s">
        <v>179</v>
      </c>
      <c r="D16" s="559"/>
      <c r="E16" s="503"/>
      <c r="F16" s="505"/>
      <c r="G16" s="503"/>
      <c r="H16" s="505"/>
      <c r="I16" s="503"/>
      <c r="J16" s="505"/>
      <c r="K16" s="503"/>
      <c r="L16" s="504"/>
      <c r="M16" s="505"/>
    </row>
    <row r="17" spans="1:13" ht="25.5" customHeight="1">
      <c r="A17" s="21"/>
      <c r="B17" s="554" t="s">
        <v>88</v>
      </c>
      <c r="C17" s="555"/>
      <c r="D17" s="555"/>
      <c r="E17" s="541">
        <v>8</v>
      </c>
      <c r="F17" s="456"/>
      <c r="G17" s="541"/>
      <c r="H17" s="456"/>
      <c r="I17" s="541"/>
      <c r="J17" s="542"/>
      <c r="K17" s="454">
        <f>SUM(E17:J18)</f>
        <v>8</v>
      </c>
      <c r="L17" s="546"/>
      <c r="M17" s="390"/>
    </row>
    <row r="18" spans="1:13" ht="12.75" thickBot="1">
      <c r="A18" s="21"/>
      <c r="B18" s="94"/>
      <c r="C18" s="556" t="s">
        <v>177</v>
      </c>
      <c r="D18" s="556"/>
      <c r="E18" s="503"/>
      <c r="F18" s="505"/>
      <c r="G18" s="503"/>
      <c r="H18" s="505"/>
      <c r="I18" s="543"/>
      <c r="J18" s="544"/>
      <c r="K18" s="549"/>
      <c r="L18" s="550"/>
      <c r="M18" s="551"/>
    </row>
    <row r="19" spans="1:13" ht="13.5" thickBot="1">
      <c r="A19" s="21"/>
      <c r="B19" s="37" t="s">
        <v>26</v>
      </c>
      <c r="C19" s="25"/>
      <c r="D19" s="25"/>
      <c r="E19" s="338">
        <f>SUM(E10:F17)</f>
        <v>10</v>
      </c>
      <c r="F19" s="533"/>
      <c r="G19" s="538">
        <f>SUM(G10:H18)</f>
        <v>2</v>
      </c>
      <c r="H19" s="533"/>
      <c r="I19" s="538">
        <f>SUM(I10:J18)</f>
        <v>0</v>
      </c>
      <c r="J19" s="533"/>
      <c r="K19" s="538">
        <f>SUM(E19:J19)</f>
        <v>12</v>
      </c>
      <c r="L19" s="539"/>
      <c r="M19" s="540"/>
    </row>
    <row r="35" ht="12.75">
      <c r="G35" s="308"/>
    </row>
  </sheetData>
  <sheetProtection/>
  <mergeCells count="46">
    <mergeCell ref="I9:J9"/>
    <mergeCell ref="K9:M9"/>
    <mergeCell ref="A2:M2"/>
    <mergeCell ref="B4:L4"/>
    <mergeCell ref="B6:L6"/>
    <mergeCell ref="B8:D8"/>
    <mergeCell ref="K8:M8"/>
    <mergeCell ref="E8:F8"/>
    <mergeCell ref="G8:H8"/>
    <mergeCell ref="I8:J8"/>
    <mergeCell ref="C14:D14"/>
    <mergeCell ref="B10:D10"/>
    <mergeCell ref="B13:D13"/>
    <mergeCell ref="C11:D11"/>
    <mergeCell ref="G10:H11"/>
    <mergeCell ref="E9:F9"/>
    <mergeCell ref="G9:H9"/>
    <mergeCell ref="B9:D9"/>
    <mergeCell ref="B17:D17"/>
    <mergeCell ref="C18:D18"/>
    <mergeCell ref="E10:F11"/>
    <mergeCell ref="E13:F14"/>
    <mergeCell ref="E17:F18"/>
    <mergeCell ref="B15:D15"/>
    <mergeCell ref="C16:D16"/>
    <mergeCell ref="E15:F16"/>
    <mergeCell ref="C12:D12"/>
    <mergeCell ref="E12:F12"/>
    <mergeCell ref="K10:M11"/>
    <mergeCell ref="K13:M14"/>
    <mergeCell ref="K17:M18"/>
    <mergeCell ref="G15:H16"/>
    <mergeCell ref="I15:J16"/>
    <mergeCell ref="K15:M16"/>
    <mergeCell ref="G12:H12"/>
    <mergeCell ref="I12:J12"/>
    <mergeCell ref="I10:J11"/>
    <mergeCell ref="G13:H14"/>
    <mergeCell ref="K12:M12"/>
    <mergeCell ref="E19:F19"/>
    <mergeCell ref="G19:H19"/>
    <mergeCell ref="I19:J19"/>
    <mergeCell ref="K19:M19"/>
    <mergeCell ref="G17:H18"/>
    <mergeCell ref="I17:J18"/>
    <mergeCell ref="I13:J1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S35"/>
  <sheetViews>
    <sheetView view="pageBreakPreview" zoomScale="90" zoomScaleSheetLayoutView="90" zoomScalePageLayoutView="0" workbookViewId="0" topLeftCell="B1">
      <selection activeCell="B6" sqref="B6:S6"/>
    </sheetView>
  </sheetViews>
  <sheetFormatPr defaultColWidth="9.00390625" defaultRowHeight="12.75"/>
  <cols>
    <col min="1" max="1" width="9.125" style="101" customWidth="1"/>
    <col min="2" max="2" width="3.75390625" style="101" customWidth="1"/>
    <col min="3" max="4" width="9.125" style="101" customWidth="1"/>
    <col min="5" max="5" width="17.75390625" style="101" customWidth="1"/>
    <col min="6" max="6" width="11.125" style="101" bestFit="1" customWidth="1"/>
    <col min="7" max="7" width="13.375" style="101" bestFit="1" customWidth="1"/>
    <col min="8" max="8" width="11.125" style="101" bestFit="1" customWidth="1"/>
    <col min="9" max="9" width="13.375" style="101" bestFit="1" customWidth="1"/>
    <col min="10" max="10" width="11.125" style="101" bestFit="1" customWidth="1"/>
    <col min="11" max="11" width="13.375" style="101" bestFit="1" customWidth="1"/>
    <col min="12" max="12" width="11.125" style="101" bestFit="1" customWidth="1"/>
    <col min="13" max="13" width="13.375" style="101" bestFit="1" customWidth="1"/>
    <col min="14" max="14" width="11.125" style="101" bestFit="1" customWidth="1"/>
    <col min="15" max="15" width="13.375" style="101" bestFit="1" customWidth="1"/>
    <col min="16" max="16" width="11.125" style="101" bestFit="1" customWidth="1"/>
    <col min="17" max="17" width="13.375" style="101" bestFit="1" customWidth="1"/>
    <col min="18" max="18" width="11.125" style="101" bestFit="1" customWidth="1"/>
    <col min="19" max="19" width="13.375" style="101" bestFit="1" customWidth="1"/>
    <col min="20" max="16384" width="9.125" style="101" customWidth="1"/>
  </cols>
  <sheetData>
    <row r="1" spans="2:19" ht="12.75">
      <c r="B1" s="308"/>
      <c r="C1" s="380" t="s">
        <v>214</v>
      </c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2:19" s="2" customFormat="1" ht="12.75">
      <c r="B2" s="361" t="s">
        <v>213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2:19" s="2" customFormat="1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19" ht="12.75">
      <c r="B4" s="363" t="s">
        <v>164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</row>
    <row r="5" spans="2:19" ht="12.75">
      <c r="B5" s="15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19" ht="12.75">
      <c r="B6" s="363" t="s">
        <v>48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</row>
    <row r="7" spans="2:19" ht="12.75">
      <c r="B7" s="1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2:19" ht="12.75">
      <c r="B8" s="365" t="s">
        <v>184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7"/>
    </row>
    <row r="9" spans="2:19" ht="13.5" thickBot="1">
      <c r="B9" s="99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98" t="s">
        <v>63</v>
      </c>
    </row>
    <row r="10" spans="2:19" ht="13.5" thickBot="1">
      <c r="B10" s="103"/>
      <c r="C10" s="374" t="s">
        <v>16</v>
      </c>
      <c r="D10" s="375"/>
      <c r="E10" s="360"/>
      <c r="F10" s="359" t="s">
        <v>17</v>
      </c>
      <c r="G10" s="360"/>
      <c r="H10" s="359" t="s">
        <v>18</v>
      </c>
      <c r="I10" s="360"/>
      <c r="J10" s="359" t="s">
        <v>19</v>
      </c>
      <c r="K10" s="360"/>
      <c r="L10" s="359" t="s">
        <v>15</v>
      </c>
      <c r="M10" s="360"/>
      <c r="N10" s="359" t="s">
        <v>20</v>
      </c>
      <c r="O10" s="360"/>
      <c r="P10" s="359" t="s">
        <v>21</v>
      </c>
      <c r="Q10" s="360"/>
      <c r="R10" s="359" t="s">
        <v>22</v>
      </c>
      <c r="S10" s="360"/>
    </row>
    <row r="11" spans="2:19" ht="39.75" customHeight="1" thickBot="1">
      <c r="B11" s="104"/>
      <c r="C11" s="381" t="s">
        <v>118</v>
      </c>
      <c r="D11" s="382"/>
      <c r="E11" s="383"/>
      <c r="F11" s="371" t="s">
        <v>77</v>
      </c>
      <c r="G11" s="372"/>
      <c r="H11" s="371" t="s">
        <v>80</v>
      </c>
      <c r="I11" s="372"/>
      <c r="J11" s="371" t="s">
        <v>54</v>
      </c>
      <c r="K11" s="372"/>
      <c r="L11" s="359" t="s">
        <v>79</v>
      </c>
      <c r="M11" s="360"/>
      <c r="N11" s="359" t="s">
        <v>23</v>
      </c>
      <c r="O11" s="360"/>
      <c r="P11" s="359" t="s">
        <v>2</v>
      </c>
      <c r="Q11" s="360"/>
      <c r="R11" s="359" t="s">
        <v>27</v>
      </c>
      <c r="S11" s="360"/>
    </row>
    <row r="12" spans="2:19" ht="12.75" customHeight="1" thickBot="1">
      <c r="B12" s="104"/>
      <c r="C12" s="384"/>
      <c r="D12" s="385"/>
      <c r="E12" s="386"/>
      <c r="F12" s="106" t="s">
        <v>24</v>
      </c>
      <c r="G12" s="107" t="s">
        <v>25</v>
      </c>
      <c r="H12" s="106" t="s">
        <v>24</v>
      </c>
      <c r="I12" s="107" t="s">
        <v>25</v>
      </c>
      <c r="J12" s="106" t="s">
        <v>24</v>
      </c>
      <c r="K12" s="107" t="s">
        <v>25</v>
      </c>
      <c r="L12" s="106" t="s">
        <v>24</v>
      </c>
      <c r="M12" s="107" t="s">
        <v>25</v>
      </c>
      <c r="N12" s="106" t="s">
        <v>24</v>
      </c>
      <c r="O12" s="107" t="s">
        <v>25</v>
      </c>
      <c r="P12" s="106" t="s">
        <v>24</v>
      </c>
      <c r="Q12" s="107" t="s">
        <v>25</v>
      </c>
      <c r="R12" s="106" t="s">
        <v>24</v>
      </c>
      <c r="S12" s="107" t="s">
        <v>25</v>
      </c>
    </row>
    <row r="13" spans="2:19" ht="12.75">
      <c r="B13" s="108"/>
      <c r="C13" s="368" t="s">
        <v>83</v>
      </c>
      <c r="D13" s="369"/>
      <c r="E13" s="370"/>
      <c r="F13" s="109"/>
      <c r="G13" s="109"/>
      <c r="H13" s="109"/>
      <c r="I13" s="110"/>
      <c r="J13" s="109"/>
      <c r="K13" s="110"/>
      <c r="L13" s="109"/>
      <c r="M13" s="110"/>
      <c r="N13" s="109"/>
      <c r="O13" s="110"/>
      <c r="P13" s="109"/>
      <c r="Q13" s="111"/>
      <c r="R13" s="109">
        <f>F13+H13+J13+L13+N13+P13</f>
        <v>0</v>
      </c>
      <c r="S13" s="110">
        <f aca="true" t="shared" si="0" ref="S13:S26">G13+I13+K13+M13+O13+Q13</f>
        <v>0</v>
      </c>
    </row>
    <row r="14" spans="2:19" ht="39.75" customHeight="1">
      <c r="B14" s="108"/>
      <c r="C14" s="373" t="s">
        <v>84</v>
      </c>
      <c r="D14" s="369"/>
      <c r="E14" s="370"/>
      <c r="F14" s="109"/>
      <c r="G14" s="109"/>
      <c r="H14" s="109"/>
      <c r="I14" s="110"/>
      <c r="J14" s="109"/>
      <c r="K14" s="110"/>
      <c r="L14" s="109">
        <v>55000</v>
      </c>
      <c r="M14" s="109">
        <v>55000</v>
      </c>
      <c r="N14" s="109"/>
      <c r="O14" s="110"/>
      <c r="P14" s="109"/>
      <c r="Q14" s="111"/>
      <c r="R14" s="109">
        <f>F14+H14+J14+L14+N14+P14</f>
        <v>55000</v>
      </c>
      <c r="S14" s="110">
        <f t="shared" si="0"/>
        <v>55000</v>
      </c>
    </row>
    <row r="15" spans="2:19" ht="12.75">
      <c r="B15" s="108"/>
      <c r="C15" s="368" t="s">
        <v>100</v>
      </c>
      <c r="D15" s="369"/>
      <c r="E15" s="370"/>
      <c r="F15" s="109">
        <v>1907229</v>
      </c>
      <c r="G15" s="109">
        <v>1907229</v>
      </c>
      <c r="H15" s="109"/>
      <c r="I15" s="110"/>
      <c r="J15" s="109"/>
      <c r="K15" s="110"/>
      <c r="L15" s="109"/>
      <c r="M15" s="110"/>
      <c r="N15" s="109"/>
      <c r="O15" s="110"/>
      <c r="P15" s="109"/>
      <c r="Q15" s="111"/>
      <c r="R15" s="109">
        <f aca="true" t="shared" si="1" ref="R15:R31">F15+H15+J15+L15+N15+P15</f>
        <v>1907229</v>
      </c>
      <c r="S15" s="110">
        <f t="shared" si="0"/>
        <v>1907229</v>
      </c>
    </row>
    <row r="16" spans="2:19" ht="25.5" customHeight="1">
      <c r="B16" s="108"/>
      <c r="C16" s="373" t="s">
        <v>85</v>
      </c>
      <c r="D16" s="369"/>
      <c r="E16" s="370"/>
      <c r="F16" s="109"/>
      <c r="G16" s="109"/>
      <c r="H16" s="109"/>
      <c r="I16" s="110"/>
      <c r="J16" s="109"/>
      <c r="K16" s="110"/>
      <c r="L16" s="109"/>
      <c r="M16" s="110"/>
      <c r="N16" s="109"/>
      <c r="O16" s="110"/>
      <c r="P16" s="109"/>
      <c r="Q16" s="111"/>
      <c r="R16" s="109">
        <f t="shared" si="1"/>
        <v>0</v>
      </c>
      <c r="S16" s="110">
        <f t="shared" si="0"/>
        <v>0</v>
      </c>
    </row>
    <row r="17" spans="2:19" ht="27" customHeight="1">
      <c r="B17" s="108"/>
      <c r="C17" s="373" t="s">
        <v>86</v>
      </c>
      <c r="D17" s="376"/>
      <c r="E17" s="377"/>
      <c r="F17" s="109">
        <v>8087828</v>
      </c>
      <c r="G17" s="109">
        <v>8087828</v>
      </c>
      <c r="H17" s="109"/>
      <c r="I17" s="110"/>
      <c r="J17" s="109"/>
      <c r="K17" s="110"/>
      <c r="L17" s="109"/>
      <c r="M17" s="110"/>
      <c r="N17" s="109"/>
      <c r="O17" s="110"/>
      <c r="P17" s="109"/>
      <c r="Q17" s="111"/>
      <c r="R17" s="109">
        <f t="shared" si="1"/>
        <v>8087828</v>
      </c>
      <c r="S17" s="110">
        <f t="shared" si="0"/>
        <v>8087828</v>
      </c>
    </row>
    <row r="18" spans="2:19" ht="26.25" customHeight="1">
      <c r="B18" s="108"/>
      <c r="C18" s="373" t="s">
        <v>87</v>
      </c>
      <c r="D18" s="378"/>
      <c r="E18" s="379"/>
      <c r="F18" s="109"/>
      <c r="G18" s="109"/>
      <c r="H18" s="109"/>
      <c r="I18" s="110"/>
      <c r="J18" s="109"/>
      <c r="K18" s="110"/>
      <c r="L18" s="109"/>
      <c r="M18" s="110"/>
      <c r="N18" s="109"/>
      <c r="O18" s="110"/>
      <c r="P18" s="109"/>
      <c r="Q18" s="111"/>
      <c r="R18" s="109">
        <f t="shared" si="1"/>
        <v>0</v>
      </c>
      <c r="S18" s="110">
        <f t="shared" si="0"/>
        <v>0</v>
      </c>
    </row>
    <row r="19" spans="2:19" ht="12.75">
      <c r="B19" s="108"/>
      <c r="C19" s="368" t="s">
        <v>88</v>
      </c>
      <c r="D19" s="369"/>
      <c r="E19" s="370"/>
      <c r="F19" s="109"/>
      <c r="G19" s="109"/>
      <c r="H19" s="109">
        <v>8193633</v>
      </c>
      <c r="I19" s="110">
        <v>10574964</v>
      </c>
      <c r="J19" s="109"/>
      <c r="K19" s="110"/>
      <c r="L19" s="109"/>
      <c r="M19" s="110"/>
      <c r="N19" s="109"/>
      <c r="O19" s="110"/>
      <c r="P19" s="109"/>
      <c r="Q19" s="111"/>
      <c r="R19" s="109">
        <f t="shared" si="1"/>
        <v>8193633</v>
      </c>
      <c r="S19" s="110">
        <f t="shared" si="0"/>
        <v>10574964</v>
      </c>
    </row>
    <row r="20" spans="2:19" ht="12.75">
      <c r="B20" s="108"/>
      <c r="C20" s="368" t="s">
        <v>119</v>
      </c>
      <c r="D20" s="369"/>
      <c r="E20" s="369"/>
      <c r="F20" s="109">
        <v>183870</v>
      </c>
      <c r="G20" s="109">
        <v>183870</v>
      </c>
      <c r="H20" s="109"/>
      <c r="I20" s="110"/>
      <c r="J20" s="109"/>
      <c r="K20" s="110"/>
      <c r="L20" s="109"/>
      <c r="M20" s="110"/>
      <c r="N20" s="109"/>
      <c r="O20" s="110"/>
      <c r="P20" s="109"/>
      <c r="Q20" s="111"/>
      <c r="R20" s="109">
        <f t="shared" si="1"/>
        <v>183870</v>
      </c>
      <c r="S20" s="110">
        <v>183870</v>
      </c>
    </row>
    <row r="21" spans="2:19" ht="12.75">
      <c r="B21" s="108"/>
      <c r="C21" s="368" t="s">
        <v>89</v>
      </c>
      <c r="D21" s="369"/>
      <c r="E21" s="370"/>
      <c r="F21" s="109">
        <v>512000</v>
      </c>
      <c r="G21" s="109">
        <v>512000</v>
      </c>
      <c r="H21" s="109"/>
      <c r="I21" s="110"/>
      <c r="J21" s="109"/>
      <c r="K21" s="110"/>
      <c r="L21" s="109"/>
      <c r="M21" s="110"/>
      <c r="N21" s="109"/>
      <c r="O21" s="110"/>
      <c r="P21" s="109"/>
      <c r="Q21" s="111"/>
      <c r="R21" s="109">
        <f t="shared" si="1"/>
        <v>512000</v>
      </c>
      <c r="S21" s="110">
        <f t="shared" si="0"/>
        <v>512000</v>
      </c>
    </row>
    <row r="22" spans="2:19" ht="12.75">
      <c r="B22" s="108"/>
      <c r="C22" s="368" t="s">
        <v>90</v>
      </c>
      <c r="D22" s="369"/>
      <c r="E22" s="370"/>
      <c r="F22" s="109">
        <v>958900</v>
      </c>
      <c r="G22" s="109">
        <v>958900</v>
      </c>
      <c r="H22" s="109"/>
      <c r="I22" s="110"/>
      <c r="J22" s="109"/>
      <c r="K22" s="110"/>
      <c r="L22" s="109"/>
      <c r="M22" s="110"/>
      <c r="N22" s="109"/>
      <c r="O22" s="110"/>
      <c r="P22" s="109"/>
      <c r="Q22" s="111"/>
      <c r="R22" s="109">
        <f t="shared" si="1"/>
        <v>958900</v>
      </c>
      <c r="S22" s="110">
        <f t="shared" si="0"/>
        <v>958900</v>
      </c>
    </row>
    <row r="23" spans="2:19" ht="27" customHeight="1">
      <c r="B23" s="108"/>
      <c r="C23" s="373" t="s">
        <v>91</v>
      </c>
      <c r="D23" s="376"/>
      <c r="E23" s="377"/>
      <c r="F23" s="109">
        <v>15300</v>
      </c>
      <c r="G23" s="109">
        <v>15300</v>
      </c>
      <c r="H23" s="109"/>
      <c r="I23" s="110"/>
      <c r="J23" s="109"/>
      <c r="K23" s="110"/>
      <c r="L23" s="109"/>
      <c r="M23" s="110"/>
      <c r="N23" s="109"/>
      <c r="O23" s="110"/>
      <c r="P23" s="109"/>
      <c r="Q23" s="111"/>
      <c r="R23" s="109">
        <f t="shared" si="1"/>
        <v>15300</v>
      </c>
      <c r="S23" s="110">
        <f t="shared" si="0"/>
        <v>15300</v>
      </c>
    </row>
    <row r="24" spans="2:19" ht="12.75">
      <c r="B24" s="108"/>
      <c r="C24" s="368" t="s">
        <v>92</v>
      </c>
      <c r="D24" s="369"/>
      <c r="E24" s="370"/>
      <c r="F24" s="109">
        <v>1200000</v>
      </c>
      <c r="G24" s="109">
        <v>1200000</v>
      </c>
      <c r="H24" s="109"/>
      <c r="I24" s="110"/>
      <c r="J24" s="109"/>
      <c r="K24" s="110"/>
      <c r="L24" s="109"/>
      <c r="M24" s="110"/>
      <c r="N24" s="109"/>
      <c r="O24" s="110"/>
      <c r="P24" s="109"/>
      <c r="Q24" s="111"/>
      <c r="R24" s="109">
        <f t="shared" si="1"/>
        <v>1200000</v>
      </c>
      <c r="S24" s="110">
        <f t="shared" si="0"/>
        <v>1200000</v>
      </c>
    </row>
    <row r="25" spans="2:19" ht="24" customHeight="1">
      <c r="B25" s="108"/>
      <c r="C25" s="373" t="s">
        <v>208</v>
      </c>
      <c r="D25" s="376"/>
      <c r="E25" s="377"/>
      <c r="F25" s="112"/>
      <c r="G25" s="112"/>
      <c r="H25" s="112"/>
      <c r="I25" s="113"/>
      <c r="J25" s="109"/>
      <c r="K25" s="114"/>
      <c r="L25" s="112"/>
      <c r="M25" s="113"/>
      <c r="N25" s="112"/>
      <c r="O25" s="113"/>
      <c r="P25" s="112"/>
      <c r="Q25" s="115"/>
      <c r="R25" s="109">
        <f t="shared" si="1"/>
        <v>0</v>
      </c>
      <c r="S25" s="110">
        <f t="shared" si="0"/>
        <v>0</v>
      </c>
    </row>
    <row r="26" spans="2:19" ht="12.75">
      <c r="B26" s="108"/>
      <c r="C26" s="368" t="s">
        <v>94</v>
      </c>
      <c r="D26" s="369"/>
      <c r="E26" s="370"/>
      <c r="F26" s="109"/>
      <c r="G26" s="109"/>
      <c r="H26" s="109"/>
      <c r="I26" s="110"/>
      <c r="J26" s="109"/>
      <c r="K26" s="110"/>
      <c r="L26" s="109"/>
      <c r="M26" s="110"/>
      <c r="N26" s="109"/>
      <c r="O26" s="110"/>
      <c r="P26" s="109"/>
      <c r="Q26" s="111"/>
      <c r="R26" s="109">
        <f t="shared" si="1"/>
        <v>0</v>
      </c>
      <c r="S26" s="110">
        <f t="shared" si="0"/>
        <v>0</v>
      </c>
    </row>
    <row r="27" spans="2:19" ht="27" customHeight="1">
      <c r="B27" s="108"/>
      <c r="C27" s="373" t="s">
        <v>95</v>
      </c>
      <c r="D27" s="376"/>
      <c r="E27" s="377"/>
      <c r="F27" s="116"/>
      <c r="G27" s="116"/>
      <c r="H27" s="116"/>
      <c r="I27" s="117"/>
      <c r="J27" s="109"/>
      <c r="K27" s="110"/>
      <c r="L27" s="116"/>
      <c r="M27" s="110"/>
      <c r="N27" s="116"/>
      <c r="O27" s="117"/>
      <c r="P27" s="116"/>
      <c r="Q27" s="118"/>
      <c r="R27" s="109">
        <f t="shared" si="1"/>
        <v>0</v>
      </c>
      <c r="S27" s="110">
        <f>G27+I27+K27+M27+O27+Q27</f>
        <v>0</v>
      </c>
    </row>
    <row r="28" spans="2:19" ht="12.75">
      <c r="B28" s="108"/>
      <c r="C28" s="368" t="s">
        <v>96</v>
      </c>
      <c r="D28" s="369"/>
      <c r="E28" s="370"/>
      <c r="F28" s="109">
        <v>2804776</v>
      </c>
      <c r="G28" s="109">
        <v>2804776</v>
      </c>
      <c r="H28" s="116"/>
      <c r="I28" s="117"/>
      <c r="J28" s="109"/>
      <c r="K28" s="110"/>
      <c r="L28" s="116"/>
      <c r="M28" s="110"/>
      <c r="N28" s="116"/>
      <c r="O28" s="117"/>
      <c r="P28" s="116"/>
      <c r="Q28" s="118"/>
      <c r="R28" s="109">
        <f t="shared" si="1"/>
        <v>2804776</v>
      </c>
      <c r="S28" s="110">
        <f>G28+I28+K28+M28+O28+Q28</f>
        <v>2804776</v>
      </c>
    </row>
    <row r="29" spans="2:19" ht="26.25" customHeight="1">
      <c r="B29" s="108"/>
      <c r="C29" s="373" t="s">
        <v>97</v>
      </c>
      <c r="D29" s="376"/>
      <c r="E29" s="377"/>
      <c r="F29" s="109">
        <v>2422000</v>
      </c>
      <c r="G29" s="109">
        <v>2422000</v>
      </c>
      <c r="H29" s="109"/>
      <c r="I29" s="110"/>
      <c r="J29" s="109"/>
      <c r="K29" s="110"/>
      <c r="L29" s="109"/>
      <c r="M29" s="110"/>
      <c r="N29" s="109"/>
      <c r="O29" s="110"/>
      <c r="P29" s="109"/>
      <c r="Q29" s="111"/>
      <c r="R29" s="109">
        <f t="shared" si="1"/>
        <v>2422000</v>
      </c>
      <c r="S29" s="110">
        <f>G29+I29+K29+M29+O29+Q29</f>
        <v>2422000</v>
      </c>
    </row>
    <row r="30" spans="2:19" ht="25.5" customHeight="1">
      <c r="B30" s="108"/>
      <c r="C30" s="373" t="s">
        <v>98</v>
      </c>
      <c r="D30" s="376"/>
      <c r="E30" s="377"/>
      <c r="F30" s="109"/>
      <c r="G30" s="109"/>
      <c r="H30" s="109"/>
      <c r="I30" s="110"/>
      <c r="J30" s="109">
        <v>1785000</v>
      </c>
      <c r="K30" s="109">
        <v>1785000</v>
      </c>
      <c r="L30" s="109"/>
      <c r="M30" s="110"/>
      <c r="N30" s="109"/>
      <c r="O30" s="110"/>
      <c r="P30" s="109"/>
      <c r="Q30" s="111"/>
      <c r="R30" s="109">
        <f t="shared" si="1"/>
        <v>1785000</v>
      </c>
      <c r="S30" s="110">
        <f>G30+I30+K30+M30+O30+Q30</f>
        <v>1785000</v>
      </c>
    </row>
    <row r="31" spans="2:19" ht="26.25" customHeight="1" thickBot="1">
      <c r="B31" s="108"/>
      <c r="C31" s="373" t="s">
        <v>99</v>
      </c>
      <c r="D31" s="376"/>
      <c r="E31" s="377"/>
      <c r="F31" s="109"/>
      <c r="G31" s="109"/>
      <c r="H31" s="109"/>
      <c r="I31" s="110"/>
      <c r="J31" s="109"/>
      <c r="K31" s="110"/>
      <c r="L31" s="109"/>
      <c r="M31" s="110"/>
      <c r="N31" s="109"/>
      <c r="O31" s="110"/>
      <c r="P31" s="109"/>
      <c r="Q31" s="111"/>
      <c r="R31" s="109">
        <f t="shared" si="1"/>
        <v>0</v>
      </c>
      <c r="S31" s="110">
        <f>G31+I31+K31+M31+O31+Q31</f>
        <v>0</v>
      </c>
    </row>
    <row r="32" spans="2:19" ht="13.5" thickBot="1">
      <c r="B32" s="119"/>
      <c r="C32" s="359" t="s">
        <v>26</v>
      </c>
      <c r="D32" s="375"/>
      <c r="E32" s="360"/>
      <c r="F32" s="56">
        <f>SUM(F13:F31)</f>
        <v>18091903</v>
      </c>
      <c r="G32" s="56">
        <f aca="true" t="shared" si="2" ref="G32:S32">SUM(G13:G31)</f>
        <v>18091903</v>
      </c>
      <c r="H32" s="56">
        <f>SUM(H13:H31)</f>
        <v>8193633</v>
      </c>
      <c r="I32" s="56">
        <f t="shared" si="2"/>
        <v>10574964</v>
      </c>
      <c r="J32" s="56">
        <f>SUM(J13:J31)</f>
        <v>1785000</v>
      </c>
      <c r="K32" s="56">
        <f t="shared" si="2"/>
        <v>1785000</v>
      </c>
      <c r="L32" s="56">
        <f>SUM(L13:L31)</f>
        <v>55000</v>
      </c>
      <c r="M32" s="56">
        <f t="shared" si="2"/>
        <v>55000</v>
      </c>
      <c r="N32" s="56">
        <f t="shared" si="2"/>
        <v>0</v>
      </c>
      <c r="O32" s="56">
        <f t="shared" si="2"/>
        <v>0</v>
      </c>
      <c r="P32" s="56">
        <f t="shared" si="2"/>
        <v>0</v>
      </c>
      <c r="Q32" s="56">
        <f t="shared" si="2"/>
        <v>0</v>
      </c>
      <c r="R32" s="56">
        <f t="shared" si="2"/>
        <v>28125536</v>
      </c>
      <c r="S32" s="92">
        <f t="shared" si="2"/>
        <v>30506867</v>
      </c>
    </row>
    <row r="35" ht="12.75">
      <c r="G35" s="308"/>
    </row>
  </sheetData>
  <sheetProtection/>
  <mergeCells count="41">
    <mergeCell ref="C1:S1"/>
    <mergeCell ref="C32:E32"/>
    <mergeCell ref="C11:E12"/>
    <mergeCell ref="C20:E20"/>
    <mergeCell ref="C29:E29"/>
    <mergeCell ref="C30:E30"/>
    <mergeCell ref="C31:E31"/>
    <mergeCell ref="C26:E26"/>
    <mergeCell ref="C27:E27"/>
    <mergeCell ref="C28:E28"/>
    <mergeCell ref="C22:E22"/>
    <mergeCell ref="C16:E16"/>
    <mergeCell ref="C23:E23"/>
    <mergeCell ref="C24:E24"/>
    <mergeCell ref="C25:E25"/>
    <mergeCell ref="C17:E17"/>
    <mergeCell ref="C18:E18"/>
    <mergeCell ref="C19:E19"/>
    <mergeCell ref="C21:E21"/>
    <mergeCell ref="C14:E14"/>
    <mergeCell ref="L10:M10"/>
    <mergeCell ref="N10:O10"/>
    <mergeCell ref="P10:Q10"/>
    <mergeCell ref="R10:S10"/>
    <mergeCell ref="C15:E15"/>
    <mergeCell ref="P11:Q11"/>
    <mergeCell ref="C10:E10"/>
    <mergeCell ref="F10:G10"/>
    <mergeCell ref="H10:I10"/>
    <mergeCell ref="C13:E13"/>
    <mergeCell ref="R11:S11"/>
    <mergeCell ref="F11:G11"/>
    <mergeCell ref="H11:I11"/>
    <mergeCell ref="J11:K11"/>
    <mergeCell ref="L11:M11"/>
    <mergeCell ref="J10:K10"/>
    <mergeCell ref="N11:O11"/>
    <mergeCell ref="B2:S2"/>
    <mergeCell ref="B4:S4"/>
    <mergeCell ref="B6:S6"/>
    <mergeCell ref="B8:S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view="pageBreakPreview" zoomScale="90" zoomScaleSheetLayoutView="90" zoomScalePageLayoutView="0" workbookViewId="0" topLeftCell="A1">
      <selection activeCell="D13" sqref="D13:G13"/>
    </sheetView>
  </sheetViews>
  <sheetFormatPr defaultColWidth="9.00390625" defaultRowHeight="12.75"/>
  <cols>
    <col min="1" max="6" width="9.125" style="101" customWidth="1"/>
    <col min="7" max="7" width="13.375" style="101" customWidth="1"/>
    <col min="8" max="8" width="15.75390625" style="101" customWidth="1"/>
    <col min="9" max="9" width="15.125" style="101" customWidth="1"/>
    <col min="10" max="10" width="14.00390625" style="101" customWidth="1"/>
    <col min="11" max="16384" width="9.125" style="101" customWidth="1"/>
  </cols>
  <sheetData>
    <row r="1" spans="2:10" s="2" customFormat="1" ht="12.75">
      <c r="B1" s="380" t="s">
        <v>207</v>
      </c>
      <c r="C1" s="380"/>
      <c r="D1" s="380"/>
      <c r="E1" s="380"/>
      <c r="F1" s="380"/>
      <c r="G1" s="380"/>
      <c r="H1" s="380"/>
      <c r="I1" s="380"/>
      <c r="J1" s="362"/>
    </row>
    <row r="2" spans="2:10" s="2" customFormat="1" ht="12.75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363" t="s">
        <v>164</v>
      </c>
      <c r="C3" s="364"/>
      <c r="D3" s="364"/>
      <c r="E3" s="364"/>
      <c r="F3" s="364"/>
      <c r="G3" s="364"/>
      <c r="H3" s="364"/>
      <c r="I3" s="364"/>
      <c r="J3" s="364"/>
    </row>
    <row r="4" spans="2:10" ht="12.75">
      <c r="B4" s="397"/>
      <c r="C4" s="367"/>
      <c r="D4" s="367"/>
      <c r="E4" s="367"/>
      <c r="F4" s="367"/>
      <c r="G4" s="367"/>
      <c r="H4" s="367"/>
      <c r="I4" s="367"/>
      <c r="J4" s="367"/>
    </row>
    <row r="5" spans="2:10" ht="12.75">
      <c r="B5" s="363" t="s">
        <v>101</v>
      </c>
      <c r="C5" s="364"/>
      <c r="D5" s="364"/>
      <c r="E5" s="364"/>
      <c r="F5" s="364"/>
      <c r="G5" s="364"/>
      <c r="H5" s="364"/>
      <c r="I5" s="364"/>
      <c r="J5" s="364"/>
    </row>
    <row r="6" spans="2:10" ht="12.75">
      <c r="B6" s="15"/>
      <c r="C6" s="98"/>
      <c r="D6" s="98"/>
      <c r="E6" s="98"/>
      <c r="F6" s="98"/>
      <c r="G6" s="98"/>
      <c r="H6" s="98"/>
      <c r="I6" s="98"/>
      <c r="J6" s="98"/>
    </row>
    <row r="7" spans="2:10" ht="12.75">
      <c r="B7" s="363" t="s">
        <v>184</v>
      </c>
      <c r="C7" s="364"/>
      <c r="D7" s="364"/>
      <c r="E7" s="364"/>
      <c r="F7" s="364"/>
      <c r="G7" s="364"/>
      <c r="H7" s="364"/>
      <c r="I7" s="364"/>
      <c r="J7" s="364"/>
    </row>
    <row r="8" ht="13.5" thickBot="1">
      <c r="J8" s="120" t="s">
        <v>63</v>
      </c>
    </row>
    <row r="9" spans="2:10" ht="12.75">
      <c r="B9" s="381" t="s">
        <v>118</v>
      </c>
      <c r="C9" s="392"/>
      <c r="D9" s="392"/>
      <c r="E9" s="392"/>
      <c r="F9" s="392"/>
      <c r="G9" s="393"/>
      <c r="H9" s="381" t="s">
        <v>24</v>
      </c>
      <c r="I9" s="388" t="s">
        <v>62</v>
      </c>
      <c r="J9" s="390" t="s">
        <v>28</v>
      </c>
    </row>
    <row r="10" spans="2:10" ht="13.5" thickBot="1">
      <c r="B10" s="394"/>
      <c r="C10" s="395"/>
      <c r="D10" s="395"/>
      <c r="E10" s="395"/>
      <c r="F10" s="395"/>
      <c r="G10" s="396"/>
      <c r="H10" s="387"/>
      <c r="I10" s="389"/>
      <c r="J10" s="391"/>
    </row>
    <row r="11" spans="2:10" ht="12.75">
      <c r="B11" s="128"/>
      <c r="C11" s="129"/>
      <c r="D11" s="129"/>
      <c r="E11" s="129"/>
      <c r="F11" s="129"/>
      <c r="G11" s="129"/>
      <c r="H11" s="123"/>
      <c r="I11" s="124"/>
      <c r="J11" s="125"/>
    </row>
    <row r="12" spans="2:10" ht="12.75">
      <c r="B12" s="130"/>
      <c r="C12" s="398" t="s">
        <v>83</v>
      </c>
      <c r="D12" s="399"/>
      <c r="E12" s="399"/>
      <c r="F12" s="399"/>
      <c r="G12" s="400"/>
      <c r="H12" s="116"/>
      <c r="I12" s="126"/>
      <c r="J12" s="117"/>
    </row>
    <row r="13" spans="2:10" ht="12.75">
      <c r="B13" s="130"/>
      <c r="C13" s="131"/>
      <c r="D13" s="399" t="s">
        <v>209</v>
      </c>
      <c r="E13" s="399"/>
      <c r="F13" s="399"/>
      <c r="G13" s="400"/>
      <c r="H13" s="109">
        <v>25000</v>
      </c>
      <c r="I13" s="127"/>
      <c r="J13" s="110"/>
    </row>
    <row r="14" spans="2:10" ht="12.75">
      <c r="B14" s="130"/>
      <c r="C14" s="398" t="s">
        <v>83</v>
      </c>
      <c r="D14" s="399"/>
      <c r="E14" s="399"/>
      <c r="F14" s="399"/>
      <c r="G14" s="400"/>
      <c r="H14" s="116"/>
      <c r="I14" s="126"/>
      <c r="J14" s="117"/>
    </row>
    <row r="15" spans="2:10" ht="12.75">
      <c r="B15" s="130"/>
      <c r="C15" s="131"/>
      <c r="D15" s="399" t="s">
        <v>196</v>
      </c>
      <c r="E15" s="399"/>
      <c r="F15" s="399"/>
      <c r="G15" s="400"/>
      <c r="H15" s="109">
        <v>30000</v>
      </c>
      <c r="I15" s="127"/>
      <c r="J15" s="110"/>
    </row>
    <row r="16" spans="2:10" ht="13.5" thickBot="1">
      <c r="B16" s="130"/>
      <c r="C16" s="131"/>
      <c r="D16" s="399"/>
      <c r="E16" s="399"/>
      <c r="F16" s="399"/>
      <c r="G16" s="400"/>
      <c r="H16" s="109"/>
      <c r="I16" s="127"/>
      <c r="J16" s="110"/>
    </row>
    <row r="17" spans="2:10" ht="13.5" thickBot="1">
      <c r="B17" s="359" t="s">
        <v>26</v>
      </c>
      <c r="C17" s="375"/>
      <c r="D17" s="375"/>
      <c r="E17" s="375"/>
      <c r="F17" s="375"/>
      <c r="G17" s="360"/>
      <c r="H17" s="56">
        <f>SUM(H11:H16)</f>
        <v>55000</v>
      </c>
      <c r="I17" s="56">
        <f>SUM(I15:I16)</f>
        <v>0</v>
      </c>
      <c r="J17" s="92">
        <f>SUM(J15:J16)</f>
        <v>0</v>
      </c>
    </row>
    <row r="35" ht="12.75">
      <c r="G35" s="308"/>
    </row>
  </sheetData>
  <sheetProtection/>
  <mergeCells count="15">
    <mergeCell ref="C14:G14"/>
    <mergeCell ref="D16:G16"/>
    <mergeCell ref="B17:G17"/>
    <mergeCell ref="D15:G15"/>
    <mergeCell ref="C12:G12"/>
    <mergeCell ref="D13:G13"/>
    <mergeCell ref="B7:J7"/>
    <mergeCell ref="H9:H10"/>
    <mergeCell ref="I9:I10"/>
    <mergeCell ref="J9:J10"/>
    <mergeCell ref="B9:G10"/>
    <mergeCell ref="B1:J1"/>
    <mergeCell ref="B3:J3"/>
    <mergeCell ref="B4:J4"/>
    <mergeCell ref="B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5"/>
  <sheetViews>
    <sheetView view="pageBreakPreview" zoomScale="90" zoomScaleSheetLayoutView="90" zoomScalePageLayoutView="0" workbookViewId="0" topLeftCell="A1">
      <selection activeCell="G35" sqref="G35"/>
    </sheetView>
  </sheetViews>
  <sheetFormatPr defaultColWidth="9.00390625" defaultRowHeight="12.75"/>
  <cols>
    <col min="1" max="1" width="9.125" style="101" customWidth="1"/>
    <col min="2" max="2" width="10.875" style="101" customWidth="1"/>
    <col min="3" max="7" width="9.125" style="101" customWidth="1"/>
    <col min="8" max="8" width="13.375" style="101" customWidth="1"/>
    <col min="9" max="9" width="13.00390625" style="101" customWidth="1"/>
    <col min="10" max="10" width="13.875" style="101" customWidth="1"/>
    <col min="11" max="16384" width="9.125" style="101" customWidth="1"/>
  </cols>
  <sheetData>
    <row r="1" spans="2:10" s="2" customFormat="1" ht="12.75">
      <c r="B1" s="380" t="s">
        <v>206</v>
      </c>
      <c r="C1" s="380"/>
      <c r="D1" s="380"/>
      <c r="E1" s="380"/>
      <c r="F1" s="380"/>
      <c r="G1" s="380"/>
      <c r="H1" s="380"/>
      <c r="I1" s="380"/>
      <c r="J1" s="362"/>
    </row>
    <row r="2" spans="2:10" s="2" customFormat="1" ht="12.75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363" t="s">
        <v>165</v>
      </c>
      <c r="C3" s="364"/>
      <c r="D3" s="364"/>
      <c r="E3" s="364"/>
      <c r="F3" s="364"/>
      <c r="G3" s="364"/>
      <c r="H3" s="364"/>
      <c r="I3" s="364"/>
      <c r="J3" s="364"/>
    </row>
    <row r="4" spans="2:10" ht="12.75">
      <c r="B4" s="15"/>
      <c r="C4" s="98"/>
      <c r="D4" s="98"/>
      <c r="E4" s="98"/>
      <c r="F4" s="98"/>
      <c r="G4" s="98"/>
      <c r="H4" s="98"/>
      <c r="I4" s="98"/>
      <c r="J4" s="98"/>
    </row>
    <row r="5" spans="2:10" ht="12.75">
      <c r="B5" s="363" t="s">
        <v>58</v>
      </c>
      <c r="C5" s="364"/>
      <c r="D5" s="364"/>
      <c r="E5" s="364"/>
      <c r="F5" s="364"/>
      <c r="G5" s="364"/>
      <c r="H5" s="364"/>
      <c r="I5" s="364"/>
      <c r="J5" s="364"/>
    </row>
    <row r="6" spans="2:10" ht="12.75">
      <c r="B6" s="15"/>
      <c r="C6" s="98"/>
      <c r="D6" s="98"/>
      <c r="E6" s="98"/>
      <c r="F6" s="98"/>
      <c r="G6" s="98"/>
      <c r="H6" s="98"/>
      <c r="I6" s="98"/>
      <c r="J6" s="98"/>
    </row>
    <row r="7" spans="2:10" ht="12.75">
      <c r="B7" s="365" t="s">
        <v>184</v>
      </c>
      <c r="C7" s="366"/>
      <c r="D7" s="366"/>
      <c r="E7" s="366"/>
      <c r="F7" s="366"/>
      <c r="G7" s="366"/>
      <c r="H7" s="366"/>
      <c r="I7" s="366"/>
      <c r="J7" s="366"/>
    </row>
    <row r="8" spans="2:10" ht="13.5" thickBot="1">
      <c r="B8" s="99"/>
      <c r="C8" s="100"/>
      <c r="D8" s="100"/>
      <c r="E8" s="100"/>
      <c r="F8" s="100"/>
      <c r="G8" s="100"/>
      <c r="H8" s="100"/>
      <c r="I8" s="100"/>
      <c r="J8" s="100" t="s">
        <v>63</v>
      </c>
    </row>
    <row r="9" spans="2:10" ht="12.75">
      <c r="B9" s="381" t="s">
        <v>118</v>
      </c>
      <c r="C9" s="382"/>
      <c r="D9" s="382"/>
      <c r="E9" s="382"/>
      <c r="F9" s="382"/>
      <c r="G9" s="383"/>
      <c r="H9" s="388" t="s">
        <v>24</v>
      </c>
      <c r="I9" s="388" t="s">
        <v>62</v>
      </c>
      <c r="J9" s="388" t="s">
        <v>28</v>
      </c>
    </row>
    <row r="10" spans="2:10" ht="13.5" thickBot="1">
      <c r="B10" s="384"/>
      <c r="C10" s="385"/>
      <c r="D10" s="385"/>
      <c r="E10" s="385"/>
      <c r="F10" s="385"/>
      <c r="G10" s="386"/>
      <c r="H10" s="389"/>
      <c r="I10" s="389"/>
      <c r="J10" s="389"/>
    </row>
    <row r="11" spans="2:10" ht="12.75">
      <c r="B11" s="132"/>
      <c r="C11" s="133"/>
      <c r="D11" s="122"/>
      <c r="E11" s="122"/>
      <c r="F11" s="122"/>
      <c r="G11" s="122"/>
      <c r="H11" s="134"/>
      <c r="I11" s="135"/>
      <c r="J11" s="136"/>
    </row>
    <row r="12" spans="2:10" ht="24" customHeight="1">
      <c r="B12" s="137"/>
      <c r="C12" s="402" t="s">
        <v>98</v>
      </c>
      <c r="D12" s="403"/>
      <c r="E12" s="403"/>
      <c r="F12" s="403"/>
      <c r="G12" s="404"/>
      <c r="H12" s="116"/>
      <c r="I12" s="126"/>
      <c r="J12" s="117"/>
    </row>
    <row r="13" spans="2:10" ht="12.75">
      <c r="B13" s="137"/>
      <c r="C13" s="147"/>
      <c r="D13" s="405"/>
      <c r="E13" s="399"/>
      <c r="F13" s="399"/>
      <c r="G13" s="400"/>
      <c r="H13" s="109"/>
      <c r="I13" s="127"/>
      <c r="J13" s="110"/>
    </row>
    <row r="14" spans="2:10" ht="12.75">
      <c r="B14" s="137"/>
      <c r="C14" s="147"/>
      <c r="D14" s="405" t="s">
        <v>102</v>
      </c>
      <c r="E14" s="399"/>
      <c r="F14" s="399"/>
      <c r="G14" s="400"/>
      <c r="H14" s="109">
        <v>550000</v>
      </c>
      <c r="I14" s="127"/>
      <c r="J14" s="110"/>
    </row>
    <row r="15" spans="2:10" ht="12.75">
      <c r="B15" s="137"/>
      <c r="C15" s="147"/>
      <c r="D15" s="405" t="s">
        <v>103</v>
      </c>
      <c r="E15" s="399"/>
      <c r="F15" s="399"/>
      <c r="G15" s="400"/>
      <c r="H15" s="109">
        <v>850000</v>
      </c>
      <c r="I15" s="127"/>
      <c r="J15" s="110"/>
    </row>
    <row r="16" spans="2:10" ht="12.75">
      <c r="B16" s="137"/>
      <c r="C16" s="147"/>
      <c r="D16" s="405" t="s">
        <v>104</v>
      </c>
      <c r="E16" s="399"/>
      <c r="F16" s="399"/>
      <c r="G16" s="400"/>
      <c r="H16" s="109">
        <v>350000</v>
      </c>
      <c r="I16" s="127"/>
      <c r="J16" s="110"/>
    </row>
    <row r="17" spans="2:10" s="140" customFormat="1" ht="13.5" thickBot="1">
      <c r="B17" s="137"/>
      <c r="C17" s="147"/>
      <c r="D17" s="405" t="s">
        <v>105</v>
      </c>
      <c r="E17" s="399"/>
      <c r="F17" s="399"/>
      <c r="G17" s="400"/>
      <c r="H17" s="112">
        <v>35000</v>
      </c>
      <c r="I17" s="138"/>
      <c r="J17" s="139"/>
    </row>
    <row r="18" spans="2:10" ht="13.5" thickBot="1">
      <c r="B18" s="406" t="s">
        <v>26</v>
      </c>
      <c r="C18" s="407"/>
      <c r="D18" s="407"/>
      <c r="E18" s="407"/>
      <c r="F18" s="407"/>
      <c r="G18" s="408"/>
      <c r="H18" s="56">
        <f>SUM(H14:H17)</f>
        <v>1785000</v>
      </c>
      <c r="I18" s="56">
        <f>SUM(I14:I17)</f>
        <v>0</v>
      </c>
      <c r="J18" s="92">
        <f>SUM(J14:J17)</f>
        <v>0</v>
      </c>
    </row>
    <row r="19" spans="2:10" ht="12.75">
      <c r="B19" s="141"/>
      <c r="C19" s="142"/>
      <c r="D19" s="142"/>
      <c r="E19" s="142"/>
      <c r="F19" s="142"/>
      <c r="G19" s="142"/>
      <c r="H19" s="142"/>
      <c r="I19" s="142"/>
      <c r="J19" s="143"/>
    </row>
    <row r="20" spans="2:10" ht="12.75">
      <c r="B20" s="144"/>
      <c r="C20" s="145"/>
      <c r="D20" s="145"/>
      <c r="E20" s="145"/>
      <c r="F20" s="145"/>
      <c r="G20" s="145"/>
      <c r="H20" s="145"/>
      <c r="I20" s="145"/>
      <c r="J20" s="146"/>
    </row>
    <row r="21" spans="2:10" ht="12.75">
      <c r="B21" s="144"/>
      <c r="C21" s="145"/>
      <c r="D21" s="145"/>
      <c r="E21" s="145"/>
      <c r="F21" s="145"/>
      <c r="G21" s="145"/>
      <c r="H21" s="145"/>
      <c r="I21" s="145"/>
      <c r="J21" s="146"/>
    </row>
    <row r="22" spans="2:10" ht="12.75">
      <c r="B22" s="401" t="s">
        <v>65</v>
      </c>
      <c r="C22" s="366"/>
      <c r="D22" s="366"/>
      <c r="E22" s="366"/>
      <c r="F22" s="366"/>
      <c r="G22" s="366"/>
      <c r="H22" s="366"/>
      <c r="I22" s="366"/>
      <c r="J22" s="391"/>
    </row>
    <row r="23" spans="2:10" ht="25.5" customHeight="1">
      <c r="B23" s="137"/>
      <c r="C23" s="402" t="s">
        <v>84</v>
      </c>
      <c r="D23" s="403"/>
      <c r="E23" s="403"/>
      <c r="F23" s="403"/>
      <c r="G23" s="404"/>
      <c r="H23" s="116"/>
      <c r="I23" s="126"/>
      <c r="J23" s="117"/>
    </row>
    <row r="24" spans="2:10" ht="12.75">
      <c r="B24" s="137"/>
      <c r="C24" s="147"/>
      <c r="D24" s="405"/>
      <c r="E24" s="399"/>
      <c r="F24" s="399"/>
      <c r="G24" s="400"/>
      <c r="H24" s="109"/>
      <c r="I24" s="127"/>
      <c r="J24" s="110"/>
    </row>
    <row r="25" spans="2:10" ht="12.75">
      <c r="B25" s="137"/>
      <c r="C25" s="147"/>
      <c r="D25" s="405"/>
      <c r="E25" s="399"/>
      <c r="F25" s="399"/>
      <c r="G25" s="400"/>
      <c r="H25" s="109"/>
      <c r="I25" s="127"/>
      <c r="J25" s="110"/>
    </row>
    <row r="26" spans="2:10" ht="12.75">
      <c r="B26" s="137"/>
      <c r="C26" s="147"/>
      <c r="D26" s="405"/>
      <c r="E26" s="399"/>
      <c r="F26" s="399"/>
      <c r="G26" s="400"/>
      <c r="H26" s="109"/>
      <c r="I26" s="127"/>
      <c r="J26" s="110"/>
    </row>
    <row r="27" spans="2:10" ht="12.75">
      <c r="B27" s="137"/>
      <c r="C27" s="147"/>
      <c r="D27" s="405"/>
      <c r="E27" s="399"/>
      <c r="F27" s="399"/>
      <c r="G27" s="400"/>
      <c r="H27" s="109"/>
      <c r="I27" s="127"/>
      <c r="J27" s="110"/>
    </row>
    <row r="28" spans="2:10" s="140" customFormat="1" ht="13.5" thickBot="1">
      <c r="B28" s="137"/>
      <c r="C28" s="147"/>
      <c r="D28" s="405"/>
      <c r="E28" s="399"/>
      <c r="F28" s="399"/>
      <c r="G28" s="400"/>
      <c r="H28" s="112"/>
      <c r="I28" s="138"/>
      <c r="J28" s="139"/>
    </row>
    <row r="29" spans="2:10" ht="13.5" thickBot="1">
      <c r="B29" s="406" t="s">
        <v>26</v>
      </c>
      <c r="C29" s="407"/>
      <c r="D29" s="407"/>
      <c r="E29" s="407"/>
      <c r="F29" s="407"/>
      <c r="G29" s="408"/>
      <c r="H29" s="56">
        <f>SUM(H25:H28)</f>
        <v>0</v>
      </c>
      <c r="I29" s="56">
        <f>SUM(I25:I28)</f>
        <v>0</v>
      </c>
      <c r="J29" s="92">
        <f>SUM(J25:J28)</f>
        <v>0</v>
      </c>
    </row>
    <row r="35" ht="12.75">
      <c r="G35" s="308"/>
    </row>
  </sheetData>
  <sheetProtection/>
  <mergeCells count="23">
    <mergeCell ref="D27:G27"/>
    <mergeCell ref="D28:G28"/>
    <mergeCell ref="B29:G29"/>
    <mergeCell ref="C23:G23"/>
    <mergeCell ref="D24:G24"/>
    <mergeCell ref="D25:G25"/>
    <mergeCell ref="D26:G26"/>
    <mergeCell ref="B1:J1"/>
    <mergeCell ref="B3:J3"/>
    <mergeCell ref="B5:J5"/>
    <mergeCell ref="B7:J7"/>
    <mergeCell ref="D15:G15"/>
    <mergeCell ref="D16:G16"/>
    <mergeCell ref="H9:H10"/>
    <mergeCell ref="I9:I10"/>
    <mergeCell ref="J9:J10"/>
    <mergeCell ref="B22:J22"/>
    <mergeCell ref="C12:G12"/>
    <mergeCell ref="B9:G10"/>
    <mergeCell ref="D17:G17"/>
    <mergeCell ref="B18:G18"/>
    <mergeCell ref="D13:G13"/>
    <mergeCell ref="D14:G1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7"/>
  <sheetViews>
    <sheetView view="pageBreakPreview" zoomScale="90" zoomScaleSheetLayoutView="90" zoomScalePageLayoutView="0" workbookViewId="0" topLeftCell="A1">
      <selection activeCell="E35" sqref="E35:G35"/>
    </sheetView>
  </sheetViews>
  <sheetFormatPr defaultColWidth="9.00390625" defaultRowHeight="12.75"/>
  <cols>
    <col min="1" max="1" width="9.125" style="171" customWidth="1"/>
    <col min="2" max="2" width="4.75390625" style="171" customWidth="1"/>
    <col min="3" max="3" width="8.375" style="171" customWidth="1"/>
    <col min="4" max="7" width="9.125" style="171" customWidth="1"/>
    <col min="8" max="8" width="15.875" style="171" customWidth="1"/>
    <col min="9" max="9" width="14.125" style="171" customWidth="1"/>
    <col min="10" max="10" width="13.75390625" style="171" bestFit="1" customWidth="1"/>
    <col min="11" max="11" width="9.25390625" style="171" bestFit="1" customWidth="1"/>
    <col min="12" max="16384" width="9.125" style="171" customWidth="1"/>
  </cols>
  <sheetData>
    <row r="1" spans="2:11" s="2" customFormat="1" ht="12.75">
      <c r="B1" s="380" t="s">
        <v>205</v>
      </c>
      <c r="C1" s="380"/>
      <c r="D1" s="380"/>
      <c r="E1" s="380"/>
      <c r="F1" s="380"/>
      <c r="G1" s="380"/>
      <c r="H1" s="380"/>
      <c r="I1" s="380"/>
      <c r="J1" s="362"/>
      <c r="K1" s="362"/>
    </row>
    <row r="2" spans="2:11" s="2" customFormat="1" ht="12.75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s="101" customFormat="1" ht="12.75">
      <c r="B3" s="411" t="s">
        <v>164</v>
      </c>
      <c r="C3" s="364"/>
      <c r="D3" s="364"/>
      <c r="E3" s="364"/>
      <c r="F3" s="364"/>
      <c r="G3" s="364"/>
      <c r="H3" s="364"/>
      <c r="I3" s="364"/>
      <c r="J3" s="364"/>
      <c r="K3" s="364"/>
    </row>
    <row r="4" spans="2:11" s="101" customFormat="1" ht="12.75">
      <c r="B4" s="148"/>
      <c r="C4" s="149"/>
      <c r="H4" s="149"/>
      <c r="I4" s="149"/>
      <c r="J4" s="149"/>
      <c r="K4" s="149"/>
    </row>
    <row r="5" spans="2:11" s="101" customFormat="1" ht="12.75">
      <c r="B5" s="148"/>
      <c r="C5" s="149"/>
      <c r="H5" s="149"/>
      <c r="I5" s="149"/>
      <c r="J5" s="149"/>
      <c r="K5" s="149"/>
    </row>
    <row r="6" spans="2:11" s="101" customFormat="1" ht="12.75">
      <c r="B6" s="411" t="s">
        <v>107</v>
      </c>
      <c r="C6" s="366"/>
      <c r="D6" s="366"/>
      <c r="E6" s="366"/>
      <c r="F6" s="366"/>
      <c r="G6" s="366"/>
      <c r="H6" s="366"/>
      <c r="I6" s="366"/>
      <c r="J6" s="366"/>
      <c r="K6" s="366"/>
    </row>
    <row r="7" spans="2:11" s="101" customFormat="1" ht="12.75">
      <c r="B7" s="148"/>
      <c r="C7" s="100"/>
      <c r="D7" s="100"/>
      <c r="E7" s="100"/>
      <c r="F7" s="100"/>
      <c r="G7" s="100"/>
      <c r="H7" s="100"/>
      <c r="I7" s="100"/>
      <c r="J7" s="100"/>
      <c r="K7" s="100"/>
    </row>
    <row r="8" spans="2:11" s="101" customFormat="1" ht="12.75">
      <c r="B8" s="365" t="s">
        <v>184</v>
      </c>
      <c r="C8" s="366"/>
      <c r="D8" s="366"/>
      <c r="E8" s="366"/>
      <c r="F8" s="366"/>
      <c r="G8" s="366"/>
      <c r="H8" s="366"/>
      <c r="I8" s="366"/>
      <c r="J8" s="366"/>
      <c r="K8" s="364"/>
    </row>
    <row r="9" spans="2:11" s="101" customFormat="1" ht="13.5" thickBot="1">
      <c r="B9" s="99"/>
      <c r="C9" s="100"/>
      <c r="D9" s="100"/>
      <c r="E9" s="100"/>
      <c r="F9" s="100"/>
      <c r="G9" s="100"/>
      <c r="H9" s="100"/>
      <c r="I9" s="100"/>
      <c r="J9" s="100" t="s">
        <v>63</v>
      </c>
      <c r="K9" s="100"/>
    </row>
    <row r="10" spans="2:11" s="101" customFormat="1" ht="13.5" thickBot="1">
      <c r="B10" s="150"/>
      <c r="C10" s="71" t="s">
        <v>16</v>
      </c>
      <c r="D10" s="151"/>
      <c r="E10" s="152" t="s">
        <v>17</v>
      </c>
      <c r="F10" s="153"/>
      <c r="G10" s="154"/>
      <c r="H10" s="1" t="s">
        <v>18</v>
      </c>
      <c r="I10" s="1" t="s">
        <v>19</v>
      </c>
      <c r="J10" s="1" t="s">
        <v>15</v>
      </c>
      <c r="K10" s="145"/>
    </row>
    <row r="11" spans="2:11" s="101" customFormat="1" ht="12.75">
      <c r="B11" s="121"/>
      <c r="C11" s="415" t="s">
        <v>118</v>
      </c>
      <c r="D11" s="392"/>
      <c r="E11" s="392"/>
      <c r="F11" s="392"/>
      <c r="G11" s="393"/>
      <c r="H11" s="155"/>
      <c r="I11" s="156"/>
      <c r="J11" s="157"/>
      <c r="K11" s="145"/>
    </row>
    <row r="12" spans="2:11" s="101" customFormat="1" ht="13.5" thickBot="1">
      <c r="B12" s="121"/>
      <c r="C12" s="394"/>
      <c r="D12" s="395"/>
      <c r="E12" s="395"/>
      <c r="F12" s="395"/>
      <c r="G12" s="396"/>
      <c r="H12" s="158" t="s">
        <v>24</v>
      </c>
      <c r="I12" s="157" t="s">
        <v>62</v>
      </c>
      <c r="J12" s="159" t="s">
        <v>28</v>
      </c>
      <c r="K12" s="99"/>
    </row>
    <row r="13" spans="2:11" s="101" customFormat="1" ht="12.75">
      <c r="B13" s="121"/>
      <c r="C13" s="189"/>
      <c r="D13" s="190"/>
      <c r="E13" s="191"/>
      <c r="F13" s="191"/>
      <c r="G13" s="191"/>
      <c r="H13" s="160"/>
      <c r="I13" s="161"/>
      <c r="J13" s="162"/>
      <c r="K13" s="148"/>
    </row>
    <row r="14" spans="2:11" s="101" customFormat="1" ht="26.25" customHeight="1">
      <c r="B14" s="121"/>
      <c r="C14" s="417" t="s">
        <v>106</v>
      </c>
      <c r="D14" s="418"/>
      <c r="E14" s="418"/>
      <c r="F14" s="418"/>
      <c r="G14" s="418"/>
      <c r="H14" s="163"/>
      <c r="I14" s="164"/>
      <c r="J14" s="165"/>
      <c r="K14" s="166"/>
    </row>
    <row r="15" spans="2:11" s="101" customFormat="1" ht="26.25" customHeight="1">
      <c r="B15" s="121"/>
      <c r="C15" s="192"/>
      <c r="D15" s="193"/>
      <c r="E15" s="193"/>
      <c r="F15" s="193"/>
      <c r="G15" s="194"/>
      <c r="H15" s="163"/>
      <c r="I15" s="164"/>
      <c r="J15" s="165"/>
      <c r="K15" s="166"/>
    </row>
    <row r="16" spans="2:11" ht="12.75">
      <c r="B16" s="121"/>
      <c r="C16" s="195"/>
      <c r="D16" s="410" t="s">
        <v>108</v>
      </c>
      <c r="E16" s="399"/>
      <c r="F16" s="399"/>
      <c r="G16" s="400"/>
      <c r="H16" s="167">
        <v>958900</v>
      </c>
      <c r="I16" s="168"/>
      <c r="J16" s="169"/>
      <c r="K16" s="170"/>
    </row>
    <row r="17" spans="2:11" ht="12.75">
      <c r="B17" s="172"/>
      <c r="C17" s="195"/>
      <c r="D17" s="196"/>
      <c r="E17" s="197"/>
      <c r="F17" s="197"/>
      <c r="G17" s="198"/>
      <c r="H17" s="167"/>
      <c r="I17" s="168"/>
      <c r="J17" s="169"/>
      <c r="K17" s="170"/>
    </row>
    <row r="18" spans="2:11" ht="12.75">
      <c r="B18" s="172"/>
      <c r="C18" s="195"/>
      <c r="D18" s="410" t="s">
        <v>109</v>
      </c>
      <c r="E18" s="399"/>
      <c r="F18" s="399"/>
      <c r="G18" s="400"/>
      <c r="H18" s="163">
        <v>512000</v>
      </c>
      <c r="I18" s="168"/>
      <c r="J18" s="173"/>
      <c r="K18" s="170"/>
    </row>
    <row r="19" spans="2:11" ht="12.75">
      <c r="B19" s="172"/>
      <c r="C19" s="195"/>
      <c r="D19" s="196"/>
      <c r="E19" s="197"/>
      <c r="F19" s="197"/>
      <c r="G19" s="198"/>
      <c r="H19" s="163"/>
      <c r="I19" s="168"/>
      <c r="J19" s="173"/>
      <c r="K19" s="170"/>
    </row>
    <row r="20" spans="2:11" ht="12.75">
      <c r="B20" s="172"/>
      <c r="C20" s="195"/>
      <c r="D20" s="410" t="s">
        <v>110</v>
      </c>
      <c r="E20" s="399"/>
      <c r="F20" s="399"/>
      <c r="G20" s="400"/>
      <c r="H20" s="167">
        <v>1907229</v>
      </c>
      <c r="I20" s="174"/>
      <c r="J20" s="169"/>
      <c r="K20" s="175"/>
    </row>
    <row r="21" spans="2:11" ht="12.75">
      <c r="B21" s="172"/>
      <c r="C21" s="195"/>
      <c r="D21" s="196"/>
      <c r="E21" s="197"/>
      <c r="F21" s="197"/>
      <c r="G21" s="198"/>
      <c r="H21" s="167"/>
      <c r="I21" s="174"/>
      <c r="J21" s="169"/>
      <c r="K21" s="175"/>
    </row>
    <row r="22" spans="2:11" s="101" customFormat="1" ht="12.75">
      <c r="B22" s="172"/>
      <c r="C22" s="195"/>
      <c r="D22" s="410" t="s">
        <v>111</v>
      </c>
      <c r="E22" s="399"/>
      <c r="F22" s="399"/>
      <c r="G22" s="400"/>
      <c r="H22" s="167">
        <v>183870</v>
      </c>
      <c r="I22" s="176"/>
      <c r="J22" s="169"/>
      <c r="K22" s="166"/>
    </row>
    <row r="23" spans="2:11" ht="12.75">
      <c r="B23" s="121"/>
      <c r="C23" s="195"/>
      <c r="D23" s="199"/>
      <c r="E23" s="200"/>
      <c r="F23" s="200"/>
      <c r="G23" s="201"/>
      <c r="H23" s="177"/>
      <c r="I23" s="176"/>
      <c r="J23" s="178"/>
      <c r="K23" s="170"/>
    </row>
    <row r="24" spans="2:11" ht="12.75">
      <c r="B24" s="172"/>
      <c r="C24" s="195"/>
      <c r="D24" s="410" t="s">
        <v>117</v>
      </c>
      <c r="E24" s="399"/>
      <c r="F24" s="399"/>
      <c r="G24" s="400"/>
      <c r="H24" s="163">
        <v>5000000</v>
      </c>
      <c r="I24" s="176"/>
      <c r="J24" s="178"/>
      <c r="K24" s="170"/>
    </row>
    <row r="25" spans="2:11" ht="12.75">
      <c r="B25" s="172"/>
      <c r="C25" s="195"/>
      <c r="D25" s="199"/>
      <c r="E25" s="200"/>
      <c r="F25" s="200"/>
      <c r="G25" s="201"/>
      <c r="H25" s="177"/>
      <c r="I25" s="176"/>
      <c r="J25" s="178"/>
      <c r="K25" s="170"/>
    </row>
    <row r="26" spans="2:11" ht="12.75">
      <c r="B26" s="172"/>
      <c r="C26" s="195"/>
      <c r="D26" s="409" t="s">
        <v>112</v>
      </c>
      <c r="E26" s="399"/>
      <c r="F26" s="399"/>
      <c r="G26" s="400"/>
      <c r="H26" s="179">
        <v>2422000</v>
      </c>
      <c r="I26" s="176"/>
      <c r="J26" s="180"/>
      <c r="K26" s="170"/>
    </row>
    <row r="27" spans="2:11" ht="12.75">
      <c r="B27" s="172"/>
      <c r="C27" s="195"/>
      <c r="D27" s="196"/>
      <c r="E27" s="196"/>
      <c r="F27" s="196"/>
      <c r="G27" s="202"/>
      <c r="H27" s="181"/>
      <c r="I27" s="182"/>
      <c r="J27" s="110"/>
      <c r="K27" s="170"/>
    </row>
    <row r="28" spans="2:11" ht="12.75">
      <c r="B28" s="172"/>
      <c r="C28" s="195"/>
      <c r="D28" s="410" t="s">
        <v>113</v>
      </c>
      <c r="E28" s="399"/>
      <c r="F28" s="399"/>
      <c r="G28" s="400"/>
      <c r="H28" s="163">
        <v>15300</v>
      </c>
      <c r="I28" s="176"/>
      <c r="J28" s="178"/>
      <c r="K28" s="170"/>
    </row>
    <row r="29" spans="2:11" ht="12.75">
      <c r="B29" s="172"/>
      <c r="C29" s="195"/>
      <c r="D29" s="203"/>
      <c r="E29" s="200"/>
      <c r="F29" s="200"/>
      <c r="G29" s="204"/>
      <c r="H29" s="177"/>
      <c r="I29" s="176"/>
      <c r="J29" s="178"/>
      <c r="K29" s="170"/>
    </row>
    <row r="30" spans="2:11" ht="12.75">
      <c r="B30" s="172"/>
      <c r="C30" s="195"/>
      <c r="D30" s="410" t="s">
        <v>114</v>
      </c>
      <c r="E30" s="399"/>
      <c r="F30" s="399"/>
      <c r="G30" s="400"/>
      <c r="H30" s="163">
        <v>3087828</v>
      </c>
      <c r="I30" s="176"/>
      <c r="J30" s="178"/>
      <c r="K30" s="170"/>
    </row>
    <row r="31" spans="2:11" s="101" customFormat="1" ht="12.75">
      <c r="B31" s="172"/>
      <c r="C31" s="195"/>
      <c r="D31" s="200"/>
      <c r="E31" s="200"/>
      <c r="F31" s="200"/>
      <c r="G31" s="198"/>
      <c r="H31" s="177"/>
      <c r="I31" s="176"/>
      <c r="J31" s="178"/>
      <c r="K31" s="166"/>
    </row>
    <row r="32" spans="2:11" s="101" customFormat="1" ht="12.75">
      <c r="B32" s="121"/>
      <c r="C32" s="195"/>
      <c r="D32" s="410" t="s">
        <v>115</v>
      </c>
      <c r="E32" s="399"/>
      <c r="F32" s="399"/>
      <c r="G32" s="400"/>
      <c r="H32" s="183">
        <v>1200000</v>
      </c>
      <c r="I32" s="176"/>
      <c r="J32" s="178"/>
      <c r="K32" s="166"/>
    </row>
    <row r="33" spans="2:11" s="101" customFormat="1" ht="12.75">
      <c r="B33" s="121"/>
      <c r="C33" s="195"/>
      <c r="D33" s="200"/>
      <c r="E33" s="200"/>
      <c r="F33" s="200"/>
      <c r="G33" s="198"/>
      <c r="H33" s="177"/>
      <c r="I33" s="176"/>
      <c r="J33" s="178"/>
      <c r="K33" s="166"/>
    </row>
    <row r="34" spans="2:11" s="101" customFormat="1" ht="12.75">
      <c r="B34" s="121"/>
      <c r="C34" s="195"/>
      <c r="D34" s="410" t="s">
        <v>116</v>
      </c>
      <c r="E34" s="399"/>
      <c r="F34" s="399"/>
      <c r="G34" s="400"/>
      <c r="H34" s="183">
        <v>2500000</v>
      </c>
      <c r="I34" s="176"/>
      <c r="J34" s="178"/>
      <c r="K34" s="166"/>
    </row>
    <row r="35" spans="2:11" s="101" customFormat="1" ht="12.75">
      <c r="B35" s="121"/>
      <c r="C35" s="208"/>
      <c r="D35" s="209"/>
      <c r="E35" s="399" t="s">
        <v>166</v>
      </c>
      <c r="F35" s="399"/>
      <c r="G35" s="416"/>
      <c r="H35" s="210">
        <v>304776</v>
      </c>
      <c r="I35" s="211"/>
      <c r="J35" s="212"/>
      <c r="K35" s="166"/>
    </row>
    <row r="36" spans="2:11" s="101" customFormat="1" ht="13.5" thickBot="1">
      <c r="B36" s="121"/>
      <c r="C36" s="205"/>
      <c r="D36" s="206"/>
      <c r="E36" s="206"/>
      <c r="F36" s="206"/>
      <c r="G36" s="207"/>
      <c r="H36" s="184"/>
      <c r="I36" s="185"/>
      <c r="J36" s="186"/>
      <c r="K36" s="166"/>
    </row>
    <row r="37" spans="2:11" ht="13.5" thickBot="1">
      <c r="B37" s="187"/>
      <c r="C37" s="412" t="s">
        <v>26</v>
      </c>
      <c r="D37" s="413"/>
      <c r="E37" s="413"/>
      <c r="F37" s="413"/>
      <c r="G37" s="414"/>
      <c r="H37" s="188">
        <f>SUM(H16:H35)</f>
        <v>18091903</v>
      </c>
      <c r="I37" s="188">
        <f>SUM(I16:I31)</f>
        <v>0</v>
      </c>
      <c r="J37" s="188">
        <f>SUM(J16:J31)</f>
        <v>0</v>
      </c>
      <c r="K37" s="170"/>
    </row>
  </sheetData>
  <sheetProtection/>
  <mergeCells count="18">
    <mergeCell ref="C37:G37"/>
    <mergeCell ref="C11:G12"/>
    <mergeCell ref="D34:G34"/>
    <mergeCell ref="D16:G16"/>
    <mergeCell ref="D18:G18"/>
    <mergeCell ref="D20:G20"/>
    <mergeCell ref="D22:G22"/>
    <mergeCell ref="D24:G24"/>
    <mergeCell ref="E35:G35"/>
    <mergeCell ref="C14:G14"/>
    <mergeCell ref="D26:G26"/>
    <mergeCell ref="D28:G28"/>
    <mergeCell ref="D30:G30"/>
    <mergeCell ref="D32:G32"/>
    <mergeCell ref="B1:K1"/>
    <mergeCell ref="B3:K3"/>
    <mergeCell ref="B6:K6"/>
    <mergeCell ref="B8:K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O36"/>
  <sheetViews>
    <sheetView view="pageBreakPreview" zoomScale="90" zoomScaleSheetLayoutView="90" zoomScalePageLayoutView="0" workbookViewId="0" topLeftCell="A1">
      <selection activeCell="B4" sqref="B4:O4"/>
    </sheetView>
  </sheetViews>
  <sheetFormatPr defaultColWidth="9.00390625" defaultRowHeight="12.75"/>
  <cols>
    <col min="1" max="1" width="9.125" style="101" customWidth="1"/>
    <col min="2" max="2" width="3.375" style="101" customWidth="1"/>
    <col min="3" max="4" width="9.125" style="101" customWidth="1"/>
    <col min="5" max="5" width="22.625" style="101" customWidth="1"/>
    <col min="6" max="6" width="11.00390625" style="101" bestFit="1" customWidth="1"/>
    <col min="7" max="7" width="10.75390625" style="101" bestFit="1" customWidth="1"/>
    <col min="8" max="8" width="11.25390625" style="101" bestFit="1" customWidth="1"/>
    <col min="9" max="9" width="10.625" style="101" customWidth="1"/>
    <col min="10" max="10" width="11.25390625" style="101" bestFit="1" customWidth="1"/>
    <col min="11" max="11" width="10.625" style="101" bestFit="1" customWidth="1"/>
    <col min="12" max="12" width="11.25390625" style="101" bestFit="1" customWidth="1"/>
    <col min="13" max="13" width="10.625" style="101" bestFit="1" customWidth="1"/>
    <col min="14" max="14" width="11.25390625" style="101" bestFit="1" customWidth="1"/>
    <col min="15" max="15" width="12.25390625" style="101" bestFit="1" customWidth="1"/>
    <col min="16" max="16384" width="9.125" style="101" customWidth="1"/>
  </cols>
  <sheetData>
    <row r="1" spans="2:15" s="2" customFormat="1" ht="12.75">
      <c r="B1" s="380" t="s">
        <v>216</v>
      </c>
      <c r="C1" s="380"/>
      <c r="D1" s="380"/>
      <c r="E1" s="380"/>
      <c r="F1" s="380"/>
      <c r="G1" s="380"/>
      <c r="H1" s="380"/>
      <c r="I1" s="380"/>
      <c r="J1" s="362"/>
      <c r="K1" s="362"/>
      <c r="L1" s="362"/>
      <c r="M1" s="362"/>
      <c r="N1" s="362"/>
      <c r="O1" s="362"/>
    </row>
    <row r="2" spans="2:15" s="2" customFormat="1" ht="12.75">
      <c r="B2" s="380" t="s">
        <v>215</v>
      </c>
      <c r="C2" s="380"/>
      <c r="D2" s="380"/>
      <c r="E2" s="380"/>
      <c r="F2" s="380"/>
      <c r="G2" s="380"/>
      <c r="H2" s="380"/>
      <c r="I2" s="380"/>
      <c r="J2" s="362"/>
      <c r="K2" s="362"/>
      <c r="L2" s="362"/>
      <c r="M2" s="362"/>
      <c r="N2" s="362"/>
      <c r="O2" s="362"/>
    </row>
    <row r="3" spans="2:15" s="2" customFormat="1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2.75">
      <c r="B4" s="363" t="s">
        <v>164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</row>
    <row r="5" spans="2:15" ht="12.75">
      <c r="B5" s="15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12.75">
      <c r="B6" s="363" t="s">
        <v>47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</row>
    <row r="7" spans="2:15" ht="12.75">
      <c r="B7" s="1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2:15" ht="13.5" thickBot="1">
      <c r="B8" s="365" t="s">
        <v>184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4"/>
      <c r="O8" s="364"/>
    </row>
    <row r="9" spans="2:15" ht="13.5" thickBot="1">
      <c r="B9" s="103"/>
      <c r="C9" s="374" t="s">
        <v>16</v>
      </c>
      <c r="D9" s="375"/>
      <c r="E9" s="375"/>
      <c r="F9" s="359" t="s">
        <v>17</v>
      </c>
      <c r="G9" s="360"/>
      <c r="H9" s="359" t="s">
        <v>18</v>
      </c>
      <c r="I9" s="360"/>
      <c r="J9" s="359" t="s">
        <v>19</v>
      </c>
      <c r="K9" s="360"/>
      <c r="L9" s="359" t="s">
        <v>15</v>
      </c>
      <c r="M9" s="360"/>
      <c r="N9" s="359" t="s">
        <v>20</v>
      </c>
      <c r="O9" s="360"/>
    </row>
    <row r="10" spans="2:15" ht="13.5" thickBot="1">
      <c r="B10" s="108"/>
      <c r="C10" s="381" t="s">
        <v>118</v>
      </c>
      <c r="D10" s="382"/>
      <c r="E10" s="382"/>
      <c r="F10" s="359" t="s">
        <v>4</v>
      </c>
      <c r="G10" s="360"/>
      <c r="H10" s="359" t="s">
        <v>29</v>
      </c>
      <c r="I10" s="360"/>
      <c r="J10" s="359" t="s">
        <v>5</v>
      </c>
      <c r="K10" s="360"/>
      <c r="L10" s="359" t="s">
        <v>6</v>
      </c>
      <c r="M10" s="360"/>
      <c r="N10" s="359" t="s">
        <v>27</v>
      </c>
      <c r="O10" s="421"/>
    </row>
    <row r="11" spans="2:15" ht="13.5" thickBot="1">
      <c r="B11" s="104"/>
      <c r="C11" s="387"/>
      <c r="D11" s="366"/>
      <c r="E11" s="366"/>
      <c r="F11" s="213" t="s">
        <v>24</v>
      </c>
      <c r="G11" s="214" t="s">
        <v>28</v>
      </c>
      <c r="H11" s="213" t="s">
        <v>24</v>
      </c>
      <c r="I11" s="214" t="s">
        <v>28</v>
      </c>
      <c r="J11" s="213" t="s">
        <v>24</v>
      </c>
      <c r="K11" s="214" t="s">
        <v>28</v>
      </c>
      <c r="L11" s="215" t="s">
        <v>24</v>
      </c>
      <c r="M11" s="214" t="s">
        <v>28</v>
      </c>
      <c r="N11" s="97" t="s">
        <v>24</v>
      </c>
      <c r="O11" s="96" t="s">
        <v>28</v>
      </c>
    </row>
    <row r="12" spans="2:15" ht="12.75">
      <c r="B12" s="121"/>
      <c r="C12" s="424" t="s">
        <v>83</v>
      </c>
      <c r="D12" s="425"/>
      <c r="E12" s="426"/>
      <c r="F12" s="134"/>
      <c r="G12" s="216"/>
      <c r="H12" s="134" t="s">
        <v>30</v>
      </c>
      <c r="I12" s="136"/>
      <c r="J12" s="134"/>
      <c r="K12" s="136"/>
      <c r="L12" s="217"/>
      <c r="M12" s="216"/>
      <c r="N12" s="134">
        <f>SUM(F12,H12,J12,L12)</f>
        <v>0</v>
      </c>
      <c r="O12" s="136">
        <f>SUM(G12,I12,K12,M12)</f>
        <v>0</v>
      </c>
    </row>
    <row r="13" spans="2:15" ht="24" customHeight="1">
      <c r="B13" s="121"/>
      <c r="C13" s="373" t="s">
        <v>84</v>
      </c>
      <c r="D13" s="376"/>
      <c r="E13" s="376"/>
      <c r="F13" s="109">
        <v>4866636</v>
      </c>
      <c r="G13" s="111">
        <v>4908115</v>
      </c>
      <c r="H13" s="109">
        <v>2366059</v>
      </c>
      <c r="I13" s="109">
        <v>2366059</v>
      </c>
      <c r="J13" s="109">
        <v>4145599</v>
      </c>
      <c r="K13" s="110">
        <v>4353571</v>
      </c>
      <c r="L13" s="218">
        <v>780291</v>
      </c>
      <c r="M13" s="111"/>
      <c r="N13" s="109">
        <f>SUM(F13,H13,J13,L13)</f>
        <v>12158585</v>
      </c>
      <c r="O13" s="110">
        <f aca="true" t="shared" si="0" ref="O13:O30">SUM(G13,I13,K13,M13)</f>
        <v>11627745</v>
      </c>
    </row>
    <row r="14" spans="2:15" ht="12.75">
      <c r="B14" s="121"/>
      <c r="C14" s="419" t="s">
        <v>100</v>
      </c>
      <c r="D14" s="420"/>
      <c r="E14" s="410"/>
      <c r="F14" s="109"/>
      <c r="G14" s="111"/>
      <c r="H14" s="109"/>
      <c r="I14" s="110"/>
      <c r="J14" s="109">
        <v>1907229</v>
      </c>
      <c r="K14" s="109">
        <v>1907229</v>
      </c>
      <c r="L14" s="218"/>
      <c r="M14" s="111"/>
      <c r="N14" s="109">
        <f aca="true" t="shared" si="1" ref="N14:N30">SUM(F14,H14,J14,L14)</f>
        <v>1907229</v>
      </c>
      <c r="O14" s="110">
        <f t="shared" si="0"/>
        <v>1907229</v>
      </c>
    </row>
    <row r="15" spans="2:15" ht="27" customHeight="1">
      <c r="B15" s="121"/>
      <c r="C15" s="373" t="s">
        <v>85</v>
      </c>
      <c r="D15" s="369"/>
      <c r="E15" s="369"/>
      <c r="F15" s="109"/>
      <c r="G15" s="111"/>
      <c r="H15" s="109"/>
      <c r="I15" s="110"/>
      <c r="J15" s="109"/>
      <c r="K15" s="110"/>
      <c r="L15" s="218"/>
      <c r="M15" s="111"/>
      <c r="N15" s="109">
        <f t="shared" si="1"/>
        <v>0</v>
      </c>
      <c r="O15" s="110">
        <f t="shared" si="0"/>
        <v>0</v>
      </c>
    </row>
    <row r="16" spans="2:15" ht="25.5" customHeight="1">
      <c r="B16" s="121"/>
      <c r="C16" s="373" t="s">
        <v>86</v>
      </c>
      <c r="D16" s="376"/>
      <c r="E16" s="376"/>
      <c r="F16" s="109"/>
      <c r="G16" s="111"/>
      <c r="H16" s="109"/>
      <c r="I16" s="110"/>
      <c r="J16" s="109"/>
      <c r="K16" s="110"/>
      <c r="L16" s="218"/>
      <c r="M16" s="111"/>
      <c r="N16" s="109">
        <f t="shared" si="1"/>
        <v>0</v>
      </c>
      <c r="O16" s="110">
        <f t="shared" si="0"/>
        <v>0</v>
      </c>
    </row>
    <row r="17" spans="2:15" ht="12.75">
      <c r="B17" s="121"/>
      <c r="C17" s="373" t="s">
        <v>87</v>
      </c>
      <c r="D17" s="378"/>
      <c r="E17" s="378"/>
      <c r="F17" s="109"/>
      <c r="G17" s="111"/>
      <c r="H17" s="109"/>
      <c r="I17" s="110"/>
      <c r="J17" s="109"/>
      <c r="K17" s="110"/>
      <c r="L17" s="218"/>
      <c r="M17" s="111"/>
      <c r="N17" s="109">
        <f t="shared" si="1"/>
        <v>0</v>
      </c>
      <c r="O17" s="110">
        <f t="shared" si="0"/>
        <v>0</v>
      </c>
    </row>
    <row r="18" spans="2:15" ht="12.75">
      <c r="B18" s="121"/>
      <c r="C18" s="368" t="s">
        <v>88</v>
      </c>
      <c r="D18" s="369"/>
      <c r="E18" s="369"/>
      <c r="F18" s="109">
        <v>5780675</v>
      </c>
      <c r="G18" s="109">
        <v>5780675</v>
      </c>
      <c r="H18" s="109">
        <v>635860</v>
      </c>
      <c r="I18" s="109">
        <v>635860</v>
      </c>
      <c r="J18" s="109">
        <v>1777098</v>
      </c>
      <c r="K18" s="109">
        <v>1777098</v>
      </c>
      <c r="L18" s="218"/>
      <c r="M18" s="111"/>
      <c r="N18" s="109">
        <f t="shared" si="1"/>
        <v>8193633</v>
      </c>
      <c r="O18" s="110">
        <f t="shared" si="0"/>
        <v>8193633</v>
      </c>
    </row>
    <row r="19" spans="2:15" ht="12.75">
      <c r="B19" s="121"/>
      <c r="C19" s="368" t="s">
        <v>119</v>
      </c>
      <c r="D19" s="369"/>
      <c r="E19" s="369"/>
      <c r="F19" s="109"/>
      <c r="G19" s="111"/>
      <c r="H19" s="109"/>
      <c r="I19" s="110"/>
      <c r="J19" s="109">
        <v>183871</v>
      </c>
      <c r="K19" s="109">
        <v>183871</v>
      </c>
      <c r="L19" s="218"/>
      <c r="M19" s="111"/>
      <c r="N19" s="109">
        <f t="shared" si="1"/>
        <v>183871</v>
      </c>
      <c r="O19" s="110">
        <f t="shared" si="0"/>
        <v>183871</v>
      </c>
    </row>
    <row r="20" spans="2:15" ht="12.75">
      <c r="B20" s="121"/>
      <c r="C20" s="368" t="s">
        <v>89</v>
      </c>
      <c r="D20" s="369"/>
      <c r="E20" s="369"/>
      <c r="F20" s="109"/>
      <c r="G20" s="111"/>
      <c r="H20" s="109"/>
      <c r="I20" s="110"/>
      <c r="J20" s="109">
        <v>512001</v>
      </c>
      <c r="K20" s="109">
        <v>512001</v>
      </c>
      <c r="L20" s="218"/>
      <c r="M20" s="111"/>
      <c r="N20" s="109">
        <f t="shared" si="1"/>
        <v>512001</v>
      </c>
      <c r="O20" s="110">
        <f t="shared" si="0"/>
        <v>512001</v>
      </c>
    </row>
    <row r="21" spans="2:15" ht="12.75">
      <c r="B21" s="121"/>
      <c r="C21" s="368" t="s">
        <v>90</v>
      </c>
      <c r="D21" s="369"/>
      <c r="E21" s="369"/>
      <c r="F21" s="109"/>
      <c r="G21" s="111"/>
      <c r="H21" s="109"/>
      <c r="I21" s="110"/>
      <c r="J21" s="109">
        <v>292150</v>
      </c>
      <c r="K21" s="109">
        <v>292150</v>
      </c>
      <c r="L21" s="218"/>
      <c r="M21" s="111"/>
      <c r="N21" s="109">
        <f t="shared" si="1"/>
        <v>292150</v>
      </c>
      <c r="O21" s="110">
        <f t="shared" si="0"/>
        <v>292150</v>
      </c>
    </row>
    <row r="22" spans="2:15" ht="25.5" customHeight="1">
      <c r="B22" s="121"/>
      <c r="C22" s="373" t="s">
        <v>91</v>
      </c>
      <c r="D22" s="376"/>
      <c r="E22" s="376"/>
      <c r="F22" s="109"/>
      <c r="G22" s="111"/>
      <c r="H22" s="109"/>
      <c r="I22" s="110"/>
      <c r="J22" s="109">
        <v>666750</v>
      </c>
      <c r="K22" s="109">
        <v>666750</v>
      </c>
      <c r="L22" s="218"/>
      <c r="M22" s="111"/>
      <c r="N22" s="109">
        <f t="shared" si="1"/>
        <v>666750</v>
      </c>
      <c r="O22" s="110">
        <f t="shared" si="0"/>
        <v>666750</v>
      </c>
    </row>
    <row r="23" spans="2:15" ht="12.75">
      <c r="B23" s="121"/>
      <c r="C23" s="368" t="s">
        <v>92</v>
      </c>
      <c r="D23" s="369"/>
      <c r="E23" s="369"/>
      <c r="F23" s="109">
        <v>1180200</v>
      </c>
      <c r="G23" s="109">
        <v>1180200</v>
      </c>
      <c r="H23" s="109">
        <v>665197</v>
      </c>
      <c r="I23" s="109">
        <v>665197</v>
      </c>
      <c r="J23" s="109">
        <v>387350</v>
      </c>
      <c r="K23" s="109">
        <v>387350</v>
      </c>
      <c r="L23" s="218"/>
      <c r="M23" s="111"/>
      <c r="N23" s="109">
        <f t="shared" si="1"/>
        <v>2232747</v>
      </c>
      <c r="O23" s="110">
        <f t="shared" si="0"/>
        <v>2232747</v>
      </c>
    </row>
    <row r="24" spans="2:15" ht="25.5" customHeight="1">
      <c r="B24" s="121"/>
      <c r="C24" s="373" t="s">
        <v>93</v>
      </c>
      <c r="D24" s="376"/>
      <c r="E24" s="376"/>
      <c r="F24" s="109"/>
      <c r="G24" s="111"/>
      <c r="H24" s="109"/>
      <c r="I24" s="110"/>
      <c r="J24" s="109">
        <v>267254</v>
      </c>
      <c r="K24" s="109">
        <v>267254</v>
      </c>
      <c r="L24" s="218"/>
      <c r="M24" s="111"/>
      <c r="N24" s="109">
        <f t="shared" si="1"/>
        <v>267254</v>
      </c>
      <c r="O24" s="110">
        <f t="shared" si="0"/>
        <v>267254</v>
      </c>
    </row>
    <row r="25" spans="2:15" ht="12.75">
      <c r="B25" s="121"/>
      <c r="C25" s="368" t="s">
        <v>94</v>
      </c>
      <c r="D25" s="369"/>
      <c r="E25" s="369"/>
      <c r="F25" s="109"/>
      <c r="G25" s="111"/>
      <c r="H25" s="109"/>
      <c r="I25" s="110"/>
      <c r="J25" s="109"/>
      <c r="K25" s="110"/>
      <c r="L25" s="218"/>
      <c r="M25" s="111"/>
      <c r="N25" s="109">
        <f t="shared" si="1"/>
        <v>0</v>
      </c>
      <c r="O25" s="110">
        <f t="shared" si="0"/>
        <v>0</v>
      </c>
    </row>
    <row r="26" spans="2:15" ht="25.5" customHeight="1">
      <c r="B26" s="121"/>
      <c r="C26" s="373" t="s">
        <v>95</v>
      </c>
      <c r="D26" s="376"/>
      <c r="E26" s="376"/>
      <c r="F26" s="109"/>
      <c r="G26" s="111"/>
      <c r="H26" s="109"/>
      <c r="I26" s="110"/>
      <c r="J26" s="109"/>
      <c r="K26" s="110"/>
      <c r="L26" s="218"/>
      <c r="M26" s="111"/>
      <c r="N26" s="109">
        <f t="shared" si="1"/>
        <v>0</v>
      </c>
      <c r="O26" s="110">
        <f t="shared" si="0"/>
        <v>0</v>
      </c>
    </row>
    <row r="27" spans="2:15" ht="12.75">
      <c r="B27" s="121"/>
      <c r="C27" s="368" t="s">
        <v>96</v>
      </c>
      <c r="D27" s="369"/>
      <c r="E27" s="369"/>
      <c r="F27" s="109">
        <v>2326776</v>
      </c>
      <c r="G27" s="109">
        <v>2326776</v>
      </c>
      <c r="H27" s="109">
        <v>1295494</v>
      </c>
      <c r="I27" s="109">
        <v>1295494</v>
      </c>
      <c r="J27" s="109">
        <v>1143000</v>
      </c>
      <c r="K27" s="109">
        <v>1143000</v>
      </c>
      <c r="L27" s="218"/>
      <c r="M27" s="111"/>
      <c r="N27" s="109">
        <f t="shared" si="1"/>
        <v>4765270</v>
      </c>
      <c r="O27" s="110">
        <f t="shared" si="0"/>
        <v>4765270</v>
      </c>
    </row>
    <row r="28" spans="2:15" ht="27" customHeight="1">
      <c r="B28" s="121"/>
      <c r="C28" s="373" t="s">
        <v>97</v>
      </c>
      <c r="D28" s="376"/>
      <c r="E28" s="376"/>
      <c r="F28" s="109"/>
      <c r="G28" s="111"/>
      <c r="H28" s="109"/>
      <c r="I28" s="110"/>
      <c r="J28" s="109"/>
      <c r="K28" s="110"/>
      <c r="L28" s="218"/>
      <c r="M28" s="111"/>
      <c r="N28" s="109">
        <f t="shared" si="1"/>
        <v>0</v>
      </c>
      <c r="O28" s="110">
        <f t="shared" si="0"/>
        <v>0</v>
      </c>
    </row>
    <row r="29" spans="2:15" ht="26.25" customHeight="1">
      <c r="B29" s="121"/>
      <c r="C29" s="373" t="s">
        <v>98</v>
      </c>
      <c r="D29" s="376"/>
      <c r="E29" s="376"/>
      <c r="F29" s="109"/>
      <c r="G29" s="111"/>
      <c r="H29" s="109"/>
      <c r="I29" s="110"/>
      <c r="J29" s="109"/>
      <c r="K29" s="110"/>
      <c r="L29" s="218"/>
      <c r="M29" s="111"/>
      <c r="N29" s="109">
        <f t="shared" si="1"/>
        <v>0</v>
      </c>
      <c r="O29" s="110">
        <f t="shared" si="0"/>
        <v>0</v>
      </c>
    </row>
    <row r="30" spans="2:15" ht="27.75" customHeight="1" thickBot="1">
      <c r="B30" s="121"/>
      <c r="C30" s="373" t="s">
        <v>99</v>
      </c>
      <c r="D30" s="376"/>
      <c r="E30" s="376"/>
      <c r="F30" s="219"/>
      <c r="G30" s="220"/>
      <c r="H30" s="219"/>
      <c r="I30" s="221"/>
      <c r="J30" s="219"/>
      <c r="K30" s="221"/>
      <c r="L30" s="222"/>
      <c r="M30" s="220"/>
      <c r="N30" s="219">
        <f t="shared" si="1"/>
        <v>0</v>
      </c>
      <c r="O30" s="221">
        <f t="shared" si="0"/>
        <v>0</v>
      </c>
    </row>
    <row r="31" spans="2:15" ht="13.5" thickBot="1">
      <c r="B31" s="105"/>
      <c r="C31" s="422" t="s">
        <v>26</v>
      </c>
      <c r="D31" s="374"/>
      <c r="E31" s="423"/>
      <c r="F31" s="223">
        <f>SUM(F12:F30)</f>
        <v>14154287</v>
      </c>
      <c r="G31" s="223">
        <f>SUM(G12:G30)</f>
        <v>14195766</v>
      </c>
      <c r="H31" s="223">
        <f>SUM(H12:H30)</f>
        <v>4962610</v>
      </c>
      <c r="I31" s="223">
        <f aca="true" t="shared" si="2" ref="I31:O31">SUM(I12:I30)</f>
        <v>4962610</v>
      </c>
      <c r="J31" s="223">
        <f>SUM(J12:J30)</f>
        <v>11282302</v>
      </c>
      <c r="K31" s="223">
        <f t="shared" si="2"/>
        <v>11490274</v>
      </c>
      <c r="L31" s="223">
        <f t="shared" si="2"/>
        <v>780291</v>
      </c>
      <c r="M31" s="223">
        <f t="shared" si="2"/>
        <v>0</v>
      </c>
      <c r="N31" s="223">
        <f>SUM(N12:N30)</f>
        <v>31179490</v>
      </c>
      <c r="O31" s="223">
        <f t="shared" si="2"/>
        <v>30648650</v>
      </c>
    </row>
    <row r="36" ht="12.75">
      <c r="G36" s="308"/>
    </row>
  </sheetData>
  <sheetProtection/>
  <mergeCells count="37">
    <mergeCell ref="C31:E31"/>
    <mergeCell ref="C19:E19"/>
    <mergeCell ref="C10:E11"/>
    <mergeCell ref="C12:E12"/>
    <mergeCell ref="C13:E13"/>
    <mergeCell ref="J9:K9"/>
    <mergeCell ref="B2:O2"/>
    <mergeCell ref="N9:O9"/>
    <mergeCell ref="C9:E9"/>
    <mergeCell ref="F9:G9"/>
    <mergeCell ref="H9:I9"/>
    <mergeCell ref="B1:O1"/>
    <mergeCell ref="B4:O4"/>
    <mergeCell ref="B6:O6"/>
    <mergeCell ref="B8:O8"/>
    <mergeCell ref="L9:M9"/>
    <mergeCell ref="C21:E21"/>
    <mergeCell ref="C14:E14"/>
    <mergeCell ref="N10:O10"/>
    <mergeCell ref="C17:E17"/>
    <mergeCell ref="F10:G10"/>
    <mergeCell ref="C22:E22"/>
    <mergeCell ref="C23:E23"/>
    <mergeCell ref="C24:E24"/>
    <mergeCell ref="J10:K10"/>
    <mergeCell ref="L10:M10"/>
    <mergeCell ref="C15:E15"/>
    <mergeCell ref="C16:E16"/>
    <mergeCell ref="C18:E18"/>
    <mergeCell ref="C20:E20"/>
    <mergeCell ref="H10:I10"/>
    <mergeCell ref="C28:E28"/>
    <mergeCell ref="C29:E29"/>
    <mergeCell ref="C30:E30"/>
    <mergeCell ref="C25:E25"/>
    <mergeCell ref="C26:E26"/>
    <mergeCell ref="C27:E2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66"/>
  <sheetViews>
    <sheetView view="pageBreakPreview" zoomScale="80" zoomScaleSheetLayoutView="80" zoomScalePageLayoutView="0" workbookViewId="0" topLeftCell="A1">
      <pane xSplit="8" ySplit="24" topLeftCell="I2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B1" sqref="B1:V1"/>
    </sheetView>
  </sheetViews>
  <sheetFormatPr defaultColWidth="9.00390625" defaultRowHeight="12.75"/>
  <cols>
    <col min="1" max="3" width="9.125" style="10" customWidth="1"/>
    <col min="4" max="4" width="30.00390625" style="10" customWidth="1"/>
    <col min="5" max="10" width="14.375" style="10" customWidth="1"/>
    <col min="11" max="11" width="14.875" style="10" customWidth="1"/>
    <col min="12" max="20" width="14.375" style="10" customWidth="1"/>
    <col min="21" max="21" width="14.875" style="10" customWidth="1"/>
    <col min="22" max="22" width="14.375" style="10" customWidth="1"/>
    <col min="23" max="23" width="9.125" style="10" customWidth="1"/>
    <col min="24" max="24" width="33.25390625" style="10" customWidth="1"/>
    <col min="25" max="16384" width="9.125" style="10" customWidth="1"/>
  </cols>
  <sheetData>
    <row r="1" spans="2:23" ht="12">
      <c r="B1" s="349" t="s">
        <v>218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12"/>
    </row>
    <row r="2" spans="2:23" ht="12">
      <c r="B2" s="349" t="s">
        <v>217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12"/>
    </row>
    <row r="3" spans="2:23" ht="12">
      <c r="B3" s="347" t="s">
        <v>164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12"/>
    </row>
    <row r="4" spans="2:23" ht="12">
      <c r="B4" s="1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2"/>
    </row>
    <row r="5" spans="2:23" ht="12">
      <c r="B5" s="347" t="s">
        <v>49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12"/>
    </row>
    <row r="6" spans="2:23" ht="12">
      <c r="B6" s="1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2"/>
    </row>
    <row r="7" spans="2:23" ht="12">
      <c r="B7" s="347" t="s">
        <v>184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12"/>
    </row>
    <row r="8" spans="22:26" ht="12.75" thickBot="1">
      <c r="V8" s="10" t="s">
        <v>63</v>
      </c>
      <c r="W8" s="12"/>
      <c r="X8" s="21"/>
      <c r="Y8" s="21"/>
      <c r="Z8" s="21"/>
    </row>
    <row r="9" spans="2:26" ht="12" customHeight="1">
      <c r="B9" s="454" t="s">
        <v>118</v>
      </c>
      <c r="C9" s="455"/>
      <c r="D9" s="456"/>
      <c r="E9" s="451" t="s">
        <v>83</v>
      </c>
      <c r="F9" s="451" t="s">
        <v>84</v>
      </c>
      <c r="G9" s="451" t="s">
        <v>100</v>
      </c>
      <c r="H9" s="451" t="s">
        <v>85</v>
      </c>
      <c r="I9" s="451" t="s">
        <v>86</v>
      </c>
      <c r="J9" s="451" t="s">
        <v>87</v>
      </c>
      <c r="K9" s="451" t="s">
        <v>88</v>
      </c>
      <c r="L9" s="451" t="s">
        <v>119</v>
      </c>
      <c r="M9" s="451" t="s">
        <v>89</v>
      </c>
      <c r="N9" s="451" t="s">
        <v>90</v>
      </c>
      <c r="O9" s="451" t="s">
        <v>91</v>
      </c>
      <c r="P9" s="451" t="s">
        <v>92</v>
      </c>
      <c r="Q9" s="451" t="s">
        <v>93</v>
      </c>
      <c r="R9" s="451" t="s">
        <v>95</v>
      </c>
      <c r="S9" s="451" t="s">
        <v>96</v>
      </c>
      <c r="T9" s="451" t="s">
        <v>97</v>
      </c>
      <c r="U9" s="451" t="s">
        <v>98</v>
      </c>
      <c r="V9" s="462" t="s">
        <v>120</v>
      </c>
      <c r="X9" s="21"/>
      <c r="Y9" s="21"/>
      <c r="Z9" s="21"/>
    </row>
    <row r="10" spans="2:26" ht="37.5" customHeight="1">
      <c r="B10" s="457"/>
      <c r="C10" s="361"/>
      <c r="D10" s="458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63"/>
      <c r="X10" s="435"/>
      <c r="Y10" s="436"/>
      <c r="Z10" s="436"/>
    </row>
    <row r="11" spans="2:26" ht="62.25" customHeight="1" thickBot="1">
      <c r="B11" s="457"/>
      <c r="C11" s="459"/>
      <c r="D11" s="458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63"/>
      <c r="X11" s="63"/>
      <c r="Y11" s="64"/>
      <c r="Z11" s="64"/>
    </row>
    <row r="12" spans="2:26" ht="12.75">
      <c r="B12" s="448" t="s">
        <v>69</v>
      </c>
      <c r="C12" s="460"/>
      <c r="D12" s="461"/>
      <c r="E12" s="32">
        <v>4493436</v>
      </c>
      <c r="F12" s="33"/>
      <c r="G12" s="33"/>
      <c r="H12" s="33"/>
      <c r="I12" s="33"/>
      <c r="J12" s="33"/>
      <c r="K12" s="312">
        <v>3339164</v>
      </c>
      <c r="L12" s="33"/>
      <c r="M12" s="33"/>
      <c r="N12" s="33"/>
      <c r="O12" s="33"/>
      <c r="P12" s="33">
        <v>1147200</v>
      </c>
      <c r="Q12" s="33"/>
      <c r="R12" s="33"/>
      <c r="S12" s="33">
        <v>2236776</v>
      </c>
      <c r="T12" s="33"/>
      <c r="U12" s="46"/>
      <c r="V12" s="224">
        <f aca="true" t="shared" si="0" ref="V12:V26">SUM(E12:U12)</f>
        <v>11216576</v>
      </c>
      <c r="X12" s="464"/>
      <c r="Y12" s="436"/>
      <c r="Z12" s="436"/>
    </row>
    <row r="13" spans="2:26" ht="12.75">
      <c r="B13" s="430" t="s">
        <v>121</v>
      </c>
      <c r="C13" s="431"/>
      <c r="D13" s="432"/>
      <c r="E13" s="27">
        <v>60000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>
        <v>33000</v>
      </c>
      <c r="Q13" s="34"/>
      <c r="R13" s="34"/>
      <c r="S13" s="34">
        <v>60000</v>
      </c>
      <c r="T13" s="34"/>
      <c r="U13" s="43"/>
      <c r="V13" s="225">
        <f t="shared" si="0"/>
        <v>153000</v>
      </c>
      <c r="X13" s="65"/>
      <c r="Y13" s="64"/>
      <c r="Z13" s="64"/>
    </row>
    <row r="14" spans="2:26" ht="12.75">
      <c r="B14" s="430" t="s">
        <v>122</v>
      </c>
      <c r="C14" s="431"/>
      <c r="D14" s="432"/>
      <c r="E14" s="2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3"/>
      <c r="V14" s="225">
        <f t="shared" si="0"/>
        <v>0</v>
      </c>
      <c r="X14" s="65"/>
      <c r="Y14" s="64"/>
      <c r="Z14" s="64"/>
    </row>
    <row r="15" spans="2:26" ht="12.75">
      <c r="B15" s="430" t="s">
        <v>123</v>
      </c>
      <c r="C15" s="431"/>
      <c r="D15" s="432"/>
      <c r="E15" s="311">
        <v>259070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43"/>
      <c r="V15" s="225">
        <f t="shared" si="0"/>
        <v>259070</v>
      </c>
      <c r="X15" s="65"/>
      <c r="Y15" s="64"/>
      <c r="Z15" s="64"/>
    </row>
    <row r="16" spans="2:26" ht="12.75">
      <c r="B16" s="322" t="s">
        <v>167</v>
      </c>
      <c r="C16" s="323"/>
      <c r="D16" s="324"/>
      <c r="E16" s="27">
        <v>10000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3"/>
      <c r="V16" s="225">
        <f t="shared" si="0"/>
        <v>10000</v>
      </c>
      <c r="X16" s="65"/>
      <c r="Y16" s="64"/>
      <c r="Z16" s="64"/>
    </row>
    <row r="17" spans="2:26" ht="12.75">
      <c r="B17" s="322" t="s">
        <v>168</v>
      </c>
      <c r="C17" s="323"/>
      <c r="D17" s="324"/>
      <c r="E17" s="27">
        <v>15000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v>30000</v>
      </c>
      <c r="T17" s="34"/>
      <c r="U17" s="43"/>
      <c r="V17" s="225">
        <f t="shared" si="0"/>
        <v>45000</v>
      </c>
      <c r="X17" s="65"/>
      <c r="Y17" s="64"/>
      <c r="Z17" s="64"/>
    </row>
    <row r="18" spans="2:26" ht="12.75">
      <c r="B18" s="430"/>
      <c r="C18" s="431"/>
      <c r="D18" s="432"/>
      <c r="E18" s="27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3"/>
      <c r="V18" s="225">
        <f t="shared" si="0"/>
        <v>0</v>
      </c>
      <c r="X18" s="65"/>
      <c r="Y18" s="64"/>
      <c r="Z18" s="64"/>
    </row>
    <row r="19" spans="2:26" ht="12.75">
      <c r="B19" s="430" t="s">
        <v>124</v>
      </c>
      <c r="C19" s="431"/>
      <c r="D19" s="432"/>
      <c r="E19" s="27">
        <v>53200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43"/>
      <c r="V19" s="225">
        <f t="shared" si="0"/>
        <v>53200</v>
      </c>
      <c r="X19" s="464"/>
      <c r="Y19" s="465"/>
      <c r="Z19" s="465"/>
    </row>
    <row r="20" spans="2:26" ht="12.75">
      <c r="B20" s="430" t="s">
        <v>70</v>
      </c>
      <c r="C20" s="431"/>
      <c r="D20" s="432"/>
      <c r="E20" s="27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3"/>
      <c r="V20" s="225">
        <f t="shared" si="0"/>
        <v>0</v>
      </c>
      <c r="X20" s="435"/>
      <c r="Y20" s="436"/>
      <c r="Z20" s="436"/>
    </row>
    <row r="21" spans="2:26" ht="12.75">
      <c r="B21" s="430" t="s">
        <v>33</v>
      </c>
      <c r="C21" s="431"/>
      <c r="D21" s="432"/>
      <c r="E21" s="2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3"/>
      <c r="V21" s="225">
        <f t="shared" si="0"/>
        <v>0</v>
      </c>
      <c r="X21" s="435"/>
      <c r="Y21" s="436"/>
      <c r="Z21" s="436"/>
    </row>
    <row r="22" spans="2:26" ht="12.75">
      <c r="B22" s="430"/>
      <c r="C22" s="431"/>
      <c r="D22" s="432"/>
      <c r="E22" s="2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3"/>
      <c r="V22" s="225">
        <f t="shared" si="0"/>
        <v>0</v>
      </c>
      <c r="X22" s="63"/>
      <c r="Y22" s="64"/>
      <c r="Z22" s="64"/>
    </row>
    <row r="23" spans="2:26" ht="12.75">
      <c r="B23" s="430" t="s">
        <v>125</v>
      </c>
      <c r="C23" s="431"/>
      <c r="D23" s="432"/>
      <c r="E23" s="27">
        <v>2147767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3"/>
      <c r="V23" s="225">
        <f t="shared" si="0"/>
        <v>2147767</v>
      </c>
      <c r="X23" s="63"/>
      <c r="Y23" s="64"/>
      <c r="Z23" s="64"/>
    </row>
    <row r="24" spans="2:26" ht="12.75">
      <c r="B24" s="430" t="s">
        <v>126</v>
      </c>
      <c r="C24" s="431"/>
      <c r="D24" s="432"/>
      <c r="E24" s="27">
        <v>50000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3"/>
      <c r="V24" s="225">
        <v>50000</v>
      </c>
      <c r="X24" s="63"/>
      <c r="Y24" s="64"/>
      <c r="Z24" s="64"/>
    </row>
    <row r="25" spans="2:26" ht="13.5" thickBot="1">
      <c r="B25" s="437" t="s">
        <v>127</v>
      </c>
      <c r="C25" s="438"/>
      <c r="D25" s="439"/>
      <c r="E25" s="39">
        <v>261153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7"/>
      <c r="V25" s="226">
        <f t="shared" si="0"/>
        <v>261153</v>
      </c>
      <c r="X25" s="63"/>
      <c r="Y25" s="64"/>
      <c r="Z25" s="64"/>
    </row>
    <row r="26" spans="2:26" ht="13.5" thickBot="1">
      <c r="B26" s="442" t="s">
        <v>68</v>
      </c>
      <c r="C26" s="443"/>
      <c r="D26" s="444"/>
      <c r="E26" s="67">
        <f>SUM(E12:E25)</f>
        <v>7349626</v>
      </c>
      <c r="F26" s="67">
        <f>SUM(F12:F25)</f>
        <v>0</v>
      </c>
      <c r="G26" s="67">
        <f aca="true" t="shared" si="1" ref="G26:U26">SUM(G12:G25)</f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  <c r="K26" s="67">
        <f t="shared" si="1"/>
        <v>3339164</v>
      </c>
      <c r="L26" s="67">
        <f t="shared" si="1"/>
        <v>0</v>
      </c>
      <c r="M26" s="67">
        <f t="shared" si="1"/>
        <v>0</v>
      </c>
      <c r="N26" s="67">
        <f t="shared" si="1"/>
        <v>0</v>
      </c>
      <c r="O26" s="67">
        <f t="shared" si="1"/>
        <v>0</v>
      </c>
      <c r="P26" s="67">
        <f t="shared" si="1"/>
        <v>1180200</v>
      </c>
      <c r="Q26" s="67">
        <f t="shared" si="1"/>
        <v>0</v>
      </c>
      <c r="R26" s="67">
        <f t="shared" si="1"/>
        <v>0</v>
      </c>
      <c r="S26" s="67">
        <f t="shared" si="1"/>
        <v>2326776</v>
      </c>
      <c r="T26" s="67">
        <f t="shared" si="1"/>
        <v>0</v>
      </c>
      <c r="U26" s="67">
        <f t="shared" si="1"/>
        <v>0</v>
      </c>
      <c r="V26" s="227">
        <f t="shared" si="0"/>
        <v>14195766</v>
      </c>
      <c r="X26" s="21"/>
      <c r="Y26" s="21"/>
      <c r="Z26" s="21"/>
    </row>
    <row r="27" spans="2:26" ht="12.75" thickBo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228"/>
      <c r="X27" s="21"/>
      <c r="Y27" s="21"/>
      <c r="Z27" s="21"/>
    </row>
    <row r="28" spans="2:22" ht="42.75" customHeight="1" thickBot="1">
      <c r="B28" s="445" t="s">
        <v>128</v>
      </c>
      <c r="C28" s="446"/>
      <c r="D28" s="447"/>
      <c r="E28" s="66">
        <v>2366059</v>
      </c>
      <c r="F28" s="66"/>
      <c r="G28" s="66"/>
      <c r="H28" s="66"/>
      <c r="I28" s="66"/>
      <c r="J28" s="66"/>
      <c r="K28" s="66">
        <v>635860</v>
      </c>
      <c r="L28" s="66"/>
      <c r="M28" s="66"/>
      <c r="N28" s="66"/>
      <c r="O28" s="66"/>
      <c r="P28" s="66">
        <v>665197</v>
      </c>
      <c r="Q28" s="66"/>
      <c r="R28" s="66"/>
      <c r="S28" s="66">
        <v>1295494</v>
      </c>
      <c r="T28" s="70"/>
      <c r="U28" s="70"/>
      <c r="V28" s="227">
        <f aca="true" t="shared" si="2" ref="V28:V66">SUM(E28:U28)</f>
        <v>4962610</v>
      </c>
    </row>
    <row r="29" spans="2:22" ht="12.75">
      <c r="B29" s="448"/>
      <c r="C29" s="449"/>
      <c r="D29" s="450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6"/>
      <c r="V29" s="229">
        <f t="shared" si="2"/>
        <v>0</v>
      </c>
    </row>
    <row r="30" spans="2:22" ht="12.75">
      <c r="B30" s="430" t="s">
        <v>135</v>
      </c>
      <c r="C30" s="440"/>
      <c r="D30" s="441"/>
      <c r="E30" s="27">
        <v>100000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v>30370</v>
      </c>
      <c r="T30" s="34"/>
      <c r="U30" s="43"/>
      <c r="V30" s="229">
        <f t="shared" si="2"/>
        <v>130370</v>
      </c>
    </row>
    <row r="31" spans="2:22" ht="12.75">
      <c r="B31" s="430" t="s">
        <v>134</v>
      </c>
      <c r="C31" s="440"/>
      <c r="D31" s="441"/>
      <c r="E31" s="27">
        <v>150000</v>
      </c>
      <c r="F31" s="34"/>
      <c r="G31" s="34"/>
      <c r="H31" s="34"/>
      <c r="I31" s="34"/>
      <c r="J31" s="34"/>
      <c r="K31" s="34">
        <v>115190</v>
      </c>
      <c r="L31" s="34"/>
      <c r="M31" s="34"/>
      <c r="N31" s="34"/>
      <c r="O31" s="34">
        <v>150000</v>
      </c>
      <c r="P31" s="34"/>
      <c r="Q31" s="34">
        <v>35000</v>
      </c>
      <c r="R31" s="34"/>
      <c r="S31" s="34">
        <v>50000</v>
      </c>
      <c r="T31" s="34"/>
      <c r="U31" s="43"/>
      <c r="V31" s="229">
        <f t="shared" si="2"/>
        <v>500190</v>
      </c>
    </row>
    <row r="32" spans="2:22" ht="12.75">
      <c r="B32" s="430" t="s">
        <v>192</v>
      </c>
      <c r="C32" s="440"/>
      <c r="D32" s="441"/>
      <c r="E32" s="27">
        <v>25000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43"/>
      <c r="V32" s="229">
        <f t="shared" si="2"/>
        <v>25000</v>
      </c>
    </row>
    <row r="33" spans="2:22" ht="12.75">
      <c r="B33" s="430" t="s">
        <v>67</v>
      </c>
      <c r="C33" s="440"/>
      <c r="D33" s="441"/>
      <c r="E33" s="27"/>
      <c r="F33" s="34"/>
      <c r="G33" s="34">
        <v>9500</v>
      </c>
      <c r="H33" s="34"/>
      <c r="I33" s="34"/>
      <c r="J33" s="34"/>
      <c r="K33" s="34"/>
      <c r="L33" s="34"/>
      <c r="M33" s="34"/>
      <c r="N33" s="34">
        <v>155000</v>
      </c>
      <c r="O33" s="34"/>
      <c r="P33" s="34"/>
      <c r="Q33" s="34"/>
      <c r="R33" s="34"/>
      <c r="S33" s="34">
        <v>500000</v>
      </c>
      <c r="T33" s="34"/>
      <c r="U33" s="43"/>
      <c r="V33" s="229">
        <f t="shared" si="2"/>
        <v>664500</v>
      </c>
    </row>
    <row r="34" spans="2:22" ht="12.75">
      <c r="B34" s="430" t="s">
        <v>66</v>
      </c>
      <c r="C34" s="440"/>
      <c r="D34" s="441"/>
      <c r="E34" s="27"/>
      <c r="F34" s="34"/>
      <c r="G34" s="34"/>
      <c r="H34" s="34"/>
      <c r="I34" s="34"/>
      <c r="J34" s="34"/>
      <c r="K34" s="34">
        <v>52000</v>
      </c>
      <c r="L34" s="34"/>
      <c r="M34" s="34"/>
      <c r="N34" s="34"/>
      <c r="O34" s="34"/>
      <c r="P34" s="34"/>
      <c r="Q34" s="34"/>
      <c r="R34" s="34"/>
      <c r="S34" s="34"/>
      <c r="T34" s="34"/>
      <c r="U34" s="43"/>
      <c r="V34" s="229">
        <f t="shared" si="2"/>
        <v>52000</v>
      </c>
    </row>
    <row r="35" spans="2:22" ht="12.75">
      <c r="B35" s="322" t="s">
        <v>169</v>
      </c>
      <c r="C35" s="323"/>
      <c r="D35" s="324"/>
      <c r="E35" s="27">
        <v>35000</v>
      </c>
      <c r="F35" s="34"/>
      <c r="G35" s="309"/>
      <c r="H35" s="34"/>
      <c r="I35" s="34"/>
      <c r="J35" s="34"/>
      <c r="K35" s="34"/>
      <c r="L35" s="34"/>
      <c r="M35" s="34"/>
      <c r="N35" s="34"/>
      <c r="O35" s="34"/>
      <c r="P35" s="34">
        <v>15000</v>
      </c>
      <c r="Q35" s="34"/>
      <c r="R35" s="34"/>
      <c r="S35" s="34"/>
      <c r="T35" s="34"/>
      <c r="U35" s="43"/>
      <c r="V35" s="229">
        <f t="shared" si="2"/>
        <v>50000</v>
      </c>
    </row>
    <row r="36" spans="2:22" ht="12.75">
      <c r="B36" s="430" t="s">
        <v>34</v>
      </c>
      <c r="C36" s="440"/>
      <c r="D36" s="441"/>
      <c r="E36" s="27">
        <v>25000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43"/>
      <c r="V36" s="229">
        <f t="shared" si="2"/>
        <v>25000</v>
      </c>
    </row>
    <row r="37" spans="2:22" ht="12.75">
      <c r="B37" s="322" t="s">
        <v>170</v>
      </c>
      <c r="C37" s="323"/>
      <c r="D37" s="324"/>
      <c r="E37" s="27">
        <v>30000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v>25000</v>
      </c>
      <c r="Q37" s="34"/>
      <c r="R37" s="34"/>
      <c r="S37" s="34"/>
      <c r="T37" s="34"/>
      <c r="U37" s="43"/>
      <c r="V37" s="229">
        <f t="shared" si="2"/>
        <v>55000</v>
      </c>
    </row>
    <row r="38" spans="2:22" ht="12.75">
      <c r="B38" s="430" t="s">
        <v>138</v>
      </c>
      <c r="C38" s="440"/>
      <c r="D38" s="441"/>
      <c r="E38" s="27">
        <v>25000</v>
      </c>
      <c r="F38" s="34"/>
      <c r="G38" s="34"/>
      <c r="H38" s="34"/>
      <c r="I38" s="34"/>
      <c r="J38" s="34"/>
      <c r="K38" s="34">
        <v>1232100</v>
      </c>
      <c r="L38" s="34"/>
      <c r="M38" s="34"/>
      <c r="N38" s="34"/>
      <c r="O38" s="34">
        <v>150000</v>
      </c>
      <c r="P38" s="34"/>
      <c r="Q38" s="34"/>
      <c r="R38" s="34"/>
      <c r="S38" s="34"/>
      <c r="T38" s="34"/>
      <c r="U38" s="43"/>
      <c r="V38" s="229">
        <f t="shared" si="2"/>
        <v>1407100</v>
      </c>
    </row>
    <row r="39" spans="2:22" ht="12.75">
      <c r="B39" s="430"/>
      <c r="C39" s="440"/>
      <c r="D39" s="441"/>
      <c r="E39" s="27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43"/>
      <c r="V39" s="229">
        <f t="shared" si="2"/>
        <v>0</v>
      </c>
    </row>
    <row r="40" spans="2:22" ht="12.75">
      <c r="B40" s="430" t="s">
        <v>72</v>
      </c>
      <c r="C40" s="440"/>
      <c r="D40" s="441"/>
      <c r="E40" s="2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43"/>
      <c r="V40" s="229">
        <f t="shared" si="2"/>
        <v>0</v>
      </c>
    </row>
    <row r="41" spans="2:22" ht="12.75">
      <c r="B41" s="430"/>
      <c r="C41" s="440"/>
      <c r="D41" s="441"/>
      <c r="E41" s="27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43"/>
      <c r="V41" s="229">
        <f t="shared" si="2"/>
        <v>0</v>
      </c>
    </row>
    <row r="42" spans="2:22" ht="12.75">
      <c r="B42" s="430" t="s">
        <v>129</v>
      </c>
      <c r="C42" s="440"/>
      <c r="D42" s="441"/>
      <c r="E42" s="27">
        <v>610000</v>
      </c>
      <c r="F42" s="34"/>
      <c r="G42" s="34">
        <v>30000</v>
      </c>
      <c r="H42" s="34"/>
      <c r="I42" s="34"/>
      <c r="J42" s="34"/>
      <c r="K42" s="34"/>
      <c r="L42" s="34"/>
      <c r="M42" s="34">
        <v>403150</v>
      </c>
      <c r="N42" s="34"/>
      <c r="O42" s="34">
        <v>125000</v>
      </c>
      <c r="P42" s="34">
        <v>265000</v>
      </c>
      <c r="Q42" s="34"/>
      <c r="R42" s="34"/>
      <c r="S42" s="34"/>
      <c r="T42" s="34"/>
      <c r="U42" s="43"/>
      <c r="V42" s="229">
        <f t="shared" si="2"/>
        <v>1433150</v>
      </c>
    </row>
    <row r="43" spans="2:22" ht="12.75">
      <c r="B43" s="430" t="s">
        <v>181</v>
      </c>
      <c r="C43" s="440"/>
      <c r="D43" s="441"/>
      <c r="E43" s="27">
        <v>145000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3"/>
      <c r="V43" s="229">
        <f t="shared" si="2"/>
        <v>145000</v>
      </c>
    </row>
    <row r="44" spans="2:22" ht="12.75">
      <c r="B44" s="322" t="s">
        <v>171</v>
      </c>
      <c r="C44" s="323"/>
      <c r="D44" s="324"/>
      <c r="E44" s="27">
        <v>25000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>
        <v>150000</v>
      </c>
      <c r="T44" s="34"/>
      <c r="U44" s="43"/>
      <c r="V44" s="229">
        <f t="shared" si="2"/>
        <v>175000</v>
      </c>
    </row>
    <row r="45" spans="2:22" ht="12.75">
      <c r="B45" s="430" t="s">
        <v>35</v>
      </c>
      <c r="C45" s="440"/>
      <c r="D45" s="441"/>
      <c r="E45" s="27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43"/>
      <c r="V45" s="229">
        <f t="shared" si="2"/>
        <v>0</v>
      </c>
    </row>
    <row r="46" spans="2:22" ht="12.75">
      <c r="B46" s="430" t="s">
        <v>130</v>
      </c>
      <c r="C46" s="440"/>
      <c r="D46" s="441"/>
      <c r="E46" s="27">
        <v>15000</v>
      </c>
      <c r="F46" s="34"/>
      <c r="G46" s="34">
        <v>9240</v>
      </c>
      <c r="H46" s="34"/>
      <c r="I46" s="34"/>
      <c r="J46" s="34"/>
      <c r="K46" s="34"/>
      <c r="L46" s="34">
        <v>144780</v>
      </c>
      <c r="M46" s="34"/>
      <c r="N46" s="34">
        <v>50000</v>
      </c>
      <c r="O46" s="34"/>
      <c r="P46" s="34"/>
      <c r="Q46" s="34">
        <v>20436</v>
      </c>
      <c r="R46" s="34"/>
      <c r="S46" s="34"/>
      <c r="T46" s="34"/>
      <c r="U46" s="43"/>
      <c r="V46" s="229">
        <f t="shared" si="2"/>
        <v>239456</v>
      </c>
    </row>
    <row r="47" spans="2:22" ht="12.75">
      <c r="B47" s="430" t="s">
        <v>131</v>
      </c>
      <c r="C47" s="440"/>
      <c r="D47" s="441"/>
      <c r="E47" s="2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43"/>
      <c r="V47" s="229">
        <f t="shared" si="2"/>
        <v>0</v>
      </c>
    </row>
    <row r="48" spans="2:22" ht="12.75">
      <c r="B48" s="430" t="s">
        <v>140</v>
      </c>
      <c r="C48" s="440"/>
      <c r="D48" s="441"/>
      <c r="E48" s="27">
        <v>850000</v>
      </c>
      <c r="F48" s="34"/>
      <c r="G48" s="34">
        <v>115000</v>
      </c>
      <c r="H48" s="34"/>
      <c r="I48" s="34"/>
      <c r="J48" s="34"/>
      <c r="K48" s="34"/>
      <c r="L48" s="34"/>
      <c r="M48" s="34"/>
      <c r="N48" s="34"/>
      <c r="O48" s="34">
        <v>100000</v>
      </c>
      <c r="P48" s="34"/>
      <c r="Q48" s="34">
        <v>150000</v>
      </c>
      <c r="R48" s="34"/>
      <c r="S48" s="34">
        <v>150000</v>
      </c>
      <c r="T48" s="34"/>
      <c r="U48" s="43"/>
      <c r="V48" s="229">
        <f t="shared" si="2"/>
        <v>1365000</v>
      </c>
    </row>
    <row r="49" spans="2:22" ht="12.75">
      <c r="B49" s="322" t="s">
        <v>172</v>
      </c>
      <c r="C49" s="323"/>
      <c r="D49" s="324"/>
      <c r="E49" s="27">
        <v>150000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43"/>
      <c r="V49" s="229">
        <f t="shared" si="2"/>
        <v>150000</v>
      </c>
    </row>
    <row r="50" spans="2:22" ht="12.75">
      <c r="B50" s="430" t="s">
        <v>139</v>
      </c>
      <c r="C50" s="440"/>
      <c r="D50" s="441"/>
      <c r="E50" s="2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43"/>
      <c r="V50" s="229">
        <f t="shared" si="2"/>
        <v>0</v>
      </c>
    </row>
    <row r="51" spans="2:22" ht="12.75">
      <c r="B51" s="430" t="s">
        <v>71</v>
      </c>
      <c r="C51" s="440"/>
      <c r="D51" s="441"/>
      <c r="E51" s="27"/>
      <c r="F51" s="34"/>
      <c r="G51" s="34">
        <v>1308015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43"/>
      <c r="V51" s="229">
        <f t="shared" si="2"/>
        <v>1308015</v>
      </c>
    </row>
    <row r="52" spans="2:22" ht="12.75">
      <c r="B52" s="430"/>
      <c r="C52" s="431"/>
      <c r="D52" s="432"/>
      <c r="E52" s="2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43"/>
      <c r="V52" s="229">
        <f t="shared" si="2"/>
        <v>0</v>
      </c>
    </row>
    <row r="53" spans="2:22" ht="12.75">
      <c r="B53" s="322" t="s">
        <v>173</v>
      </c>
      <c r="C53" s="323"/>
      <c r="D53" s="324"/>
      <c r="E53" s="27">
        <v>25000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>
        <v>5000</v>
      </c>
      <c r="R53" s="34"/>
      <c r="S53" s="34"/>
      <c r="T53" s="34"/>
      <c r="U53" s="43"/>
      <c r="V53" s="229">
        <f t="shared" si="2"/>
        <v>30000</v>
      </c>
    </row>
    <row r="54" spans="2:22" ht="12.75">
      <c r="B54" s="430" t="s">
        <v>141</v>
      </c>
      <c r="C54" s="431"/>
      <c r="D54" s="432"/>
      <c r="E54" s="27">
        <v>15000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43"/>
      <c r="V54" s="229">
        <f t="shared" si="2"/>
        <v>15000</v>
      </c>
    </row>
    <row r="55" spans="2:22" ht="12.75">
      <c r="B55" s="430"/>
      <c r="C55" s="431"/>
      <c r="D55" s="432"/>
      <c r="E55" s="2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43"/>
      <c r="V55" s="229">
        <f t="shared" si="2"/>
        <v>0</v>
      </c>
    </row>
    <row r="56" spans="2:22" ht="12.75">
      <c r="B56" s="430" t="s">
        <v>136</v>
      </c>
      <c r="C56" s="431"/>
      <c r="D56" s="432"/>
      <c r="E56" s="27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43"/>
      <c r="V56" s="229">
        <f t="shared" si="2"/>
        <v>0</v>
      </c>
    </row>
    <row r="57" spans="2:22" ht="12.75">
      <c r="B57" s="322" t="s">
        <v>174</v>
      </c>
      <c r="C57" s="323"/>
      <c r="D57" s="324"/>
      <c r="E57" s="27">
        <v>150000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43"/>
      <c r="V57" s="229">
        <f t="shared" si="2"/>
        <v>150000</v>
      </c>
    </row>
    <row r="58" spans="2:22" ht="12.75">
      <c r="B58" s="430" t="s">
        <v>133</v>
      </c>
      <c r="C58" s="431"/>
      <c r="D58" s="432"/>
      <c r="E58" s="27">
        <v>213013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43"/>
      <c r="V58" s="229">
        <f t="shared" si="2"/>
        <v>213013</v>
      </c>
    </row>
    <row r="59" spans="2:22" ht="12.75">
      <c r="B59" s="430" t="s">
        <v>132</v>
      </c>
      <c r="C59" s="431"/>
      <c r="D59" s="432"/>
      <c r="E59" s="27">
        <v>620048</v>
      </c>
      <c r="F59" s="34"/>
      <c r="G59" s="34">
        <v>405474</v>
      </c>
      <c r="H59" s="34"/>
      <c r="I59" s="34"/>
      <c r="J59" s="34"/>
      <c r="K59" s="34">
        <v>177808</v>
      </c>
      <c r="L59" s="34">
        <v>37679</v>
      </c>
      <c r="M59" s="34">
        <v>108851</v>
      </c>
      <c r="N59" s="34">
        <v>52111</v>
      </c>
      <c r="O59" s="34">
        <v>141750</v>
      </c>
      <c r="P59" s="34">
        <v>82350</v>
      </c>
      <c r="Q59" s="34">
        <v>36808</v>
      </c>
      <c r="R59" s="34"/>
      <c r="S59" s="34">
        <v>120000</v>
      </c>
      <c r="T59" s="34"/>
      <c r="U59" s="43"/>
      <c r="V59" s="229">
        <f t="shared" si="2"/>
        <v>1782879</v>
      </c>
    </row>
    <row r="60" spans="2:22" ht="12.75">
      <c r="B60" s="466" t="s">
        <v>193</v>
      </c>
      <c r="C60" s="467"/>
      <c r="D60" s="468"/>
      <c r="E60" s="44">
        <v>32341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58"/>
      <c r="V60" s="229">
        <f t="shared" si="2"/>
        <v>32341</v>
      </c>
    </row>
    <row r="61" spans="2:22" ht="12.75">
      <c r="B61" s="466" t="s">
        <v>197</v>
      </c>
      <c r="C61" s="467"/>
      <c r="D61" s="468"/>
      <c r="E61" s="44">
        <v>86614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58"/>
      <c r="V61" s="229">
        <f t="shared" si="2"/>
        <v>86614</v>
      </c>
    </row>
    <row r="62" spans="2:22" ht="12.75">
      <c r="B62" s="469" t="s">
        <v>194</v>
      </c>
      <c r="C62" s="470"/>
      <c r="D62" s="471"/>
      <c r="E62" s="44">
        <v>23386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8"/>
      <c r="V62" s="229">
        <f t="shared" si="2"/>
        <v>23386</v>
      </c>
    </row>
    <row r="63" spans="2:22" ht="12.75">
      <c r="B63" s="466" t="s">
        <v>198</v>
      </c>
      <c r="C63" s="467"/>
      <c r="D63" s="468"/>
      <c r="E63" s="44">
        <v>82710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8"/>
      <c r="V63" s="229">
        <f t="shared" si="2"/>
        <v>82710</v>
      </c>
    </row>
    <row r="64" spans="2:22" ht="13.5" thickBot="1">
      <c r="B64" s="466" t="s">
        <v>195</v>
      </c>
      <c r="C64" s="467"/>
      <c r="D64" s="468"/>
      <c r="E64" s="44">
        <v>825500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8"/>
      <c r="V64" s="229">
        <f t="shared" si="2"/>
        <v>825500</v>
      </c>
    </row>
    <row r="65" spans="2:22" ht="13.5" thickBot="1">
      <c r="B65" s="433" t="s">
        <v>137</v>
      </c>
      <c r="C65" s="434"/>
      <c r="D65" s="434"/>
      <c r="E65" s="28">
        <f aca="true" t="shared" si="3" ref="E65:U65">SUM(E29:E64)</f>
        <v>4258612</v>
      </c>
      <c r="F65" s="28">
        <f t="shared" si="3"/>
        <v>0</v>
      </c>
      <c r="G65" s="28">
        <f t="shared" si="3"/>
        <v>1877229</v>
      </c>
      <c r="H65" s="28">
        <f t="shared" si="3"/>
        <v>0</v>
      </c>
      <c r="I65" s="28">
        <f t="shared" si="3"/>
        <v>0</v>
      </c>
      <c r="J65" s="28">
        <f t="shared" si="3"/>
        <v>0</v>
      </c>
      <c r="K65" s="28">
        <f t="shared" si="3"/>
        <v>1577098</v>
      </c>
      <c r="L65" s="28">
        <f t="shared" si="3"/>
        <v>182459</v>
      </c>
      <c r="M65" s="28">
        <f t="shared" si="3"/>
        <v>512001</v>
      </c>
      <c r="N65" s="28">
        <f t="shared" si="3"/>
        <v>257111</v>
      </c>
      <c r="O65" s="28">
        <f t="shared" si="3"/>
        <v>666750</v>
      </c>
      <c r="P65" s="28">
        <f t="shared" si="3"/>
        <v>387350</v>
      </c>
      <c r="Q65" s="28">
        <f t="shared" si="3"/>
        <v>247244</v>
      </c>
      <c r="R65" s="28">
        <f t="shared" si="3"/>
        <v>0</v>
      </c>
      <c r="S65" s="28">
        <f t="shared" si="3"/>
        <v>1000370</v>
      </c>
      <c r="T65" s="28">
        <f t="shared" si="3"/>
        <v>0</v>
      </c>
      <c r="U65" s="230">
        <f t="shared" si="3"/>
        <v>0</v>
      </c>
      <c r="V65" s="35">
        <f>SUM(E65:U65)-V51</f>
        <v>9658209</v>
      </c>
    </row>
    <row r="66" spans="2:22" s="231" customFormat="1" ht="15.75" thickBot="1">
      <c r="B66" s="427" t="s">
        <v>26</v>
      </c>
      <c r="C66" s="428"/>
      <c r="D66" s="429"/>
      <c r="E66" s="232">
        <f aca="true" t="shared" si="4" ref="E66:U66">SUM(E26+E28+E65)</f>
        <v>13974297</v>
      </c>
      <c r="F66" s="232">
        <f t="shared" si="4"/>
        <v>0</v>
      </c>
      <c r="G66" s="232">
        <f t="shared" si="4"/>
        <v>1877229</v>
      </c>
      <c r="H66" s="232">
        <f t="shared" si="4"/>
        <v>0</v>
      </c>
      <c r="I66" s="232">
        <f t="shared" si="4"/>
        <v>0</v>
      </c>
      <c r="J66" s="232">
        <f t="shared" si="4"/>
        <v>0</v>
      </c>
      <c r="K66" s="232">
        <f t="shared" si="4"/>
        <v>5552122</v>
      </c>
      <c r="L66" s="232">
        <f t="shared" si="4"/>
        <v>182459</v>
      </c>
      <c r="M66" s="232">
        <f t="shared" si="4"/>
        <v>512001</v>
      </c>
      <c r="N66" s="232">
        <f t="shared" si="4"/>
        <v>257111</v>
      </c>
      <c r="O66" s="232">
        <f t="shared" si="4"/>
        <v>666750</v>
      </c>
      <c r="P66" s="232">
        <f t="shared" si="4"/>
        <v>2232747</v>
      </c>
      <c r="Q66" s="232">
        <f t="shared" si="4"/>
        <v>247244</v>
      </c>
      <c r="R66" s="232">
        <f t="shared" si="4"/>
        <v>0</v>
      </c>
      <c r="S66" s="232">
        <f t="shared" si="4"/>
        <v>4622640</v>
      </c>
      <c r="T66" s="232">
        <f t="shared" si="4"/>
        <v>0</v>
      </c>
      <c r="U66" s="233">
        <f t="shared" si="4"/>
        <v>0</v>
      </c>
      <c r="V66" s="234">
        <f t="shared" si="2"/>
        <v>30124600</v>
      </c>
    </row>
  </sheetData>
  <sheetProtection/>
  <mergeCells count="83">
    <mergeCell ref="B2:V2"/>
    <mergeCell ref="B61:D61"/>
    <mergeCell ref="B64:D64"/>
    <mergeCell ref="B62:D62"/>
    <mergeCell ref="B63:D63"/>
    <mergeCell ref="B1:V1"/>
    <mergeCell ref="B3:V3"/>
    <mergeCell ref="B5:V5"/>
    <mergeCell ref="B7:V7"/>
    <mergeCell ref="B60:D60"/>
    <mergeCell ref="V9:V11"/>
    <mergeCell ref="X19:Z19"/>
    <mergeCell ref="X10:Z10"/>
    <mergeCell ref="X12:Z12"/>
    <mergeCell ref="B16:D16"/>
    <mergeCell ref="B17:D17"/>
    <mergeCell ref="E9:E11"/>
    <mergeCell ref="F9:F11"/>
    <mergeCell ref="G9:G11"/>
    <mergeCell ref="H9:H11"/>
    <mergeCell ref="B12:D12"/>
    <mergeCell ref="B13:D13"/>
    <mergeCell ref="M9:M11"/>
    <mergeCell ref="N9:N11"/>
    <mergeCell ref="S9:S11"/>
    <mergeCell ref="O9:O11"/>
    <mergeCell ref="P9:P11"/>
    <mergeCell ref="Q9:Q11"/>
    <mergeCell ref="T9:T11"/>
    <mergeCell ref="U9:U11"/>
    <mergeCell ref="B9:D11"/>
    <mergeCell ref="J9:J11"/>
    <mergeCell ref="K9:K11"/>
    <mergeCell ref="L9:L11"/>
    <mergeCell ref="I9:I11"/>
    <mergeCell ref="R9:R11"/>
    <mergeCell ref="B29:D29"/>
    <mergeCell ref="B18:D18"/>
    <mergeCell ref="B19:D19"/>
    <mergeCell ref="B20:D20"/>
    <mergeCell ref="B21:D21"/>
    <mergeCell ref="B14:D14"/>
    <mergeCell ref="B15:D15"/>
    <mergeCell ref="B38:D38"/>
    <mergeCell ref="B22:D22"/>
    <mergeCell ref="B23:D23"/>
    <mergeCell ref="B46:D46"/>
    <mergeCell ref="B45:D45"/>
    <mergeCell ref="B24:D24"/>
    <mergeCell ref="B26:D26"/>
    <mergeCell ref="B37:D37"/>
    <mergeCell ref="B39:D39"/>
    <mergeCell ref="B28:D28"/>
    <mergeCell ref="B50:D50"/>
    <mergeCell ref="B51:D51"/>
    <mergeCell ref="B52:D52"/>
    <mergeCell ref="B49:D49"/>
    <mergeCell ref="B30:D30"/>
    <mergeCell ref="B34:D34"/>
    <mergeCell ref="B40:D40"/>
    <mergeCell ref="B41:D41"/>
    <mergeCell ref="B33:D33"/>
    <mergeCell ref="B36:D36"/>
    <mergeCell ref="B56:D56"/>
    <mergeCell ref="B31:D31"/>
    <mergeCell ref="B32:D32"/>
    <mergeCell ref="B35:D35"/>
    <mergeCell ref="B42:D42"/>
    <mergeCell ref="B44:D44"/>
    <mergeCell ref="B43:D43"/>
    <mergeCell ref="B47:D47"/>
    <mergeCell ref="B53:D53"/>
    <mergeCell ref="B48:D48"/>
    <mergeCell ref="B66:D66"/>
    <mergeCell ref="B58:D58"/>
    <mergeCell ref="B59:D59"/>
    <mergeCell ref="B65:D65"/>
    <mergeCell ref="X20:Z20"/>
    <mergeCell ref="X21:Z21"/>
    <mergeCell ref="B25:D25"/>
    <mergeCell ref="B57:D57"/>
    <mergeCell ref="B55:D55"/>
    <mergeCell ref="B54:D54"/>
  </mergeCells>
  <printOptions/>
  <pageMargins left="0.75" right="0.75" top="1" bottom="1" header="0.5" footer="0.5"/>
  <pageSetup fitToHeight="0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J36"/>
  <sheetViews>
    <sheetView view="pageBreakPreview" zoomScale="90" zoomScaleSheetLayoutView="90" zoomScalePageLayoutView="0" workbookViewId="0" topLeftCell="A1">
      <selection activeCell="B1" sqref="B1:J1"/>
    </sheetView>
  </sheetViews>
  <sheetFormatPr defaultColWidth="9.00390625" defaultRowHeight="12.75"/>
  <cols>
    <col min="1" max="1" width="9.125" style="101" customWidth="1"/>
    <col min="2" max="2" width="11.25390625" style="101" customWidth="1"/>
    <col min="3" max="3" width="14.25390625" style="101" customWidth="1"/>
    <col min="4" max="6" width="9.125" style="101" customWidth="1"/>
    <col min="7" max="7" width="14.00390625" style="101" customWidth="1"/>
    <col min="8" max="8" width="11.125" style="101" bestFit="1" customWidth="1"/>
    <col min="9" max="9" width="12.25390625" style="101" bestFit="1" customWidth="1"/>
    <col min="10" max="10" width="10.875" style="101" customWidth="1"/>
    <col min="11" max="16384" width="9.125" style="101" customWidth="1"/>
  </cols>
  <sheetData>
    <row r="1" spans="2:10" s="2" customFormat="1" ht="12.75">
      <c r="B1" s="380" t="s">
        <v>220</v>
      </c>
      <c r="C1" s="380"/>
      <c r="D1" s="380"/>
      <c r="E1" s="380"/>
      <c r="F1" s="380"/>
      <c r="G1" s="380"/>
      <c r="H1" s="380"/>
      <c r="I1" s="380"/>
      <c r="J1" s="362"/>
    </row>
    <row r="2" spans="2:10" s="2" customFormat="1" ht="12.75">
      <c r="B2" s="380" t="s">
        <v>219</v>
      </c>
      <c r="C2" s="380"/>
      <c r="D2" s="380"/>
      <c r="E2" s="380"/>
      <c r="F2" s="380"/>
      <c r="G2" s="380"/>
      <c r="H2" s="380"/>
      <c r="I2" s="380"/>
      <c r="J2" s="362"/>
    </row>
    <row r="3" spans="2:10" s="2" customFormat="1" ht="12.75">
      <c r="B3" s="310"/>
      <c r="C3" s="310"/>
      <c r="D3" s="310"/>
      <c r="E3" s="310"/>
      <c r="F3" s="310"/>
      <c r="G3" s="310"/>
      <c r="H3" s="310"/>
      <c r="I3" s="310"/>
      <c r="J3" s="17"/>
    </row>
    <row r="4" spans="2:10" ht="12.75">
      <c r="B4" s="363" t="s">
        <v>164</v>
      </c>
      <c r="C4" s="364"/>
      <c r="D4" s="364"/>
      <c r="E4" s="364"/>
      <c r="F4" s="364"/>
      <c r="G4" s="364"/>
      <c r="H4" s="364"/>
      <c r="I4" s="364"/>
      <c r="J4" s="364"/>
    </row>
    <row r="5" spans="2:10" ht="12.75">
      <c r="B5" s="364"/>
      <c r="C5" s="364"/>
      <c r="D5" s="364"/>
      <c r="E5" s="364"/>
      <c r="F5" s="364"/>
      <c r="G5" s="364"/>
      <c r="H5" s="364"/>
      <c r="I5" s="364"/>
      <c r="J5" s="364"/>
    </row>
    <row r="6" spans="2:10" ht="12.75">
      <c r="B6" s="363" t="s">
        <v>50</v>
      </c>
      <c r="C6" s="364"/>
      <c r="D6" s="364"/>
      <c r="E6" s="364"/>
      <c r="F6" s="364"/>
      <c r="G6" s="364"/>
      <c r="H6" s="364"/>
      <c r="I6" s="364"/>
      <c r="J6" s="364"/>
    </row>
    <row r="7" spans="2:10" ht="12.75">
      <c r="B7" s="15"/>
      <c r="C7" s="98"/>
      <c r="D7" s="98"/>
      <c r="E7" s="98"/>
      <c r="F7" s="98"/>
      <c r="G7" s="98"/>
      <c r="H7" s="98"/>
      <c r="I7" s="98"/>
      <c r="J7" s="98"/>
    </row>
    <row r="8" spans="2:10" ht="12.75">
      <c r="B8" s="363" t="s">
        <v>184</v>
      </c>
      <c r="C8" s="364"/>
      <c r="D8" s="364"/>
      <c r="E8" s="364"/>
      <c r="F8" s="364"/>
      <c r="G8" s="364"/>
      <c r="H8" s="364"/>
      <c r="I8" s="364"/>
      <c r="J8" s="364"/>
    </row>
    <row r="9" spans="2:10" ht="13.5" thickBot="1">
      <c r="B9" s="98"/>
      <c r="J9" s="101" t="s">
        <v>59</v>
      </c>
    </row>
    <row r="10" spans="2:10" ht="13.5" thickBot="1">
      <c r="B10" s="150"/>
      <c r="C10" s="71" t="s">
        <v>16</v>
      </c>
      <c r="D10" s="3"/>
      <c r="E10" s="4" t="s">
        <v>17</v>
      </c>
      <c r="F10" s="5"/>
      <c r="G10" s="6"/>
      <c r="H10" s="1" t="s">
        <v>18</v>
      </c>
      <c r="I10" s="1" t="s">
        <v>19</v>
      </c>
      <c r="J10" s="1" t="s">
        <v>15</v>
      </c>
    </row>
    <row r="11" spans="2:10" ht="12" customHeight="1">
      <c r="B11" s="104"/>
      <c r="C11" s="381" t="s">
        <v>142</v>
      </c>
      <c r="D11" s="392"/>
      <c r="E11" s="392"/>
      <c r="F11" s="392"/>
      <c r="G11" s="393"/>
      <c r="H11" s="482" t="s">
        <v>24</v>
      </c>
      <c r="I11" s="482" t="s">
        <v>73</v>
      </c>
      <c r="J11" s="482" t="s">
        <v>28</v>
      </c>
    </row>
    <row r="12" spans="2:10" ht="12.75" customHeight="1" thickBot="1">
      <c r="B12" s="104"/>
      <c r="C12" s="394"/>
      <c r="D12" s="395"/>
      <c r="E12" s="395"/>
      <c r="F12" s="395"/>
      <c r="G12" s="396"/>
      <c r="H12" s="483"/>
      <c r="I12" s="483"/>
      <c r="J12" s="483"/>
    </row>
    <row r="13" spans="2:10" ht="12.75">
      <c r="B13" s="121"/>
      <c r="C13" s="235"/>
      <c r="D13" s="236" t="s">
        <v>31</v>
      </c>
      <c r="E13" s="236"/>
      <c r="F13" s="236"/>
      <c r="G13" s="237"/>
      <c r="H13" s="238"/>
      <c r="I13" s="124"/>
      <c r="J13" s="125"/>
    </row>
    <row r="14" spans="2:10" s="140" customFormat="1" ht="26.25" customHeight="1">
      <c r="B14" s="121"/>
      <c r="C14" s="479" t="s">
        <v>143</v>
      </c>
      <c r="D14" s="480"/>
      <c r="E14" s="480"/>
      <c r="F14" s="480"/>
      <c r="G14" s="481"/>
      <c r="H14" s="239"/>
      <c r="I14" s="240"/>
      <c r="J14" s="241"/>
    </row>
    <row r="15" spans="2:10" s="140" customFormat="1" ht="12.75">
      <c r="B15" s="242"/>
      <c r="C15" s="243"/>
      <c r="D15" s="472" t="s">
        <v>144</v>
      </c>
      <c r="E15" s="473"/>
      <c r="F15" s="473"/>
      <c r="G15" s="474"/>
      <c r="H15" s="79">
        <v>350000</v>
      </c>
      <c r="I15" s="79">
        <v>350000</v>
      </c>
      <c r="J15" s="241"/>
    </row>
    <row r="16" spans="2:10" ht="12.75">
      <c r="B16" s="242"/>
      <c r="C16" s="244"/>
      <c r="D16" s="475" t="s">
        <v>145</v>
      </c>
      <c r="E16" s="476"/>
      <c r="F16" s="476"/>
      <c r="G16" s="477"/>
      <c r="H16" s="218">
        <v>150500</v>
      </c>
      <c r="I16" s="218">
        <v>150500</v>
      </c>
      <c r="J16" s="110"/>
    </row>
    <row r="17" spans="2:10" ht="12.75">
      <c r="B17" s="121"/>
      <c r="C17" s="244"/>
      <c r="D17" s="475" t="s">
        <v>146</v>
      </c>
      <c r="E17" s="476"/>
      <c r="F17" s="476"/>
      <c r="G17" s="477"/>
      <c r="H17" s="218">
        <v>0</v>
      </c>
      <c r="I17" s="127"/>
      <c r="J17" s="110"/>
    </row>
    <row r="18" spans="2:10" ht="12.75">
      <c r="B18" s="121"/>
      <c r="C18" s="244"/>
      <c r="D18" s="475" t="s">
        <v>175</v>
      </c>
      <c r="E18" s="476"/>
      <c r="F18" s="476"/>
      <c r="G18" s="477"/>
      <c r="H18" s="218">
        <v>50000</v>
      </c>
      <c r="I18" s="218">
        <v>50000</v>
      </c>
      <c r="J18" s="110"/>
    </row>
    <row r="19" spans="2:10" ht="12.75">
      <c r="B19" s="121"/>
      <c r="C19" s="244"/>
      <c r="D19" s="478" t="s">
        <v>210</v>
      </c>
      <c r="E19" s="476"/>
      <c r="F19" s="476"/>
      <c r="G19" s="477"/>
      <c r="H19" s="218">
        <v>1550000</v>
      </c>
      <c r="I19" s="127">
        <v>188972</v>
      </c>
      <c r="J19" s="110"/>
    </row>
    <row r="20" spans="2:10" s="140" customFormat="1" ht="12.75">
      <c r="B20" s="121"/>
      <c r="C20" s="244"/>
      <c r="D20" s="245"/>
      <c r="E20" s="246"/>
      <c r="F20" s="245"/>
      <c r="G20" s="247"/>
      <c r="H20" s="79"/>
      <c r="I20" s="80"/>
      <c r="J20" s="81"/>
    </row>
    <row r="21" spans="2:10" s="140" customFormat="1" ht="12.75">
      <c r="B21" s="242"/>
      <c r="C21" s="244"/>
      <c r="D21" s="248"/>
      <c r="E21" s="248"/>
      <c r="F21" s="248"/>
      <c r="G21" s="247"/>
      <c r="H21" s="79"/>
      <c r="I21" s="80"/>
      <c r="J21" s="81"/>
    </row>
    <row r="22" spans="2:10" s="140" customFormat="1" ht="13.5" thickBot="1">
      <c r="B22" s="242"/>
      <c r="C22" s="244"/>
      <c r="D22" s="248"/>
      <c r="E22" s="248"/>
      <c r="F22" s="249"/>
      <c r="G22" s="247"/>
      <c r="H22" s="79"/>
      <c r="I22" s="80"/>
      <c r="J22" s="81"/>
    </row>
    <row r="23" spans="2:10" ht="14.25" thickBot="1" thickTop="1">
      <c r="B23" s="250"/>
      <c r="C23" s="251"/>
      <c r="D23" s="252"/>
      <c r="E23" s="252"/>
      <c r="F23" s="252"/>
      <c r="G23" s="252"/>
      <c r="H23" s="253">
        <f>SUM(H15:H22)</f>
        <v>2100500</v>
      </c>
      <c r="I23" s="253">
        <f>SUM(I15:I22)</f>
        <v>739472</v>
      </c>
      <c r="J23" s="254"/>
    </row>
    <row r="36" ht="12.75">
      <c r="G36" s="308"/>
    </row>
  </sheetData>
  <sheetProtection/>
  <mergeCells count="16">
    <mergeCell ref="B8:J8"/>
    <mergeCell ref="H11:H12"/>
    <mergeCell ref="I11:I12"/>
    <mergeCell ref="J11:J12"/>
    <mergeCell ref="C11:G12"/>
    <mergeCell ref="B1:J1"/>
    <mergeCell ref="B4:J4"/>
    <mergeCell ref="B5:J5"/>
    <mergeCell ref="B6:J6"/>
    <mergeCell ref="B2:J2"/>
    <mergeCell ref="D15:G15"/>
    <mergeCell ref="D16:G16"/>
    <mergeCell ref="D17:G17"/>
    <mergeCell ref="D19:G19"/>
    <mergeCell ref="D18:G18"/>
    <mergeCell ref="C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5"/>
  <sheetViews>
    <sheetView view="pageBreakPreview" zoomScaleSheetLayoutView="100" zoomScalePageLayoutView="0" workbookViewId="0" topLeftCell="C1">
      <selection activeCell="L25" sqref="L25"/>
    </sheetView>
  </sheetViews>
  <sheetFormatPr defaultColWidth="9.00390625" defaultRowHeight="12.75"/>
  <cols>
    <col min="4" max="4" width="5.00390625" style="0" customWidth="1"/>
    <col min="5" max="5" width="8.125" style="0" customWidth="1"/>
    <col min="9" max="9" width="14.00390625" style="0" customWidth="1"/>
    <col min="10" max="10" width="11.125" style="0" customWidth="1"/>
    <col min="11" max="12" width="12.25390625" style="0" customWidth="1"/>
    <col min="13" max="13" width="10.375" style="0" customWidth="1"/>
  </cols>
  <sheetData>
    <row r="1" spans="2:14" ht="12.75">
      <c r="B1" s="308"/>
      <c r="C1" s="308"/>
      <c r="D1" s="380" t="s">
        <v>204</v>
      </c>
      <c r="E1" s="380"/>
      <c r="F1" s="380"/>
      <c r="G1" s="380"/>
      <c r="H1" s="380"/>
      <c r="I1" s="380"/>
      <c r="J1" s="364"/>
      <c r="K1" s="364"/>
      <c r="L1" s="364"/>
      <c r="M1" s="364"/>
      <c r="N1" s="11"/>
    </row>
    <row r="2" spans="4:14" ht="12.75">
      <c r="D2" s="98"/>
      <c r="E2" s="98"/>
      <c r="F2" s="98"/>
      <c r="G2" s="98"/>
      <c r="H2" s="98"/>
      <c r="I2" s="98"/>
      <c r="J2" s="98"/>
      <c r="K2" s="98"/>
      <c r="L2" s="98"/>
      <c r="M2" s="98"/>
      <c r="N2" s="11"/>
    </row>
    <row r="3" spans="4:14" ht="12.75">
      <c r="D3" s="363" t="s">
        <v>164</v>
      </c>
      <c r="E3" s="364"/>
      <c r="F3" s="364"/>
      <c r="G3" s="364"/>
      <c r="H3" s="364"/>
      <c r="I3" s="364"/>
      <c r="J3" s="364"/>
      <c r="K3" s="364"/>
      <c r="L3" s="364"/>
      <c r="M3" s="364"/>
      <c r="N3" s="11"/>
    </row>
    <row r="4" spans="4:14" ht="12.75">
      <c r="D4" s="15"/>
      <c r="E4" s="98"/>
      <c r="F4" s="98"/>
      <c r="G4" s="98"/>
      <c r="H4" s="98"/>
      <c r="I4" s="98"/>
      <c r="J4" s="98"/>
      <c r="K4" s="98"/>
      <c r="L4" s="98"/>
      <c r="M4" s="98"/>
      <c r="N4" s="11"/>
    </row>
    <row r="5" spans="4:14" ht="12.75">
      <c r="D5" s="363" t="s">
        <v>147</v>
      </c>
      <c r="E5" s="364"/>
      <c r="F5" s="364"/>
      <c r="G5" s="364"/>
      <c r="H5" s="364"/>
      <c r="I5" s="364"/>
      <c r="J5" s="364"/>
      <c r="K5" s="364"/>
      <c r="L5" s="364"/>
      <c r="M5" s="364"/>
      <c r="N5" s="11"/>
    </row>
    <row r="6" spans="4:14" ht="12.75">
      <c r="D6" s="363" t="s">
        <v>32</v>
      </c>
      <c r="E6" s="364"/>
      <c r="F6" s="364"/>
      <c r="G6" s="364"/>
      <c r="H6" s="364"/>
      <c r="I6" s="364"/>
      <c r="J6" s="364"/>
      <c r="K6" s="364"/>
      <c r="L6" s="364"/>
      <c r="M6" s="364"/>
      <c r="N6" s="11"/>
    </row>
    <row r="7" spans="4:14" ht="12.75">
      <c r="D7" s="363" t="s">
        <v>184</v>
      </c>
      <c r="E7" s="364"/>
      <c r="F7" s="364"/>
      <c r="G7" s="364"/>
      <c r="H7" s="364"/>
      <c r="I7" s="364"/>
      <c r="J7" s="364"/>
      <c r="K7" s="364"/>
      <c r="L7" s="364"/>
      <c r="M7" s="364"/>
      <c r="N7" s="11"/>
    </row>
    <row r="8" spans="4:14" ht="13.5" thickBot="1">
      <c r="D8" s="101"/>
      <c r="E8" s="101"/>
      <c r="F8" s="101"/>
      <c r="G8" s="101"/>
      <c r="H8" s="101"/>
      <c r="I8" s="101"/>
      <c r="J8" s="101"/>
      <c r="K8" s="101"/>
      <c r="L8" s="101"/>
      <c r="M8" s="101" t="s">
        <v>63</v>
      </c>
      <c r="N8" s="11"/>
    </row>
    <row r="9" spans="4:13" ht="13.5" thickBot="1">
      <c r="D9" s="301"/>
      <c r="E9" s="71" t="s">
        <v>16</v>
      </c>
      <c r="F9" s="3"/>
      <c r="G9" s="4" t="s">
        <v>17</v>
      </c>
      <c r="H9" s="5"/>
      <c r="I9" s="6"/>
      <c r="J9" s="1" t="s">
        <v>18</v>
      </c>
      <c r="K9" s="1" t="s">
        <v>19</v>
      </c>
      <c r="L9" s="1" t="s">
        <v>15</v>
      </c>
      <c r="M9" s="1" t="s">
        <v>20</v>
      </c>
    </row>
    <row r="10" spans="4:13" ht="12.75">
      <c r="D10" s="104"/>
      <c r="E10" s="381" t="s">
        <v>118</v>
      </c>
      <c r="F10" s="455"/>
      <c r="G10" s="455"/>
      <c r="H10" s="455"/>
      <c r="I10" s="456"/>
      <c r="J10" s="506" t="s">
        <v>24</v>
      </c>
      <c r="K10" s="486" t="s">
        <v>60</v>
      </c>
      <c r="L10" s="486" t="s">
        <v>61</v>
      </c>
      <c r="M10" s="488" t="s">
        <v>28</v>
      </c>
    </row>
    <row r="11" spans="4:13" ht="13.5" thickBot="1">
      <c r="D11" s="104"/>
      <c r="E11" s="503"/>
      <c r="F11" s="504"/>
      <c r="G11" s="504"/>
      <c r="H11" s="504"/>
      <c r="I11" s="505"/>
      <c r="J11" s="507"/>
      <c r="K11" s="487"/>
      <c r="L11" s="487"/>
      <c r="M11" s="489"/>
    </row>
    <row r="12" spans="4:13" ht="12.75">
      <c r="D12" s="121"/>
      <c r="E12" s="255"/>
      <c r="F12" s="256"/>
      <c r="G12" s="256"/>
      <c r="H12" s="256"/>
      <c r="I12" s="257"/>
      <c r="J12" s="217"/>
      <c r="K12" s="135"/>
      <c r="L12" s="135"/>
      <c r="M12" s="136"/>
    </row>
    <row r="13" spans="4:13" ht="25.5" customHeight="1">
      <c r="D13" s="121"/>
      <c r="E13" s="502" t="s">
        <v>84</v>
      </c>
      <c r="F13" s="418"/>
      <c r="G13" s="418"/>
      <c r="H13" s="418"/>
      <c r="I13" s="494"/>
      <c r="J13" s="76"/>
      <c r="K13" s="77"/>
      <c r="L13" s="77"/>
      <c r="M13" s="78"/>
    </row>
    <row r="14" spans="4:13" ht="12.75">
      <c r="D14" s="121"/>
      <c r="E14" s="258"/>
      <c r="F14" s="495" t="s">
        <v>185</v>
      </c>
      <c r="G14" s="484"/>
      <c r="H14" s="484"/>
      <c r="I14" s="485"/>
      <c r="J14" s="302">
        <v>733431</v>
      </c>
      <c r="K14" s="302"/>
      <c r="L14" s="77"/>
      <c r="M14" s="78"/>
    </row>
    <row r="15" spans="4:13" ht="12.75">
      <c r="D15" s="121"/>
      <c r="E15" s="258"/>
      <c r="F15" s="259"/>
      <c r="G15" s="307" t="s">
        <v>201</v>
      </c>
      <c r="H15" s="307" t="s">
        <v>202</v>
      </c>
      <c r="I15" s="260"/>
      <c r="J15" s="218"/>
      <c r="K15" s="218"/>
      <c r="L15" s="127"/>
      <c r="M15" s="110"/>
    </row>
    <row r="16" spans="4:13" ht="12.75">
      <c r="D16" s="121"/>
      <c r="E16" s="258"/>
      <c r="F16" s="410" t="s">
        <v>51</v>
      </c>
      <c r="G16" s="399"/>
      <c r="H16" s="399"/>
      <c r="I16" s="400"/>
      <c r="J16" s="218"/>
      <c r="K16" s="218"/>
      <c r="L16" s="127"/>
      <c r="M16" s="110"/>
    </row>
    <row r="17" spans="4:13" ht="12.75">
      <c r="D17" s="121"/>
      <c r="E17" s="258"/>
      <c r="F17" s="259"/>
      <c r="G17" s="484" t="s">
        <v>186</v>
      </c>
      <c r="H17" s="484"/>
      <c r="I17" s="485"/>
      <c r="J17" s="218">
        <v>42770</v>
      </c>
      <c r="K17" s="218"/>
      <c r="L17" s="127"/>
      <c r="M17" s="110"/>
    </row>
    <row r="18" spans="4:13" ht="12.75">
      <c r="D18" s="121"/>
      <c r="E18" s="258"/>
      <c r="F18" s="198"/>
      <c r="G18" s="259"/>
      <c r="H18" s="259"/>
      <c r="I18" s="260"/>
      <c r="J18" s="303"/>
      <c r="K18" s="303"/>
      <c r="L18" s="304"/>
      <c r="M18" s="305"/>
    </row>
    <row r="19" spans="4:13" ht="27" customHeight="1">
      <c r="D19" s="121"/>
      <c r="E19" s="490" t="s">
        <v>84</v>
      </c>
      <c r="F19" s="491"/>
      <c r="G19" s="491"/>
      <c r="H19" s="491"/>
      <c r="I19" s="492"/>
      <c r="J19" s="218"/>
      <c r="K19" s="218"/>
      <c r="L19" s="127"/>
      <c r="M19" s="110"/>
    </row>
    <row r="20" spans="4:13" ht="37.5" customHeight="1">
      <c r="D20" s="121"/>
      <c r="E20" s="258"/>
      <c r="F20" s="493" t="s">
        <v>199</v>
      </c>
      <c r="G20" s="418"/>
      <c r="H20" s="418"/>
      <c r="I20" s="494"/>
      <c r="J20" s="218">
        <v>100000</v>
      </c>
      <c r="K20" s="218"/>
      <c r="L20" s="127"/>
      <c r="M20" s="110"/>
    </row>
    <row r="21" spans="4:13" ht="27" customHeight="1">
      <c r="D21" s="121"/>
      <c r="E21" s="490" t="s">
        <v>84</v>
      </c>
      <c r="F21" s="491"/>
      <c r="G21" s="491"/>
      <c r="H21" s="491"/>
      <c r="I21" s="492"/>
      <c r="J21" s="218"/>
      <c r="K21" s="218"/>
      <c r="L21" s="127"/>
      <c r="M21" s="110"/>
    </row>
    <row r="22" spans="4:13" ht="37.5" customHeight="1">
      <c r="D22" s="121"/>
      <c r="E22" s="258"/>
      <c r="F22" s="493" t="s">
        <v>187</v>
      </c>
      <c r="G22" s="418"/>
      <c r="H22" s="418"/>
      <c r="I22" s="494"/>
      <c r="J22" s="218">
        <v>100000</v>
      </c>
      <c r="K22" s="218"/>
      <c r="L22" s="127"/>
      <c r="M22" s="110"/>
    </row>
    <row r="23" spans="4:13" ht="28.5" customHeight="1">
      <c r="D23" s="121"/>
      <c r="E23" s="490" t="s">
        <v>84</v>
      </c>
      <c r="F23" s="491"/>
      <c r="G23" s="491"/>
      <c r="H23" s="491"/>
      <c r="I23" s="492"/>
      <c r="J23" s="218"/>
      <c r="K23" s="218"/>
      <c r="L23" s="127"/>
      <c r="M23" s="110"/>
    </row>
    <row r="24" spans="4:13" ht="27" customHeight="1" thickBot="1">
      <c r="D24" s="121"/>
      <c r="E24" s="258"/>
      <c r="F24" s="496" t="s">
        <v>190</v>
      </c>
      <c r="G24" s="497"/>
      <c r="H24" s="497"/>
      <c r="I24" s="498"/>
      <c r="J24" s="218">
        <v>1031690</v>
      </c>
      <c r="K24" s="218"/>
      <c r="L24" s="127"/>
      <c r="M24" s="110"/>
    </row>
    <row r="25" spans="4:13" ht="28.5" customHeight="1">
      <c r="D25" s="121"/>
      <c r="E25" s="490" t="s">
        <v>84</v>
      </c>
      <c r="F25" s="491"/>
      <c r="G25" s="491"/>
      <c r="H25" s="491"/>
      <c r="I25" s="492"/>
      <c r="J25" s="218"/>
      <c r="K25" s="218"/>
      <c r="L25" s="127"/>
      <c r="M25" s="110"/>
    </row>
    <row r="26" spans="4:13" ht="27" customHeight="1" thickBot="1">
      <c r="D26" s="121"/>
      <c r="E26" s="258"/>
      <c r="F26" s="496" t="s">
        <v>188</v>
      </c>
      <c r="G26" s="497"/>
      <c r="H26" s="497"/>
      <c r="I26" s="498"/>
      <c r="J26" s="218">
        <v>121904</v>
      </c>
      <c r="K26" s="218"/>
      <c r="L26" s="127"/>
      <c r="M26" s="110"/>
    </row>
    <row r="27" spans="4:13" ht="28.5" customHeight="1">
      <c r="D27" s="121"/>
      <c r="E27" s="490" t="s">
        <v>84</v>
      </c>
      <c r="F27" s="491"/>
      <c r="G27" s="491"/>
      <c r="H27" s="491"/>
      <c r="I27" s="492"/>
      <c r="J27" s="218"/>
      <c r="K27" s="218"/>
      <c r="L27" s="127"/>
      <c r="M27" s="110"/>
    </row>
    <row r="28" spans="4:13" ht="27" customHeight="1" thickBot="1">
      <c r="D28" s="121"/>
      <c r="E28" s="258"/>
      <c r="F28" s="496" t="s">
        <v>189</v>
      </c>
      <c r="G28" s="497"/>
      <c r="H28" s="497"/>
      <c r="I28" s="498"/>
      <c r="J28" s="218">
        <v>32600</v>
      </c>
      <c r="K28" s="218"/>
      <c r="L28" s="127"/>
      <c r="M28" s="110"/>
    </row>
    <row r="29" spans="4:13" ht="13.5" thickBot="1">
      <c r="D29" s="306"/>
      <c r="E29" s="499" t="s">
        <v>26</v>
      </c>
      <c r="F29" s="500"/>
      <c r="G29" s="500"/>
      <c r="H29" s="500"/>
      <c r="I29" s="501"/>
      <c r="J29" s="56">
        <f>SUM(J12:J28)</f>
        <v>2162395</v>
      </c>
      <c r="K29" s="56">
        <f>SUM(K12:K28)</f>
        <v>0</v>
      </c>
      <c r="L29" s="56">
        <f>SUM(L12:L28)</f>
        <v>0</v>
      </c>
      <c r="M29" s="92">
        <f>SUM(M12:M28)</f>
        <v>0</v>
      </c>
    </row>
    <row r="35" ht="12.75">
      <c r="G35" s="308"/>
    </row>
  </sheetData>
  <sheetProtection/>
  <mergeCells count="25">
    <mergeCell ref="D7:M7"/>
    <mergeCell ref="D1:M1"/>
    <mergeCell ref="D3:M3"/>
    <mergeCell ref="D5:M5"/>
    <mergeCell ref="D6:M6"/>
    <mergeCell ref="E23:I23"/>
    <mergeCell ref="E13:I13"/>
    <mergeCell ref="E10:I11"/>
    <mergeCell ref="J10:J11"/>
    <mergeCell ref="E21:I21"/>
    <mergeCell ref="E27:I27"/>
    <mergeCell ref="E29:I29"/>
    <mergeCell ref="E19:I19"/>
    <mergeCell ref="F20:I20"/>
    <mergeCell ref="F28:I28"/>
    <mergeCell ref="F26:I26"/>
    <mergeCell ref="F16:I16"/>
    <mergeCell ref="G17:I17"/>
    <mergeCell ref="L10:L11"/>
    <mergeCell ref="M10:M11"/>
    <mergeCell ref="K10:K11"/>
    <mergeCell ref="E25:I25"/>
    <mergeCell ref="F22:I22"/>
    <mergeCell ref="F14:I14"/>
    <mergeCell ref="F24:I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Livi</cp:lastModifiedBy>
  <cp:lastPrinted>2017-11-14T11:50:01Z</cp:lastPrinted>
  <dcterms:created xsi:type="dcterms:W3CDTF">2007-06-18T06:49:20Z</dcterms:created>
  <dcterms:modified xsi:type="dcterms:W3CDTF">2018-01-19T11:40:21Z</dcterms:modified>
  <cp:category/>
  <cp:version/>
  <cp:contentType/>
  <cp:contentStatus/>
</cp:coreProperties>
</file>