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Összevont" sheetId="1" r:id="rId1"/>
  </sheets>
  <calcPr calcId="125725"/>
</workbook>
</file>

<file path=xl/calcChain.xml><?xml version="1.0" encoding="utf-8"?>
<calcChain xmlns="http://schemas.openxmlformats.org/spreadsheetml/2006/main">
  <c r="K36" i="1"/>
  <c r="E36"/>
  <c r="E35"/>
  <c r="E34"/>
  <c r="E33"/>
  <c r="E32"/>
  <c r="E31"/>
  <c r="K30"/>
  <c r="E30"/>
  <c r="E29"/>
  <c r="K28"/>
  <c r="E28"/>
  <c r="E27" s="1"/>
  <c r="E37" s="1"/>
  <c r="J27"/>
  <c r="J37" s="1"/>
  <c r="I27"/>
  <c r="I37" s="1"/>
  <c r="H27"/>
  <c r="K27" s="1"/>
  <c r="K37" s="1"/>
  <c r="D27"/>
  <c r="D37" s="1"/>
  <c r="C27"/>
  <c r="C37" s="1"/>
  <c r="B27"/>
  <c r="B37" s="1"/>
  <c r="J25"/>
  <c r="J39" s="1"/>
  <c r="H25"/>
  <c r="D25"/>
  <c r="B25"/>
  <c r="B39" s="1"/>
  <c r="K24"/>
  <c r="E24"/>
  <c r="E23"/>
  <c r="K22"/>
  <c r="E22"/>
  <c r="E21"/>
  <c r="E20"/>
  <c r="J19"/>
  <c r="I19"/>
  <c r="K19" s="1"/>
  <c r="H19"/>
  <c r="D19"/>
  <c r="C19"/>
  <c r="E19" s="1"/>
  <c r="B19"/>
  <c r="E17"/>
  <c r="K16"/>
  <c r="E16"/>
  <c r="E15"/>
  <c r="E14"/>
  <c r="K13"/>
  <c r="E13"/>
  <c r="K12"/>
  <c r="E12"/>
  <c r="K11"/>
  <c r="E11"/>
  <c r="K10"/>
  <c r="E10"/>
  <c r="K9"/>
  <c r="E9"/>
  <c r="K8"/>
  <c r="D8"/>
  <c r="C8"/>
  <c r="E8" s="1"/>
  <c r="B8"/>
  <c r="J7"/>
  <c r="I7"/>
  <c r="I25" s="1"/>
  <c r="I39" s="1"/>
  <c r="H7"/>
  <c r="D7"/>
  <c r="C7"/>
  <c r="C25" s="1"/>
  <c r="C39" s="1"/>
  <c r="B7"/>
  <c r="J40" l="1"/>
  <c r="D39"/>
  <c r="E7"/>
  <c r="E25" s="1"/>
  <c r="J41" s="1"/>
  <c r="K7"/>
  <c r="K25" s="1"/>
  <c r="K39" s="1"/>
  <c r="H37"/>
  <c r="H39" s="1"/>
  <c r="E39" l="1"/>
  <c r="J42"/>
</calcChain>
</file>

<file path=xl/sharedStrings.xml><?xml version="1.0" encoding="utf-8"?>
<sst xmlns="http://schemas.openxmlformats.org/spreadsheetml/2006/main" count="70" uniqueCount="61">
  <si>
    <t>3. sz. melléklet a 3/2017. (III.08.)önkormányzati rendelethez</t>
  </si>
  <si>
    <t>Öskü Község Önkormányzatának összevont mérlege</t>
  </si>
  <si>
    <t>Működési bevételek</t>
  </si>
  <si>
    <t>Napsugár Óvoda</t>
  </si>
  <si>
    <t>Ösküi Közös Önk. Hiv.</t>
  </si>
  <si>
    <t>Öskü Község Önk.</t>
  </si>
  <si>
    <t>Összesen</t>
  </si>
  <si>
    <t>Működési kiadások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</si>
  <si>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</si>
  <si>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</si>
  <si>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</si>
  <si>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</si>
  <si>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</si>
  <si>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</si>
  <si>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</si>
  <si>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</si>
  <si>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</si>
  <si>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pénzátadás ÁHT-n belülre</t>
  </si>
  <si>
    <t>- Központi költségvetési szervtől</t>
  </si>
  <si>
    <t>Működési célú pénzátadás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</si>
  <si>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</si>
  <si>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</si>
  <si>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</si>
  <si>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</si>
  <si>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</si>
  <si>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</si>
  <si>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Finanszírozási bevételek</t>
  </si>
  <si>
    <t>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</si>
  <si>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</si>
  <si>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</si>
  <si>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</si>
  <si>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</si>
  <si>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</si>
  <si>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</si>
  <si>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</si>
  <si>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</si>
  <si>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</si>
  <si>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</si>
  <si>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</si>
  <si>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</si>
  <si>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</si>
  <si>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ÁHT-n belülről</t>
  </si>
  <si>
    <t>Beruházások</t>
  </si>
  <si>
    <t>- Elkülönített állami pénzalaptól</t>
  </si>
  <si>
    <t>Felújítások</t>
  </si>
  <si>
    <t>- Nemzetiségi önk. és költségvet. szerveiktől</t>
  </si>
  <si>
    <t>Felhalmozási célú pénzátadás ÁHT-n belülre</t>
  </si>
  <si>
    <t>- Fejezeti kez. elői. EU-s progr. és azok társfin.</t>
  </si>
  <si>
    <t>Felhalmozási célú pénzátadás ÁHT-n kívülre</t>
  </si>
  <si>
    <t>Immat. javak, ingatlanok egyé t. eszközök ért. bev.</t>
  </si>
  <si>
    <t>Felhalmozási célú átvett pénzeszközök</t>
  </si>
  <si>
    <t>Felhalmozási finanszírozási kiadások</t>
  </si>
  <si>
    <t>Előző évi felhalmozási pénzmaradvány igénybevétele</t>
  </si>
  <si>
    <t>Fejlesztési tartalék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</si>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</sst>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5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2" fillId="3" borderId="0" applyNumberFormat="0" applyBorder="0" applyAlignment="0" applyProtection="0"/>
    <xf numFmtId="0" fontId="12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5" fillId="6" borderId="0" applyNumberFormat="0" applyBorder="0" applyAlignment="0" applyProtection="0"/>
    <xf numFmtId="0" fontId="16" fillId="26" borderId="24" applyNumberFormat="0" applyAlignment="0" applyProtection="0"/>
    <xf numFmtId="0" fontId="17" fillId="27" borderId="25" applyNumberFormat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26" applyNumberFormat="0" applyFill="0" applyAlignment="0" applyProtection="0"/>
    <xf numFmtId="0" fontId="22" fillId="0" borderId="27" applyNumberFormat="0" applyFill="0" applyAlignment="0" applyProtection="0"/>
    <xf numFmtId="0" fontId="23" fillId="0" borderId="28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24" applyNumberFormat="0" applyAlignment="0" applyProtection="0"/>
    <xf numFmtId="0" fontId="25" fillId="0" borderId="29" applyNumberFormat="0" applyFill="0" applyAlignment="0" applyProtection="0"/>
    <xf numFmtId="0" fontId="26" fillId="28" borderId="0" applyNumberFormat="0" applyBorder="0" applyAlignment="0" applyProtection="0"/>
    <xf numFmtId="0" fontId="27" fillId="0" borderId="0"/>
    <xf numFmtId="0" fontId="28" fillId="0" borderId="0"/>
    <xf numFmtId="0" fontId="29" fillId="0" borderId="0"/>
    <xf numFmtId="0" fontId="30" fillId="0" borderId="0"/>
    <xf numFmtId="0" fontId="28" fillId="0" borderId="0"/>
    <xf numFmtId="0" fontId="18" fillId="0" borderId="0"/>
    <xf numFmtId="0" fontId="13" fillId="29" borderId="30" applyNumberFormat="0" applyFont="0" applyAlignment="0" applyProtection="0"/>
    <xf numFmtId="0" fontId="31" fillId="26" borderId="31" applyNumberFormat="0" applyAlignment="0" applyProtection="0"/>
    <xf numFmtId="164" fontId="18" fillId="0" borderId="0"/>
    <xf numFmtId="164" fontId="27" fillId="0" borderId="0"/>
    <xf numFmtId="44" fontId="27" fillId="0" borderId="0" applyFont="0" applyFill="0" applyBorder="0" applyAlignment="0" applyProtection="0"/>
    <xf numFmtId="164" fontId="27" fillId="0" borderId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2" applyNumberFormat="0" applyFill="0" applyAlignment="0" applyProtection="0"/>
    <xf numFmtId="0" fontId="34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6" xfId="0" applyFont="1" applyBorder="1"/>
    <xf numFmtId="3" fontId="7" fillId="0" borderId="6" xfId="0" applyNumberFormat="1" applyFont="1" applyFill="1" applyBorder="1"/>
    <xf numFmtId="3" fontId="7" fillId="0" borderId="6" xfId="0" applyNumberFormat="1" applyFont="1" applyBorder="1"/>
    <xf numFmtId="10" fontId="2" fillId="0" borderId="0" xfId="0" applyNumberFormat="1" applyFont="1" applyBorder="1"/>
    <xf numFmtId="0" fontId="2" fillId="0" borderId="7" xfId="0" applyFont="1" applyBorder="1"/>
    <xf numFmtId="3" fontId="2" fillId="0" borderId="7" xfId="0" applyNumberFormat="1" applyFont="1" applyFill="1" applyBorder="1"/>
    <xf numFmtId="0" fontId="2" fillId="0" borderId="0" xfId="0" applyFont="1" applyBorder="1"/>
    <xf numFmtId="0" fontId="8" fillId="0" borderId="7" xfId="0" applyFont="1" applyBorder="1" applyAlignment="1">
      <alignment horizontal="left"/>
    </xf>
    <xf numFmtId="3" fontId="9" fillId="0" borderId="8" xfId="0" applyNumberFormat="1" applyFont="1" applyFill="1" applyBorder="1" applyAlignment="1"/>
    <xf numFmtId="3" fontId="2" fillId="0" borderId="8" xfId="0" applyNumberFormat="1" applyFont="1" applyBorder="1"/>
    <xf numFmtId="3" fontId="2" fillId="0" borderId="9" xfId="0" applyNumberFormat="1" applyFont="1" applyFill="1" applyBorder="1"/>
    <xf numFmtId="0" fontId="2" fillId="0" borderId="7" xfId="0" quotePrefix="1" applyFont="1" applyBorder="1"/>
    <xf numFmtId="3" fontId="2" fillId="0" borderId="7" xfId="0" applyNumberFormat="1" applyFont="1" applyBorder="1"/>
    <xf numFmtId="3" fontId="9" fillId="0" borderId="7" xfId="0" applyNumberFormat="1" applyFont="1" applyFill="1" applyBorder="1" applyAlignment="1"/>
    <xf numFmtId="3" fontId="2" fillId="0" borderId="10" xfId="0" applyNumberFormat="1" applyFont="1" applyFill="1" applyBorder="1"/>
    <xf numFmtId="0" fontId="2" fillId="0" borderId="7" xfId="0" quotePrefix="1" applyFont="1" applyFill="1" applyBorder="1"/>
    <xf numFmtId="3" fontId="2" fillId="0" borderId="0" xfId="0" applyNumberFormat="1" applyFont="1" applyFill="1" applyBorder="1"/>
    <xf numFmtId="0" fontId="8" fillId="0" borderId="7" xfId="0" applyFont="1" applyFill="1" applyBorder="1" applyAlignment="1">
      <alignment horizontal="left"/>
    </xf>
    <xf numFmtId="0" fontId="2" fillId="0" borderId="7" xfId="0" applyFont="1" applyFill="1" applyBorder="1"/>
    <xf numFmtId="0" fontId="10" fillId="0" borderId="7" xfId="0" applyFont="1" applyFill="1" applyBorder="1"/>
    <xf numFmtId="3" fontId="7" fillId="0" borderId="7" xfId="0" applyNumberFormat="1" applyFont="1" applyFill="1" applyBorder="1"/>
    <xf numFmtId="3" fontId="10" fillId="0" borderId="7" xfId="0" applyNumberFormat="1" applyFont="1" applyFill="1" applyBorder="1"/>
    <xf numFmtId="3" fontId="7" fillId="0" borderId="10" xfId="0" applyNumberFormat="1" applyFont="1" applyFill="1" applyBorder="1"/>
    <xf numFmtId="3" fontId="2" fillId="0" borderId="7" xfId="0" quotePrefix="1" applyNumberFormat="1" applyFont="1" applyFill="1" applyBorder="1"/>
    <xf numFmtId="3" fontId="9" fillId="0" borderId="7" xfId="0" applyNumberFormat="1" applyFont="1" applyFill="1" applyBorder="1" applyAlignment="1">
      <alignment horizontal="right" vertical="center" wrapText="1"/>
    </xf>
    <xf numFmtId="0" fontId="2" fillId="0" borderId="11" xfId="0" quotePrefix="1" applyFont="1" applyFill="1" applyBorder="1"/>
    <xf numFmtId="3" fontId="2" fillId="0" borderId="11" xfId="0" applyNumberFormat="1" applyFont="1" applyFill="1" applyBorder="1"/>
    <xf numFmtId="3" fontId="2" fillId="0" borderId="11" xfId="0" quotePrefix="1" applyNumberFormat="1" applyFont="1" applyFill="1" applyBorder="1"/>
    <xf numFmtId="3" fontId="2" fillId="0" borderId="12" xfId="0" applyNumberFormat="1" applyFont="1" applyFill="1" applyBorder="1"/>
    <xf numFmtId="0" fontId="2" fillId="0" borderId="13" xfId="0" quotePrefix="1" applyFont="1" applyFill="1" applyBorder="1"/>
    <xf numFmtId="3" fontId="2" fillId="0" borderId="13" xfId="0" applyNumberFormat="1" applyFont="1" applyFill="1" applyBorder="1"/>
    <xf numFmtId="0" fontId="2" fillId="0" borderId="13" xfId="0" applyFont="1" applyBorder="1"/>
    <xf numFmtId="0" fontId="10" fillId="2" borderId="14" xfId="0" applyFont="1" applyFill="1" applyBorder="1"/>
    <xf numFmtId="3" fontId="10" fillId="2" borderId="2" xfId="0" applyNumberFormat="1" applyFont="1" applyFill="1" applyBorder="1"/>
    <xf numFmtId="3" fontId="10" fillId="2" borderId="2" xfId="0" quotePrefix="1" applyNumberFormat="1" applyFont="1" applyFill="1" applyBorder="1"/>
    <xf numFmtId="0" fontId="11" fillId="0" borderId="0" xfId="0" applyFont="1"/>
    <xf numFmtId="3" fontId="2" fillId="0" borderId="15" xfId="0" applyNumberFormat="1" applyFont="1" applyBorder="1"/>
    <xf numFmtId="0" fontId="10" fillId="2" borderId="16" xfId="0" applyFont="1" applyFill="1" applyBorder="1"/>
    <xf numFmtId="3" fontId="4" fillId="2" borderId="2" xfId="0" applyNumberFormat="1" applyFont="1" applyFill="1" applyBorder="1"/>
    <xf numFmtId="0" fontId="10" fillId="2" borderId="2" xfId="0" applyFont="1" applyFill="1" applyBorder="1"/>
    <xf numFmtId="3" fontId="7" fillId="2" borderId="2" xfId="0" applyNumberFormat="1" applyFont="1" applyFill="1" applyBorder="1"/>
    <xf numFmtId="0" fontId="10" fillId="0" borderId="9" xfId="0" applyFont="1" applyBorder="1"/>
    <xf numFmtId="3" fontId="4" fillId="0" borderId="8" xfId="0" applyNumberFormat="1" applyFont="1" applyBorder="1"/>
    <xf numFmtId="3" fontId="7" fillId="0" borderId="8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0" fontId="2" fillId="0" borderId="8" xfId="0" applyFont="1" applyBorder="1"/>
    <xf numFmtId="3" fontId="2" fillId="0" borderId="19" xfId="0" applyNumberFormat="1" applyFont="1" applyFill="1" applyBorder="1"/>
    <xf numFmtId="3" fontId="2" fillId="0" borderId="17" xfId="0" applyNumberFormat="1" applyFont="1" applyBorder="1"/>
    <xf numFmtId="0" fontId="2" fillId="0" borderId="10" xfId="0" quotePrefix="1" applyFont="1" applyBorder="1"/>
    <xf numFmtId="3" fontId="2" fillId="0" borderId="20" xfId="0" applyNumberFormat="1" applyFont="1" applyFill="1" applyBorder="1"/>
    <xf numFmtId="3" fontId="2" fillId="0" borderId="21" xfId="0" applyNumberFormat="1" applyFont="1" applyBorder="1"/>
    <xf numFmtId="3" fontId="2" fillId="0" borderId="22" xfId="0" applyNumberFormat="1" applyFont="1" applyFill="1" applyBorder="1"/>
    <xf numFmtId="3" fontId="2" fillId="0" borderId="20" xfId="0" applyNumberFormat="1" applyFont="1" applyBorder="1"/>
    <xf numFmtId="0" fontId="2" fillId="0" borderId="10" xfId="0" quotePrefix="1" applyFont="1" applyFill="1" applyBorder="1"/>
    <xf numFmtId="0" fontId="2" fillId="0" borderId="8" xfId="0" quotePrefix="1" applyFont="1" applyFill="1" applyBorder="1"/>
    <xf numFmtId="0" fontId="9" fillId="0" borderId="10" xfId="0" applyFont="1" applyBorder="1"/>
    <xf numFmtId="0" fontId="2" fillId="0" borderId="8" xfId="0" applyFont="1" applyFill="1" applyBorder="1"/>
    <xf numFmtId="0" fontId="9" fillId="0" borderId="12" xfId="0" applyFont="1" applyBorder="1"/>
    <xf numFmtId="3" fontId="10" fillId="2" borderId="16" xfId="0" applyNumberFormat="1" applyFont="1" applyFill="1" applyBorder="1"/>
    <xf numFmtId="3" fontId="10" fillId="2" borderId="23" xfId="0" applyNumberFormat="1" applyFont="1" applyFill="1" applyBorder="1"/>
    <xf numFmtId="3" fontId="2" fillId="0" borderId="0" xfId="0" applyNumberFormat="1" applyFont="1"/>
    <xf numFmtId="0" fontId="10" fillId="0" borderId="0" xfId="0" applyFont="1" applyFill="1" applyBorder="1"/>
    <xf numFmtId="3" fontId="10" fillId="0" borderId="0" xfId="0" applyNumberFormat="1" applyFont="1"/>
    <xf numFmtId="0" fontId="10" fillId="0" borderId="0" xfId="0" applyFont="1"/>
    <xf numFmtId="3" fontId="7" fillId="0" borderId="0" xfId="0" applyNumberFormat="1" applyFont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topLeftCell="A25" workbookViewId="0">
      <selection activeCell="C3" sqref="C3"/>
    </sheetView>
  </sheetViews>
  <sheetFormatPr defaultColWidth="9.140625" defaultRowHeight="15"/>
  <cols>
    <col min="1" max="1" width="48.5703125" style="2" customWidth="1"/>
    <col min="2" max="2" width="11.85546875" style="2" customWidth="1"/>
    <col min="3" max="3" width="11" style="2" customWidth="1"/>
    <col min="4" max="4" width="13.28515625" style="2" customWidth="1"/>
    <col min="5" max="5" width="12.28515625" style="2" customWidth="1"/>
    <col min="6" max="6" width="2.42578125" style="2" customWidth="1"/>
    <col min="7" max="7" width="41.7109375" style="2" customWidth="1"/>
    <col min="8" max="8" width="11.140625" style="2" customWidth="1"/>
    <col min="9" max="9" width="11.42578125" style="2" customWidth="1"/>
    <col min="10" max="10" width="12.7109375" style="2" customWidth="1"/>
    <col min="11" max="11" width="12.28515625" style="2" customWidth="1"/>
    <col min="12" max="16384" width="9.140625" style="2"/>
  </cols>
  <sheetData>
    <row r="1" spans="1:11">
      <c r="A1" s="1" t="s">
        <v>0</v>
      </c>
    </row>
    <row r="3" spans="1:11" ht="15.75">
      <c r="A3" s="3" t="s">
        <v>1</v>
      </c>
    </row>
    <row r="5" spans="1:11" ht="16.5" thickBot="1">
      <c r="A5" s="3"/>
      <c r="G5" s="3"/>
    </row>
    <row r="6" spans="1:11" s="10" customFormat="1" ht="51.75" customHeight="1" thickBot="1">
      <c r="A6" s="4" t="s">
        <v>2</v>
      </c>
      <c r="B6" s="5" t="s">
        <v>3</v>
      </c>
      <c r="C6" s="5" t="s">
        <v>4</v>
      </c>
      <c r="D6" s="6" t="s">
        <v>5</v>
      </c>
      <c r="E6" s="6" t="s">
        <v>6</v>
      </c>
      <c r="F6" s="7"/>
      <c r="G6" s="8" t="s">
        <v>7</v>
      </c>
      <c r="H6" s="5" t="s">
        <v>3</v>
      </c>
      <c r="I6" s="5" t="s">
        <v>4</v>
      </c>
      <c r="J6" s="6" t="s">
        <v>5</v>
      </c>
      <c r="K6" s="9" t="s">
        <v>6</v>
      </c>
    </row>
    <row r="7" spans="1:11">
      <c r="A7" s="11" t="s">
        <v>2</v>
      </c>
      <c r="B7" s="12">
        <f t="shared" ref="B7:C7" si="0">B8+B16+B17+B18</f>
        <v>11513180</v>
      </c>
      <c r="C7" s="12">
        <f t="shared" si="0"/>
        <v>537000</v>
      </c>
      <c r="D7" s="12">
        <f>D8+D16+D17+D18</f>
        <v>244148498</v>
      </c>
      <c r="E7" s="13">
        <f>SUM(B7:D7)</f>
        <v>256198678</v>
      </c>
      <c r="F7" s="14"/>
      <c r="G7" s="11" t="s">
        <v>7</v>
      </c>
      <c r="H7" s="13">
        <f>SUM(H8:H16)</f>
        <v>76372506</v>
      </c>
      <c r="I7" s="13">
        <f>SUM(I8:I16)</f>
        <v>56797400</v>
      </c>
      <c r="J7" s="13">
        <f t="shared" ref="J7" si="1">SUM(J8:J16)</f>
        <v>104716306</v>
      </c>
      <c r="K7" s="13">
        <f>SUM(H7:J7)</f>
        <v>237886212</v>
      </c>
    </row>
    <row r="8" spans="1:11">
      <c r="A8" s="15" t="s">
        <v>8</v>
      </c>
      <c r="B8" s="16">
        <f t="shared" ref="B8" si="2">SUM(B9:B15)</f>
        <v>0</v>
      </c>
      <c r="C8" s="16">
        <f>SUM(C9:C15)</f>
        <v>0</v>
      </c>
      <c r="D8" s="16">
        <f>SUM(D9:D15)</f>
        <v>191771218</v>
      </c>
      <c r="E8" s="16">
        <f>SUM(B8:D8)</f>
        <v>191771218</v>
      </c>
      <c r="F8" s="17"/>
      <c r="G8" s="18" t="s">
        <v>9</v>
      </c>
      <c r="H8" s="19">
        <v>45291158</v>
      </c>
      <c r="I8" s="20">
        <v>37751116</v>
      </c>
      <c r="J8" s="21">
        <v>33233446</v>
      </c>
      <c r="K8" s="16">
        <f>SUM(H8:J8)</f>
        <v>116275720</v>
      </c>
    </row>
    <row r="9" spans="1:11">
      <c r="A9" s="22" t="s">
        <v>10</v>
      </c>
      <c r="B9" s="16"/>
      <c r="C9" s="16"/>
      <c r="D9" s="16">
        <v>182594818</v>
      </c>
      <c r="E9" s="23">
        <f>SUM(B9:D9)</f>
        <v>182594818</v>
      </c>
      <c r="F9" s="17"/>
      <c r="G9" s="18" t="s">
        <v>11</v>
      </c>
      <c r="H9" s="24">
        <v>9577982</v>
      </c>
      <c r="I9" s="23">
        <v>7692407</v>
      </c>
      <c r="J9" s="25">
        <v>7071760</v>
      </c>
      <c r="K9" s="16">
        <f>SUM(H9:J9)</f>
        <v>24342149</v>
      </c>
    </row>
    <row r="10" spans="1:11">
      <c r="A10" s="22" t="s">
        <v>12</v>
      </c>
      <c r="B10" s="16"/>
      <c r="C10" s="16"/>
      <c r="D10" s="16">
        <v>5250000</v>
      </c>
      <c r="E10" s="23">
        <f>SUM(B10:D10)</f>
        <v>5250000</v>
      </c>
      <c r="F10" s="17"/>
      <c r="G10" s="18" t="s">
        <v>13</v>
      </c>
      <c r="H10" s="24">
        <v>21503366</v>
      </c>
      <c r="I10" s="23">
        <v>11353877</v>
      </c>
      <c r="J10" s="25">
        <v>44183841</v>
      </c>
      <c r="K10" s="16">
        <f>SUM(H10:J10)</f>
        <v>77041084</v>
      </c>
    </row>
    <row r="11" spans="1:11">
      <c r="A11" s="26" t="s">
        <v>14</v>
      </c>
      <c r="B11" s="16"/>
      <c r="C11" s="16"/>
      <c r="D11" s="16"/>
      <c r="E11" s="23">
        <f t="shared" ref="E11:E14" si="3">SUM(B11:D11)</f>
        <v>0</v>
      </c>
      <c r="F11" s="27"/>
      <c r="G11" s="28" t="s">
        <v>15</v>
      </c>
      <c r="H11" s="24"/>
      <c r="I11" s="23"/>
      <c r="J11" s="25">
        <v>15027000</v>
      </c>
      <c r="K11" s="16">
        <f t="shared" ref="K11:K13" si="4">SUM(H11:J11)</f>
        <v>15027000</v>
      </c>
    </row>
    <row r="12" spans="1:11">
      <c r="A12" s="22" t="s">
        <v>16</v>
      </c>
      <c r="B12" s="16"/>
      <c r="C12" s="16"/>
      <c r="D12" s="16"/>
      <c r="E12" s="23">
        <f t="shared" si="3"/>
        <v>0</v>
      </c>
      <c r="F12" s="27"/>
      <c r="G12" s="16" t="s">
        <v>17</v>
      </c>
      <c r="H12" s="16"/>
      <c r="I12" s="16"/>
      <c r="J12" s="25">
        <v>1666800</v>
      </c>
      <c r="K12" s="16">
        <f t="shared" si="4"/>
        <v>1666800</v>
      </c>
    </row>
    <row r="13" spans="1:11">
      <c r="A13" s="26" t="s">
        <v>18</v>
      </c>
      <c r="B13" s="16"/>
      <c r="C13" s="16"/>
      <c r="D13" s="16"/>
      <c r="E13" s="23">
        <f t="shared" si="3"/>
        <v>0</v>
      </c>
      <c r="F13" s="27"/>
      <c r="G13" s="16" t="s">
        <v>19</v>
      </c>
      <c r="H13" s="16"/>
      <c r="I13" s="16"/>
      <c r="J13" s="25">
        <v>3417000</v>
      </c>
      <c r="K13" s="16">
        <f t="shared" si="4"/>
        <v>3417000</v>
      </c>
    </row>
    <row r="14" spans="1:11">
      <c r="A14" s="26" t="s">
        <v>20</v>
      </c>
      <c r="B14" s="16"/>
      <c r="C14" s="16"/>
      <c r="D14" s="16"/>
      <c r="E14" s="23">
        <f t="shared" si="3"/>
        <v>0</v>
      </c>
      <c r="F14" s="27"/>
      <c r="G14" s="16" t="s">
        <v>21</v>
      </c>
      <c r="H14" s="16"/>
      <c r="I14" s="16"/>
      <c r="J14" s="25"/>
      <c r="K14" s="16"/>
    </row>
    <row r="15" spans="1:11">
      <c r="A15" s="26" t="s">
        <v>22</v>
      </c>
      <c r="B15" s="16"/>
      <c r="C15" s="16"/>
      <c r="D15" s="16">
        <v>3926400</v>
      </c>
      <c r="E15" s="23">
        <f>SUM(B15:D15)</f>
        <v>3926400</v>
      </c>
      <c r="F15" s="27"/>
      <c r="G15" s="16"/>
      <c r="H15" s="16"/>
      <c r="I15" s="16"/>
      <c r="J15" s="25"/>
      <c r="K15" s="16"/>
    </row>
    <row r="16" spans="1:11">
      <c r="A16" s="29" t="s">
        <v>23</v>
      </c>
      <c r="B16" s="16"/>
      <c r="C16" s="16"/>
      <c r="D16" s="16">
        <v>29950000</v>
      </c>
      <c r="E16" s="23">
        <f>SUM(B16:D16)</f>
        <v>29950000</v>
      </c>
      <c r="F16" s="27"/>
      <c r="G16" s="16" t="s">
        <v>24</v>
      </c>
      <c r="H16" s="16"/>
      <c r="I16" s="16"/>
      <c r="J16" s="25">
        <v>116459</v>
      </c>
      <c r="K16" s="16">
        <f>SUM(H16:J16)</f>
        <v>116459</v>
      </c>
    </row>
    <row r="17" spans="1:11">
      <c r="A17" s="29" t="s">
        <v>2</v>
      </c>
      <c r="B17" s="16">
        <v>11513180</v>
      </c>
      <c r="C17" s="16">
        <v>537000</v>
      </c>
      <c r="D17" s="16">
        <v>22427280</v>
      </c>
      <c r="E17" s="23">
        <f>SUM(B17:D17)</f>
        <v>34477460</v>
      </c>
      <c r="F17" s="27"/>
      <c r="G17" s="16"/>
      <c r="H17" s="16"/>
      <c r="I17" s="16"/>
      <c r="J17" s="25"/>
      <c r="K17" s="16"/>
    </row>
    <row r="18" spans="1:11">
      <c r="A18" s="29" t="s">
        <v>25</v>
      </c>
      <c r="B18" s="16"/>
      <c r="C18" s="16"/>
      <c r="D18" s="16"/>
      <c r="E18" s="23"/>
      <c r="F18" s="27"/>
      <c r="G18" s="16"/>
      <c r="H18" s="16"/>
      <c r="I18" s="16"/>
      <c r="J18" s="25"/>
      <c r="K18" s="16"/>
    </row>
    <row r="19" spans="1:11">
      <c r="A19" s="30" t="s">
        <v>26</v>
      </c>
      <c r="B19" s="31">
        <f>SUM(B20:B24)</f>
        <v>66091226</v>
      </c>
      <c r="C19" s="31">
        <f>SUM(C20:C24)</f>
        <v>56311200</v>
      </c>
      <c r="D19" s="31">
        <f>SUM(D20:D24)</f>
        <v>0</v>
      </c>
      <c r="E19" s="31">
        <f>SUM(B19:D19)</f>
        <v>122402426</v>
      </c>
      <c r="F19" s="27"/>
      <c r="G19" s="32" t="s">
        <v>27</v>
      </c>
      <c r="H19" s="33">
        <f>SUM(H20:H24)</f>
        <v>0</v>
      </c>
      <c r="I19" s="33">
        <f t="shared" ref="I19" si="5">SUM(I20:I24)</f>
        <v>0</v>
      </c>
      <c r="J19" s="33">
        <f>SUM(J20:J24)</f>
        <v>124870298</v>
      </c>
      <c r="K19" s="31">
        <f>SUM(H19:J19)</f>
        <v>124870298</v>
      </c>
    </row>
    <row r="20" spans="1:11">
      <c r="A20" s="26" t="s">
        <v>28</v>
      </c>
      <c r="B20" s="16"/>
      <c r="C20" s="16"/>
      <c r="D20" s="16"/>
      <c r="E20" s="23">
        <f>SUM(B20:D20)</f>
        <v>0</v>
      </c>
      <c r="F20" s="27"/>
      <c r="G20" s="34" t="s">
        <v>29</v>
      </c>
      <c r="H20" s="16"/>
      <c r="I20" s="16"/>
      <c r="J20" s="25"/>
      <c r="K20" s="16"/>
    </row>
    <row r="21" spans="1:11">
      <c r="A21" s="26" t="s">
        <v>30</v>
      </c>
      <c r="B21" s="35"/>
      <c r="C21" s="16"/>
      <c r="D21" s="16"/>
      <c r="E21" s="23">
        <f t="shared" ref="E21:E24" si="6">SUM(B21:D21)</f>
        <v>0</v>
      </c>
      <c r="F21" s="27"/>
      <c r="G21" s="34" t="s">
        <v>31</v>
      </c>
      <c r="H21" s="16"/>
      <c r="I21" s="16"/>
      <c r="J21" s="25"/>
      <c r="K21" s="16"/>
    </row>
    <row r="22" spans="1:11">
      <c r="A22" s="26" t="s">
        <v>32</v>
      </c>
      <c r="B22" s="16">
        <v>1150000</v>
      </c>
      <c r="C22" s="16">
        <v>3000000</v>
      </c>
      <c r="D22" s="16"/>
      <c r="E22" s="23">
        <f>SUM(B22:D22)</f>
        <v>4150000</v>
      </c>
      <c r="F22" s="27"/>
      <c r="G22" s="34" t="s">
        <v>33</v>
      </c>
      <c r="H22" s="16"/>
      <c r="I22" s="16"/>
      <c r="J22" s="25">
        <v>118252426</v>
      </c>
      <c r="K22" s="16">
        <f>SUM(H22:J22)</f>
        <v>118252426</v>
      </c>
    </row>
    <row r="23" spans="1:11">
      <c r="A23" s="36" t="s">
        <v>34</v>
      </c>
      <c r="B23" s="37">
        <v>64941226</v>
      </c>
      <c r="C23" s="37">
        <v>53311200</v>
      </c>
      <c r="D23" s="37"/>
      <c r="E23" s="23">
        <f>SUM(B23:D23)</f>
        <v>118252426</v>
      </c>
      <c r="F23" s="27"/>
      <c r="G23" s="38"/>
      <c r="H23" s="37"/>
      <c r="I23" s="37"/>
      <c r="J23" s="39"/>
      <c r="K23" s="37"/>
    </row>
    <row r="24" spans="1:11" ht="15.75" thickBot="1">
      <c r="A24" s="40" t="s">
        <v>35</v>
      </c>
      <c r="B24" s="41"/>
      <c r="C24" s="41"/>
      <c r="D24" s="42"/>
      <c r="E24" s="23">
        <f t="shared" si="6"/>
        <v>0</v>
      </c>
      <c r="G24" s="38" t="s">
        <v>36</v>
      </c>
      <c r="H24" s="41"/>
      <c r="I24" s="41"/>
      <c r="J24" s="39">
        <v>6617872</v>
      </c>
      <c r="K24" s="37">
        <f>SUM(H24:J24)</f>
        <v>6617872</v>
      </c>
    </row>
    <row r="25" spans="1:11" ht="15.75" thickBot="1">
      <c r="A25" s="43" t="s">
        <v>37</v>
      </c>
      <c r="B25" s="44">
        <f>B7+B19</f>
        <v>77604406</v>
      </c>
      <c r="C25" s="44">
        <f>C7+C19</f>
        <v>56848200</v>
      </c>
      <c r="D25" s="44">
        <f>D7+D19</f>
        <v>244148498</v>
      </c>
      <c r="E25" s="44">
        <f>E7+E19</f>
        <v>378601104</v>
      </c>
      <c r="F25" s="14"/>
      <c r="G25" s="45" t="s">
        <v>38</v>
      </c>
      <c r="H25" s="44">
        <f>H7+H19</f>
        <v>76372506</v>
      </c>
      <c r="I25" s="44">
        <f>I7+I19</f>
        <v>56797400</v>
      </c>
      <c r="J25" s="44">
        <f>J7+J19</f>
        <v>229586604</v>
      </c>
      <c r="K25" s="44">
        <f>K7+K19</f>
        <v>362756510</v>
      </c>
    </row>
    <row r="26" spans="1:11" ht="15.75" thickBot="1">
      <c r="B26" s="46"/>
      <c r="E26" s="47"/>
      <c r="G26" s="27"/>
      <c r="H26" s="27"/>
      <c r="I26" s="27"/>
      <c r="J26" s="27"/>
    </row>
    <row r="27" spans="1:11" ht="15.75" thickBot="1">
      <c r="A27" s="48" t="s">
        <v>39</v>
      </c>
      <c r="B27" s="49">
        <f>B28+B34+B35+B36</f>
        <v>0</v>
      </c>
      <c r="C27" s="49">
        <f t="shared" ref="C27:E27" si="7">C28+C34+C35+C36</f>
        <v>0</v>
      </c>
      <c r="D27" s="49">
        <f t="shared" si="7"/>
        <v>70486958</v>
      </c>
      <c r="E27" s="49">
        <f t="shared" si="7"/>
        <v>70486958</v>
      </c>
      <c r="G27" s="50" t="s">
        <v>40</v>
      </c>
      <c r="H27" s="51">
        <f t="shared" ref="H27:I27" si="8">H28+H30+H32+H33+H36</f>
        <v>1231900</v>
      </c>
      <c r="I27" s="51">
        <f t="shared" si="8"/>
        <v>50800</v>
      </c>
      <c r="J27" s="51">
        <f>J28+J30+J32+J33+J36</f>
        <v>85048852</v>
      </c>
      <c r="K27" s="51">
        <f>SUM(H27:J27)</f>
        <v>86331552</v>
      </c>
    </row>
    <row r="28" spans="1:11">
      <c r="A28" s="52" t="s">
        <v>41</v>
      </c>
      <c r="B28" s="53"/>
      <c r="C28" s="54"/>
      <c r="D28" s="55"/>
      <c r="E28" s="56">
        <f>SUM(B28:D28)</f>
        <v>0</v>
      </c>
      <c r="G28" s="57" t="s">
        <v>42</v>
      </c>
      <c r="H28" s="58">
        <v>723900</v>
      </c>
      <c r="I28" s="20">
        <v>50800</v>
      </c>
      <c r="J28" s="20">
        <v>29530865</v>
      </c>
      <c r="K28" s="59">
        <f>H28+I28+J28</f>
        <v>30305565</v>
      </c>
    </row>
    <row r="29" spans="1:11">
      <c r="A29" s="60" t="s">
        <v>43</v>
      </c>
      <c r="B29" s="23"/>
      <c r="C29" s="23"/>
      <c r="D29" s="61"/>
      <c r="E29" s="62">
        <f>SUM(B29:D29)</f>
        <v>0</v>
      </c>
      <c r="G29" s="22"/>
      <c r="H29" s="63"/>
      <c r="I29" s="23"/>
      <c r="J29" s="23"/>
      <c r="K29" s="64"/>
    </row>
    <row r="30" spans="1:11">
      <c r="A30" s="65" t="s">
        <v>14</v>
      </c>
      <c r="B30" s="23"/>
      <c r="C30" s="23"/>
      <c r="D30" s="61"/>
      <c r="E30" s="62">
        <f t="shared" ref="E30:E36" si="9">SUM(B30:D30)</f>
        <v>0</v>
      </c>
      <c r="G30" s="26" t="s">
        <v>44</v>
      </c>
      <c r="H30" s="63">
        <v>508000</v>
      </c>
      <c r="I30" s="23"/>
      <c r="J30" s="23">
        <v>41494424</v>
      </c>
      <c r="K30" s="64">
        <f>J30</f>
        <v>41494424</v>
      </c>
    </row>
    <row r="31" spans="1:11">
      <c r="A31" s="60" t="s">
        <v>16</v>
      </c>
      <c r="B31" s="23"/>
      <c r="C31" s="23"/>
      <c r="D31" s="61"/>
      <c r="E31" s="62">
        <f t="shared" si="9"/>
        <v>0</v>
      </c>
      <c r="G31" s="26"/>
      <c r="H31" s="63"/>
      <c r="I31" s="23"/>
      <c r="J31" s="23"/>
      <c r="K31" s="64"/>
    </row>
    <row r="32" spans="1:11">
      <c r="A32" s="65" t="s">
        <v>45</v>
      </c>
      <c r="B32" s="23"/>
      <c r="C32" s="23"/>
      <c r="D32" s="61"/>
      <c r="E32" s="62">
        <f t="shared" si="9"/>
        <v>0</v>
      </c>
      <c r="G32" s="26" t="s">
        <v>46</v>
      </c>
      <c r="H32" s="63"/>
      <c r="I32" s="23"/>
      <c r="J32" s="23"/>
      <c r="K32" s="64"/>
    </row>
    <row r="33" spans="1:11">
      <c r="A33" s="65" t="s">
        <v>47</v>
      </c>
      <c r="B33" s="23"/>
      <c r="C33" s="23"/>
      <c r="D33" s="61"/>
      <c r="E33" s="62">
        <f t="shared" si="9"/>
        <v>0</v>
      </c>
      <c r="G33" s="26" t="s">
        <v>48</v>
      </c>
      <c r="H33" s="63"/>
      <c r="I33" s="16"/>
      <c r="J33" s="23"/>
      <c r="K33" s="61"/>
    </row>
    <row r="34" spans="1:11">
      <c r="A34" s="65" t="s">
        <v>49</v>
      </c>
      <c r="B34" s="23"/>
      <c r="C34" s="23"/>
      <c r="D34" s="61">
        <v>5000000</v>
      </c>
      <c r="E34" s="62">
        <f t="shared" si="9"/>
        <v>5000000</v>
      </c>
      <c r="G34" s="66"/>
      <c r="H34" s="63"/>
      <c r="I34" s="16"/>
      <c r="J34" s="23"/>
      <c r="K34" s="61"/>
    </row>
    <row r="35" spans="1:11">
      <c r="A35" s="67" t="s">
        <v>50</v>
      </c>
      <c r="B35" s="23"/>
      <c r="C35" s="23"/>
      <c r="D35" s="61">
        <v>7200000</v>
      </c>
      <c r="E35" s="62">
        <f t="shared" si="9"/>
        <v>7200000</v>
      </c>
      <c r="G35" s="68" t="s">
        <v>51</v>
      </c>
      <c r="H35" s="63"/>
      <c r="I35" s="16"/>
      <c r="J35" s="23"/>
      <c r="K35" s="61"/>
    </row>
    <row r="36" spans="1:11" ht="15.75" thickBot="1">
      <c r="A36" s="69" t="s">
        <v>52</v>
      </c>
      <c r="B36" s="23"/>
      <c r="C36" s="23"/>
      <c r="D36" s="61">
        <v>58286958</v>
      </c>
      <c r="E36" s="62">
        <f t="shared" si="9"/>
        <v>58286958</v>
      </c>
      <c r="G36" s="15" t="s">
        <v>53</v>
      </c>
      <c r="H36" s="63"/>
      <c r="I36" s="16"/>
      <c r="J36" s="23">
        <v>14023563</v>
      </c>
      <c r="K36" s="61">
        <f>SUM(H36:J36)</f>
        <v>14023563</v>
      </c>
    </row>
    <row r="37" spans="1:11" ht="15.75" thickBot="1">
      <c r="A37" s="50" t="s">
        <v>54</v>
      </c>
      <c r="B37" s="70">
        <f t="shared" ref="B37:C37" si="10">B27</f>
        <v>0</v>
      </c>
      <c r="C37" s="70">
        <f t="shared" si="10"/>
        <v>0</v>
      </c>
      <c r="D37" s="70">
        <f>D27</f>
        <v>70486958</v>
      </c>
      <c r="E37" s="44">
        <f>E27</f>
        <v>70486958</v>
      </c>
      <c r="G37" s="50" t="s">
        <v>55</v>
      </c>
      <c r="H37" s="71">
        <f>H27</f>
        <v>1231900</v>
      </c>
      <c r="I37" s="71">
        <f t="shared" ref="I37:J37" si="11">I27</f>
        <v>50800</v>
      </c>
      <c r="J37" s="71">
        <f t="shared" si="11"/>
        <v>85048852</v>
      </c>
      <c r="K37" s="71">
        <f>K27</f>
        <v>86331552</v>
      </c>
    </row>
    <row r="38" spans="1:11">
      <c r="B38" s="72"/>
      <c r="C38" s="72"/>
      <c r="D38" s="72"/>
      <c r="E38" s="72"/>
    </row>
    <row r="39" spans="1:11">
      <c r="A39" s="73" t="s">
        <v>56</v>
      </c>
      <c r="B39" s="74">
        <f>B25+B37</f>
        <v>77604406</v>
      </c>
      <c r="C39" s="74">
        <f>C25+C37</f>
        <v>56848200</v>
      </c>
      <c r="D39" s="74">
        <f>D25+D37</f>
        <v>314635456</v>
      </c>
      <c r="E39" s="74">
        <f>E37+E25</f>
        <v>449088062</v>
      </c>
      <c r="G39" s="73" t="s">
        <v>57</v>
      </c>
      <c r="H39" s="74">
        <f>H25+H37</f>
        <v>77604406</v>
      </c>
      <c r="I39" s="74">
        <f>I25+I37</f>
        <v>56848200</v>
      </c>
      <c r="J39" s="74">
        <f>J25+J37</f>
        <v>314635456</v>
      </c>
      <c r="K39" s="74">
        <f>K25+K37</f>
        <v>449088062</v>
      </c>
    </row>
    <row r="40" spans="1:11">
      <c r="G40" s="75" t="s">
        <v>58</v>
      </c>
      <c r="J40" s="76">
        <f>E37-K37</f>
        <v>-15844594</v>
      </c>
    </row>
    <row r="41" spans="1:11">
      <c r="G41" s="75" t="s">
        <v>59</v>
      </c>
      <c r="J41" s="76">
        <f>E25-K25</f>
        <v>15844594</v>
      </c>
    </row>
    <row r="42" spans="1:11">
      <c r="G42" s="73" t="s">
        <v>60</v>
      </c>
      <c r="J42" s="76">
        <f>SUM(J40:J41)</f>
        <v>0</v>
      </c>
    </row>
  </sheetData>
  <printOptions gridLines="1"/>
  <pageMargins left="0" right="0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2017-03-07T06:51:27Z</cp:lastPrinted>
  <dcterms:created xsi:type="dcterms:W3CDTF">2017-03-07T06:51:12Z</dcterms:created>
  <dcterms:modified xsi:type="dcterms:W3CDTF">2017-03-07T06:51:34Z</dcterms:modified>
</cp:coreProperties>
</file>