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9" activeTab="1"/>
  </bookViews>
  <sheets>
    <sheet name="1. sz. mell." sheetId="1" r:id="rId1"/>
    <sheet name="2.1.sz.mell  " sheetId="2" r:id="rId2"/>
    <sheet name="2.2.sz.mell  " sheetId="3" r:id="rId3"/>
    <sheet name="3.sz.mell." sheetId="4" r:id="rId4"/>
    <sheet name="4.sz.mell." sheetId="5" r:id="rId5"/>
    <sheet name="5. sz. mell. " sheetId="6" r:id="rId6"/>
    <sheet name="6.1 sz. mell" sheetId="7" r:id="rId7"/>
    <sheet name="6.2. sz. mell" sheetId="8" state="hidden" r:id="rId8"/>
    <sheet name="6.3. sz. mell" sheetId="9" state="hidden" r:id="rId9"/>
    <sheet name="7.sz.mell." sheetId="10" r:id="rId10"/>
    <sheet name="1.sz. táj." sheetId="11" r:id="rId11"/>
    <sheet name="2.sz. táj." sheetId="12" r:id="rId12"/>
    <sheet name="3.sz. táj." sheetId="13" r:id="rId13"/>
    <sheet name="4.sz. táj." sheetId="14" r:id="rId14"/>
    <sheet name="5.sz. táj." sheetId="15" r:id="rId15"/>
    <sheet name="6.sz. táj." sheetId="16" r:id="rId16"/>
    <sheet name="7.sz. táj." sheetId="17" r:id="rId17"/>
    <sheet name="8.sz. táj." sheetId="18" r:id="rId18"/>
    <sheet name="9.sz. táj." sheetId="19" r:id="rId19"/>
    <sheet name="Munka1" sheetId="20" state="hidden" r:id="rId20"/>
  </sheets>
  <externalReferences>
    <externalReference r:id="rId23"/>
    <externalReference r:id="rId24"/>
    <externalReference r:id="rId25"/>
  </externalReferences>
  <definedNames>
    <definedName name="_xlnm.Print_Titles" localSheetId="6">'6.1 sz. mell'!$1:$6</definedName>
    <definedName name="_xlnm.Print_Titles" localSheetId="7">'6.2. sz. mell'!$1:$6</definedName>
    <definedName name="_xlnm.Print_Titles" localSheetId="8">'6.3. sz. mell'!$1:$6</definedName>
    <definedName name="_xlnm.Print_Area" localSheetId="0">'1. sz. mell.'!$A$1:$E$153</definedName>
    <definedName name="_xlnm.Print_Area" localSheetId="1">'2.1.sz.mell  '!$A$1:$J$33</definedName>
    <definedName name="_xlnm.Print_Area" localSheetId="2">'2.2.sz.mell  '!$A$1:$J$36</definedName>
  </definedNames>
  <calcPr fullCalcOnLoad="1"/>
</workbook>
</file>

<file path=xl/comments6.xml><?xml version="1.0" encoding="utf-8"?>
<comments xmlns="http://schemas.openxmlformats.org/spreadsheetml/2006/main">
  <authors>
    <author>Adrienn</author>
  </authors>
  <commentList>
    <comment ref="D4" authorId="0">
      <text>
        <r>
          <rPr>
            <b/>
            <sz val="9"/>
            <rFont val="Tahoma"/>
            <family val="2"/>
          </rPr>
          <t>Adrienn: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<sst xmlns="http://schemas.openxmlformats.org/spreadsheetml/2006/main" count="1915" uniqueCount="667">
  <si>
    <t>B E V É T E L E K</t>
  </si>
  <si>
    <t>1. sz. táblázat</t>
  </si>
  <si>
    <t>Sor-
szám</t>
  </si>
  <si>
    <t>Bevételi jogcím</t>
  </si>
  <si>
    <t>Eredeti előirányzat</t>
  </si>
  <si>
    <t>Módosított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</si>
  <si>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</si>
  <si>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</si>
  <si>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</si>
  <si>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</si>
  <si>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</si>
  <si>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</si>
  <si>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</si>
  <si>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</si>
  <si>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</si>
  <si>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</si>
  <si>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</si>
  <si>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</si>
  <si>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</si>
  <si>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</si>
  <si>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</si>
  <si>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</si>
  <si>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</si>
  <si>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</si>
  <si>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</si>
  <si>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</si>
  <si>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</si>
  <si>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</si>
  <si>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</si>
  <si>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</si>
  <si>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</si>
  <si>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</si>
  <si>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</si>
  <si>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</si>
  <si>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</si>
  <si>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</si>
  <si>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</si>
  <si>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</si>
  <si>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</si>
  <si>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</si>
  <si>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</si>
  <si>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</si>
  <si>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</si>
  <si>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</si>
  <si>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</si>
  <si>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</si>
  <si>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</si>
  <si>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</si>
  <si>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</si>
  <si>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</si>
  <si>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</si>
  <si>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</si>
  <si>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</si>
  <si>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</si>
  <si>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</si>
  <si>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</si>
  <si>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</si>
  <si>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</si>
  <si>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</si>
  <si>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</si>
  <si>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</si>
  <si>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</si>
  <si>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</si>
  <si>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</si>
  <si>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</si>
  <si>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</si>
  <si>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</si>
  <si>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</si>
  <si>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</si>
  <si>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</si>
  <si>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</si>
  <si>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</si>
  <si>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</si>
  <si>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</si>
  <si>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</si>
  <si>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</si>
  <si>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</si>
  <si>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</si>
  <si>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</si>
  <si>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</si>
  <si>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</si>
  <si>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</si>
  <si>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</si>
  <si>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</si>
  <si>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</si>
  <si>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</si>
  <si>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</si>
  <si>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</si>
  <si>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</si>
  <si>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</si>
  <si>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</si>
  <si>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</si>
  <si>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</si>
  <si>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</si>
  <si>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</si>
  <si>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</si>
  <si>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</si>
  <si>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</si>
  <si>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</si>
  <si>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</si>
  <si>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</si>
  <si>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</si>
  <si>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</si>
  <si>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</si>
  <si>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</si>
  <si>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</si>
  <si>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</si>
  <si>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</si>
  <si>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</si>
  <si>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</si>
  <si>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</si>
  <si>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</si>
  <si>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</si>
  <si>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</si>
  <si>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</si>
  <si>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</si>
  <si>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</si>
  <si>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</si>
  <si>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</si>
  <si>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</si>
  <si>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</si>
  <si>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</si>
  <si>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</si>
  <si>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</si>
  <si>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</si>
  <si>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</si>
  <si>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</si>
  <si>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</si>
  <si>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</si>
  <si>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</si>
  <si>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</si>
  <si>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</si>
  <si>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</si>
  <si>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</si>
  <si>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</si>
  <si>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</si>
  <si>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</si>
  <si>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</si>
  <si>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</si>
  <si>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</si>
  <si>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</si>
  <si>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</si>
  <si>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</si>
  <si>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</si>
  <si>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</si>
  <si>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</si>
  <si>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</si>
  <si>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</si>
  <si>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</si>
  <si>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</si>
  <si>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</si>
  <si>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</si>
  <si>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</si>
  <si>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</si>
  <si>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</si>
  <si>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</si>
  <si>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</si>
  <si>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</si>
  <si>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</si>
  <si>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</si>
  <si>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</si>
  <si>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</si>
  <si>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</si>
  <si>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</si>
  <si>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</si>
  <si>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</si>
  <si>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</si>
  <si>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</si>
  <si>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</si>
  <si>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t xml:space="preserve">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</si>
  <si>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</si>
  <si>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</si>
  <si>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</si>
  <si>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</si>
  <si>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</si>
  <si>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</si>
  <si>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</si>
  <si>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</si>
  <si>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</si>
  <si>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</si>
  <si>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</si>
  <si>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</si>
  <si>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</si>
  <si>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</si>
  <si>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</si>
  <si>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</si>
  <si>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</si>
  <si>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</si>
  <si>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</si>
  <si>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</si>
  <si>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</si>
  <si>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</si>
  <si>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</si>
  <si>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</si>
  <si>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</si>
  <si>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</si>
  <si>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</si>
  <si>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</si>
  <si>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</si>
  <si>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</si>
  <si>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</si>
  <si>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</si>
  <si>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</si>
  <si>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</si>
  <si>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</si>
  <si>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</si>
  <si>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</si>
  <si>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</si>
  <si>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</si>
  <si>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</si>
  <si>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</si>
  <si>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</si>
  <si>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</si>
  <si>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</si>
  <si>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</si>
  <si>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</si>
  <si>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</si>
  <si>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</si>
  <si>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</si>
  <si>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</si>
  <si>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</si>
  <si>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</si>
  <si>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</si>
  <si>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</si>
  <si>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</si>
  <si>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</si>
  <si>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</si>
  <si>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</si>
  <si>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</si>
  <si>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</si>
  <si>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</si>
  <si>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</si>
  <si>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</si>
  <si>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</si>
  <si>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</si>
  <si>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</si>
  <si>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</si>
  <si>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</si>
  <si>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</si>
  <si>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</si>
  <si>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</si>
  <si>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</si>
  <si>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</si>
  <si>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</si>
  <si>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</si>
  <si>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</si>
  <si>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</si>
  <si>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2.1. melléklet   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</si>
  <si>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</si>
  <si>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</si>
  <si>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</si>
  <si>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</si>
  <si>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</si>
  <si>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</si>
  <si>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</si>
  <si>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</si>
  <si>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</si>
  <si>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</si>
  <si>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</si>
  <si>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</si>
  <si>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</si>
  <si>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</si>
  <si>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</si>
  <si>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</si>
  <si>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</si>
  <si>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</si>
  <si>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</si>
  <si>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</si>
  <si>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</si>
  <si>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</si>
  <si>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</si>
  <si>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</si>
  <si>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</si>
  <si>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</si>
  <si>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</si>
  <si>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</si>
  <si>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</si>
  <si>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</si>
  <si>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</si>
  <si>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</si>
  <si>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</si>
  <si>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</si>
  <si>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</si>
  <si>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</si>
  <si>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</si>
  <si>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</si>
  <si>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</si>
  <si>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</si>
  <si>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</si>
  <si>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</si>
  <si>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</si>
  <si>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</si>
  <si>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</si>
  <si>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</si>
  <si>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</si>
  <si>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</si>
  <si>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</si>
  <si>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</si>
  <si>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</si>
  <si>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</si>
  <si>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</si>
  <si>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</si>
  <si>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2.2. melléklet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</si>
  <si>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</si>
  <si>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</si>
  <si>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</si>
  <si>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</si>
  <si>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</si>
  <si>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</si>
  <si>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</si>
  <si>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</si>
  <si>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</si>
  <si>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</si>
  <si>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</si>
  <si>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</si>
  <si>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</si>
  <si>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</si>
  <si>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</si>
  <si>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</si>
  <si>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</si>
  <si>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</si>
  <si>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</si>
  <si>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</si>
  <si>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</si>
  <si>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</si>
  <si>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</si>
  <si>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</si>
  <si>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</si>
  <si>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</si>
  <si>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</si>
  <si>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</si>
  <si>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</si>
  <si>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</si>
  <si>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</si>
  <si>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Ezer forintban !</t>
  </si>
  <si>
    <t>Sor-szám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</si>
  <si>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</si>
  <si>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</si>
  <si>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</si>
  <si>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</si>
  <si>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</si>
  <si>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</si>
  <si>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</si>
  <si>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</si>
  <si>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</si>
  <si>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</si>
  <si>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</si>
  <si>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</si>
  <si>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</si>
  <si>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</si>
  <si>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</si>
  <si>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</si>
  <si>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</si>
  <si>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</si>
  <si>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</si>
  <si>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</si>
  <si>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</si>
  <si>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Fordított ÁFA (8.989 e Ft)</t>
  </si>
  <si>
    <t>Összesen:</t>
  </si>
  <si>
    <t>"A rugalmasságot növelő helyi, innovatív kezdeményezések támogatása Sellye Városban"-TÁMOP-2.4.5-12/3-2012-0020</t>
  </si>
  <si>
    <t xml:space="preserve">Egyéb forrás </t>
  </si>
  <si>
    <t>Működési célú pénzeszköz átadás</t>
  </si>
  <si>
    <t>Támogatott neve</t>
  </si>
  <si>
    <t>01</t>
  </si>
  <si>
    <t>Feladat megnevezése</t>
  </si>
  <si>
    <t>Összes bevétel, kiadás</t>
  </si>
  <si>
    <t>--------</t>
  </si>
  <si>
    <t>Száma</t>
  </si>
  <si>
    <t>Előirányzat-csoport, kiemelt előirányzat megnevezése</t>
  </si>
  <si>
    <t xml:space="preserve">Működési célú visszatérítendő támogatások kölcsönök visszatérülése </t>
  </si>
  <si>
    <t>Működési célú visszatérítendő támogatások kölcsönök igénybevétele</t>
  </si>
  <si>
    <t>Felhalmozási célú visszatérítendő támogatások kölcsönök visszatérülése</t>
  </si>
  <si>
    <t>Felhalmozási célú visszatérítendő támogatások kölcsönök igénybevétele</t>
  </si>
  <si>
    <t xml:space="preserve"> 10.</t>
  </si>
  <si>
    <t xml:space="preserve">    Rövid lejáratú  hitelek, kölcsönök felvétele</t>
  </si>
  <si>
    <t>BEVÉTELEK ÖSSZESEN: (9+16)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</si>
  <si>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</si>
  <si>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</si>
  <si>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</si>
  <si>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</si>
  <si>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</si>
  <si>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</si>
  <si>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</si>
  <si>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02</t>
  </si>
  <si>
    <t>Irányító szervi (önkormányzati) támogatás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</si>
  <si>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</si>
  <si>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</si>
  <si>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</si>
  <si>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</si>
  <si>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</si>
  <si>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</si>
  <si>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 Pénzeszközök betétként elhelyezése </t>
  </si>
  <si>
    <t xml:space="preserve"> Pénzügyi lízing kiadásai</t>
  </si>
  <si>
    <t>03</t>
  </si>
  <si>
    <t>Működési célú átvett peszk. áll. belülről</t>
  </si>
  <si>
    <t>Működési célú átvett peszk. áll.kívülről</t>
  </si>
  <si>
    <t>2014.évi eredeti előirányzat</t>
  </si>
  <si>
    <t>2014.évi mód. ei.</t>
  </si>
  <si>
    <t>Költségvetési szerv neve</t>
  </si>
  <si>
    <t>A</t>
  </si>
  <si>
    <t>B</t>
  </si>
  <si>
    <t>C</t>
  </si>
  <si>
    <t>D</t>
  </si>
  <si>
    <t>F</t>
  </si>
  <si>
    <t>G</t>
  </si>
  <si>
    <t>29.</t>
  </si>
  <si>
    <t>30.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</si>
  <si>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</si>
  <si>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</si>
  <si>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</si>
  <si>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</si>
  <si>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</si>
  <si>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</si>
  <si>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</si>
  <si>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E</t>
  </si>
  <si>
    <t>H</t>
  </si>
  <si>
    <t>I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</si>
  <si>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</si>
  <si>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</si>
  <si>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</si>
  <si>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</si>
  <si>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</si>
  <si>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</si>
  <si>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</si>
  <si>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</si>
  <si>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</si>
  <si>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</si>
  <si>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</si>
  <si>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</si>
  <si>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</si>
  <si>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</si>
  <si>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</si>
  <si>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</si>
  <si>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</si>
  <si>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</si>
  <si>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</si>
  <si>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</si>
  <si>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</si>
  <si>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</si>
  <si>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</si>
  <si>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</si>
  <si>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</si>
  <si>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</si>
  <si>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</si>
  <si>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</si>
  <si>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</si>
  <si>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</si>
  <si>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</si>
  <si>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</si>
  <si>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</si>
  <si>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</si>
  <si>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</si>
  <si>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</si>
  <si>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</si>
  <si>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</si>
  <si>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</si>
  <si>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</si>
  <si>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</si>
  <si>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</si>
  <si>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</si>
  <si>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</si>
  <si>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</si>
  <si>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</si>
  <si>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</si>
  <si>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</si>
  <si>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</si>
  <si>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</si>
  <si>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</si>
  <si>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</si>
  <si>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</si>
  <si>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</si>
  <si>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</si>
  <si>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</si>
  <si>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</si>
  <si>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</si>
  <si>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</si>
  <si>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</si>
  <si>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</si>
  <si>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</si>
  <si>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</si>
  <si>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</si>
  <si>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</si>
  <si>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</si>
  <si>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</si>
  <si>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</si>
  <si>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</si>
  <si>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</si>
  <si>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</si>
  <si>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</si>
  <si>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</si>
  <si>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</si>
  <si>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</si>
  <si>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</si>
  <si>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</si>
  <si>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</si>
  <si>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</si>
  <si>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</si>
  <si>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</si>
  <si>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</si>
  <si>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</si>
  <si>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</si>
  <si>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</si>
  <si>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</si>
  <si>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</si>
  <si>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</si>
  <si>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</si>
  <si>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</si>
  <si>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</si>
  <si>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</si>
  <si>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</si>
  <si>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</si>
  <si>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</si>
  <si>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</si>
  <si>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</si>
  <si>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</si>
  <si>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</si>
  <si>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</si>
  <si>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</si>
  <si>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</si>
  <si>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</si>
  <si>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</si>
  <si>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</si>
  <si>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</si>
  <si>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</si>
  <si>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</si>
  <si>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</si>
  <si>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</si>
  <si>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</si>
  <si>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</si>
  <si>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</si>
  <si>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</si>
  <si>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</si>
  <si>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</si>
  <si>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</si>
  <si>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</si>
  <si>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</si>
  <si>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</si>
  <si>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</si>
  <si>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</si>
  <si>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</si>
  <si>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</si>
  <si>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</si>
  <si>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</si>
  <si>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</si>
  <si>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</si>
  <si>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</si>
  <si>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</si>
  <si>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</si>
  <si>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</si>
  <si>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</si>
  <si>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</si>
  <si>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</si>
  <si>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</si>
  <si>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</si>
  <si>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</si>
  <si>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</si>
  <si>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</si>
  <si>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</si>
  <si>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</si>
  <si>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</si>
  <si>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</si>
  <si>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</si>
  <si>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</si>
  <si>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</si>
  <si>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</si>
  <si>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</si>
  <si>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</si>
  <si>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</si>
  <si>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</si>
  <si>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</si>
  <si>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</si>
  <si>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</si>
  <si>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</si>
  <si>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</si>
  <si>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</si>
  <si>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</si>
  <si>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</si>
  <si>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</si>
  <si>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</si>
  <si>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</si>
  <si>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</si>
  <si>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</si>
  <si>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</si>
  <si>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</si>
  <si>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</si>
  <si>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</si>
  <si>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</si>
  <si>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</si>
  <si>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</si>
  <si>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</si>
  <si>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</si>
  <si>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</si>
  <si>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</si>
  <si>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</si>
  <si>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</si>
  <si>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</si>
  <si>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</si>
  <si>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</si>
  <si>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</si>
  <si>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</si>
  <si>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</si>
  <si>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</si>
  <si>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</si>
  <si>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</si>
  <si>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</si>
  <si>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</si>
  <si>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</si>
  <si>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</si>
  <si>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</si>
  <si>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</si>
  <si>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</si>
  <si>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</si>
  <si>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</si>
  <si>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</si>
  <si>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</si>
  <si>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</si>
  <si>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Összesen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</si>
  <si>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</si>
  <si>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</si>
  <si>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</si>
  <si>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 xml:space="preserve">Módosított előirányzat       </t>
  </si>
  <si>
    <t>Teljesítés</t>
  </si>
  <si>
    <t xml:space="preserve">Módosított előirányzat      </t>
  </si>
  <si>
    <t>2014.évi teljesítés</t>
  </si>
  <si>
    <t>Önkormányzaton kívüli EU-s projektekhez történő hozzájárulás 2014. évi előirányzat</t>
  </si>
  <si>
    <t xml:space="preserve">Módosított előirányzat     </t>
  </si>
  <si>
    <t>6.1 melléklet</t>
  </si>
  <si>
    <t>6.2. melléklet</t>
  </si>
  <si>
    <t>6.3. melléklet</t>
  </si>
  <si>
    <t>Kötelezettségvállalás megnevezése</t>
  </si>
  <si>
    <t>Mennyiség
(db)</t>
  </si>
  <si>
    <t>Értéke
(E Ft)</t>
  </si>
  <si>
    <t>Kezességvállalás</t>
  </si>
  <si>
    <t>Garanciavállalás</t>
  </si>
  <si>
    <t>Szerződésből eredő kötelezettség</t>
  </si>
  <si>
    <t>Függő kötelezettségek</t>
  </si>
  <si>
    <t>7.5.</t>
  </si>
  <si>
    <t>Központi, irányító szervi támogatások folyósítása</t>
  </si>
  <si>
    <t>Központi, irányító szervi támogatás</t>
  </si>
  <si>
    <t>IV. Deviza számlák</t>
  </si>
  <si>
    <t>Bevételek   ( + ) maradvány igénybevétel,átfutó bevétel, egyéb sajátos forrás oldali elszámolások</t>
  </si>
  <si>
    <t>Kiadások    ( - ) átfutó kiadás, egyéb sajtos eszköz oldali elszámolások</t>
  </si>
  <si>
    <t>lásd 3. sz. melléklet</t>
  </si>
  <si>
    <t>lásd 4. sz. melléklet</t>
  </si>
  <si>
    <t>Közmunkaprogramok</t>
  </si>
  <si>
    <t>Drávafok Önkormányzat</t>
  </si>
  <si>
    <t>VAGYONKIMUTATÁS
a mérlegben nem szereplő kötelezettségekről
2015.</t>
  </si>
  <si>
    <t xml:space="preserve">2015. évi </t>
  </si>
  <si>
    <t>2015. évi eredeti előirányzat</t>
  </si>
  <si>
    <t xml:space="preserve">2015. évi módosított előirányzat </t>
  </si>
  <si>
    <t>2015.évi teljesítés</t>
  </si>
  <si>
    <t>2015. évi teljesítés</t>
  </si>
  <si>
    <t>2015. évi módosított előirányzat (III.31.)</t>
  </si>
  <si>
    <t>2015. évi módosított előirányzat</t>
  </si>
  <si>
    <t>Záró pénzkészlet: 2015. december 31-én</t>
  </si>
  <si>
    <t>Pénzkészlet 2015. január 1-jén, ebből:</t>
  </si>
  <si>
    <t>2015-2015</t>
  </si>
  <si>
    <t>2016.évi állami előleg</t>
  </si>
  <si>
    <t>Szociális tüzifa 2015.</t>
  </si>
  <si>
    <t xml:space="preserve">Ingatlan vásárlás </t>
  </si>
  <si>
    <t>Lovak és szerszámok</t>
  </si>
  <si>
    <t>Drávafoko Mosoly Óvoda felújítás saját erő</t>
  </si>
  <si>
    <t xml:space="preserve"> Önkormányzat</t>
  </si>
  <si>
    <t>Bethlen Gábor Al. Támogatás</t>
  </si>
  <si>
    <t>Közfoglalkoztatási bér előleg</t>
  </si>
  <si>
    <t>Szabad pénzmaradvány</t>
  </si>
  <si>
    <t>MARKÓC ÖNKORMÁNYZAT ÖSSZEVONT PÉNZESZKÖZÖK VÁLTOZÁSÁNAK LEVEZETÉSE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</si>
</sst>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  <numFmt numFmtId="168" formatCode="#"/>
    <numFmt numFmtId="169" formatCode="00"/>
    <numFmt numFmtId="170" formatCode="#,###__;\-#,###__"/>
    <numFmt numFmtId="171" formatCode="#,###\ _F_t;\-#,###\ _F_t"/>
    <numFmt numFmtId="172" formatCode="_-* #,##0\ _F_t_-;\-* #,##0\ _F_t_-;_-* &quot;-&quot;??\ _F_t_-;_-@_-"/>
    <numFmt numFmtId="173" formatCode="#,###__"/>
  </numFmts>
  <fonts count="62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8"/>
      <name val="Arial"/>
      <family val="2"/>
    </font>
    <font>
      <b/>
      <sz val="6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Wingdings"/>
      <family val="0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7"/>
      <name val="Times New Roman CE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1" fillId="0" borderId="0" applyFill="0" applyBorder="0" applyAlignment="0" applyProtection="0"/>
  </cellStyleXfs>
  <cellXfs count="651">
    <xf numFmtId="0" fontId="0" fillId="0" borderId="0" xfId="0" applyAlignment="1">
      <alignment/>
    </xf>
    <xf numFmtId="0" fontId="17" fillId="0" borderId="0" xfId="56" applyFont="1" applyFill="1">
      <alignment/>
      <protection/>
    </xf>
    <xf numFmtId="0" fontId="17" fillId="0" borderId="0" xfId="56" applyFont="1" applyFill="1" applyAlignment="1">
      <alignment horizontal="right" vertical="center" indent="1"/>
      <protection/>
    </xf>
    <xf numFmtId="0" fontId="17" fillId="0" borderId="0" xfId="56" applyFill="1">
      <alignment/>
      <protection/>
    </xf>
    <xf numFmtId="164" fontId="25" fillId="0" borderId="10" xfId="56" applyNumberFormat="1" applyFont="1" applyFill="1" applyBorder="1" applyAlignment="1" applyProtection="1">
      <alignment horizontal="left" vertical="center"/>
      <protection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horizontal="center" vertical="center" wrapText="1"/>
      <protection/>
    </xf>
    <xf numFmtId="0" fontId="29" fillId="0" borderId="0" xfId="56" applyFont="1" applyFill="1">
      <alignment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horizontal="left" vertical="center" wrapText="1"/>
      <protection/>
    </xf>
    <xf numFmtId="164" fontId="28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>
      <alignment/>
      <protection/>
    </xf>
    <xf numFmtId="49" fontId="29" fillId="0" borderId="13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4" xfId="0" applyFont="1" applyBorder="1" applyAlignment="1" applyProtection="1">
      <alignment horizontal="left" vertical="center" wrapText="1"/>
      <protection/>
    </xf>
    <xf numFmtId="164" fontId="29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15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6" xfId="0" applyFont="1" applyBorder="1" applyAlignment="1" applyProtection="1">
      <alignment horizontal="left" vertical="center" wrapText="1"/>
      <protection/>
    </xf>
    <xf numFmtId="164" fontId="29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16" borderId="16" xfId="56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9" xfId="0" applyFont="1" applyBorder="1" applyAlignment="1" applyProtection="1">
      <alignment horizontal="left" vertical="center" wrapText="1"/>
      <protection/>
    </xf>
    <xf numFmtId="164" fontId="29" fillId="16" borderId="19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2" xfId="0" applyFont="1" applyBorder="1" applyAlignment="1" applyProtection="1">
      <alignment horizontal="left" vertical="center" wrapText="1"/>
      <protection/>
    </xf>
    <xf numFmtId="164" fontId="29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56" applyNumberFormat="1" applyFont="1" applyFill="1" applyBorder="1" applyAlignment="1" applyProtection="1">
      <alignment horizontal="right" vertical="center" wrapText="1" indent="1"/>
      <protection/>
    </xf>
    <xf numFmtId="0" fontId="31" fillId="0" borderId="11" xfId="0" applyFont="1" applyBorder="1" applyAlignment="1" applyProtection="1">
      <alignment vertical="center" wrapText="1"/>
      <protection/>
    </xf>
    <xf numFmtId="0" fontId="30" fillId="0" borderId="19" xfId="0" applyFont="1" applyBorder="1" applyAlignment="1" applyProtection="1">
      <alignment vertical="center" wrapText="1"/>
      <protection/>
    </xf>
    <xf numFmtId="0" fontId="32" fillId="0" borderId="0" xfId="56" applyFont="1" applyFill="1">
      <alignment/>
      <protection/>
    </xf>
    <xf numFmtId="0" fontId="30" fillId="0" borderId="13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vertical="center" wrapText="1"/>
      <protection/>
    </xf>
    <xf numFmtId="0" fontId="30" fillId="0" borderId="18" xfId="0" applyFont="1" applyBorder="1" applyAlignment="1" applyProtection="1">
      <alignment vertical="center" wrapText="1"/>
      <protection/>
    </xf>
    <xf numFmtId="164" fontId="28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2" xfId="0" applyFont="1" applyBorder="1" applyAlignment="1" applyProtection="1">
      <alignment vertical="center" wrapText="1"/>
      <protection/>
    </xf>
    <xf numFmtId="0" fontId="31" fillId="0" borderId="21" xfId="0" applyFont="1" applyBorder="1" applyAlignment="1" applyProtection="1">
      <alignment vertical="center" wrapText="1"/>
      <protection/>
    </xf>
    <xf numFmtId="0" fontId="31" fillId="0" borderId="22" xfId="0" applyFont="1" applyBorder="1" applyAlignment="1" applyProtection="1">
      <alignment vertical="center" wrapText="1"/>
      <protection/>
    </xf>
    <xf numFmtId="0" fontId="23" fillId="0" borderId="23" xfId="56" applyFont="1" applyFill="1" applyBorder="1" applyAlignment="1" applyProtection="1">
      <alignment horizontal="center" vertical="center" wrapText="1"/>
      <protection/>
    </xf>
    <xf numFmtId="0" fontId="23" fillId="0" borderId="23" xfId="56" applyFont="1" applyFill="1" applyBorder="1" applyAlignment="1" applyProtection="1">
      <alignment vertical="center" wrapText="1"/>
      <protection/>
    </xf>
    <xf numFmtId="164" fontId="23" fillId="0" borderId="23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3" xfId="56" applyFont="1" applyFill="1" applyBorder="1" applyAlignment="1" applyProtection="1">
      <alignment horizontal="right" vertical="center" wrapText="1" indent="1"/>
      <protection locked="0"/>
    </xf>
    <xf numFmtId="0" fontId="28" fillId="0" borderId="24" xfId="56" applyFont="1" applyFill="1" applyBorder="1" applyAlignment="1" applyProtection="1">
      <alignment horizontal="left" vertical="center" wrapText="1" indent="1"/>
      <protection/>
    </xf>
    <xf numFmtId="0" fontId="28" fillId="0" borderId="25" xfId="56" applyFont="1" applyFill="1" applyBorder="1" applyAlignment="1" applyProtection="1">
      <alignment vertical="center" wrapText="1"/>
      <protection/>
    </xf>
    <xf numFmtId="164" fontId="28" fillId="0" borderId="26" xfId="56" applyNumberFormat="1" applyFont="1" applyFill="1" applyBorder="1" applyAlignment="1" applyProtection="1">
      <alignment horizontal="right" vertical="center" wrapText="1" indent="1"/>
      <protection/>
    </xf>
    <xf numFmtId="164" fontId="28" fillId="0" borderId="25" xfId="56" applyNumberFormat="1" applyFont="1" applyFill="1" applyBorder="1" applyAlignment="1" applyProtection="1">
      <alignment horizontal="right" vertical="center" wrapText="1" indent="1"/>
      <protection/>
    </xf>
    <xf numFmtId="49" fontId="29" fillId="0" borderId="27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28" xfId="56" applyFont="1" applyFill="1" applyBorder="1" applyAlignment="1" applyProtection="1">
      <alignment horizontal="left" vertical="center" wrapText="1"/>
      <protection/>
    </xf>
    <xf numFmtId="164" fontId="29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6" xfId="56" applyFont="1" applyFill="1" applyBorder="1" applyAlignment="1" applyProtection="1">
      <alignment horizontal="left" vertical="center" wrapText="1"/>
      <protection/>
    </xf>
    <xf numFmtId="164" fontId="29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56" applyFont="1" applyFill="1" applyBorder="1" applyAlignment="1" applyProtection="1">
      <alignment horizontal="left" vertical="center" wrapText="1"/>
      <protection/>
    </xf>
    <xf numFmtId="0" fontId="29" fillId="0" borderId="0" xfId="56" applyFont="1" applyFill="1" applyBorder="1" applyAlignment="1" applyProtection="1">
      <alignment horizontal="left" vertical="center" wrapText="1"/>
      <protection/>
    </xf>
    <xf numFmtId="0" fontId="29" fillId="0" borderId="16" xfId="56" applyFont="1" applyFill="1" applyBorder="1" applyAlignment="1" applyProtection="1">
      <alignment horizontal="left" vertical="center"/>
      <protection/>
    </xf>
    <xf numFmtId="49" fontId="29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19" xfId="56" applyFont="1" applyFill="1" applyBorder="1" applyAlignment="1" applyProtection="1">
      <alignment horizontal="left" vertical="center" wrapText="1"/>
      <protection/>
    </xf>
    <xf numFmtId="49" fontId="29" fillId="0" borderId="34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35" xfId="56" applyFont="1" applyFill="1" applyBorder="1" applyAlignment="1" applyProtection="1">
      <alignment horizontal="left" vertical="center" wrapText="1"/>
      <protection/>
    </xf>
    <xf numFmtId="164" fontId="29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37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4" xfId="56" applyFont="1" applyFill="1" applyBorder="1" applyAlignment="1" applyProtection="1">
      <alignment horizontal="left" vertical="center" wrapText="1"/>
      <protection/>
    </xf>
    <xf numFmtId="164" fontId="29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1" xfId="56" applyFont="1" applyFill="1" applyBorder="1" applyAlignment="1" applyProtection="1">
      <alignment horizontal="left" vertical="center" wrapText="1"/>
      <protection/>
    </xf>
    <xf numFmtId="164" fontId="31" fillId="0" borderId="37" xfId="0" applyNumberFormat="1" applyFont="1" applyBorder="1" applyAlignment="1" applyProtection="1">
      <alignment horizontal="right" vertical="center" wrapText="1" indent="1"/>
      <protection/>
    </xf>
    <xf numFmtId="164" fontId="31" fillId="0" borderId="12" xfId="0" applyNumberFormat="1" applyFont="1" applyBorder="1" applyAlignment="1" applyProtection="1">
      <alignment horizontal="right" vertical="center" wrapText="1" indent="1"/>
      <protection/>
    </xf>
    <xf numFmtId="164" fontId="33" fillId="0" borderId="37" xfId="0" applyNumberFormat="1" applyFont="1" applyBorder="1" applyAlignment="1" applyProtection="1">
      <alignment horizontal="right" vertical="center" wrapText="1" indent="1"/>
      <protection/>
    </xf>
    <xf numFmtId="164" fontId="33" fillId="0" borderId="12" xfId="0" applyNumberFormat="1" applyFont="1" applyBorder="1" applyAlignment="1" applyProtection="1">
      <alignment horizontal="righ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164" fontId="28" fillId="0" borderId="37" xfId="56" applyNumberFormat="1" applyFont="1" applyFill="1" applyBorder="1" applyAlignment="1" applyProtection="1">
      <alignment vertical="center" wrapText="1"/>
      <protection/>
    </xf>
    <xf numFmtId="0" fontId="23" fillId="0" borderId="0" xfId="56" applyFont="1" applyFill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 applyProtection="1">
      <alignment horizontal="right" vertical="center"/>
      <protection/>
    </xf>
    <xf numFmtId="164" fontId="27" fillId="0" borderId="11" xfId="0" applyNumberFormat="1" applyFont="1" applyFill="1" applyBorder="1" applyAlignment="1" applyProtection="1">
      <alignment horizontal="center" vertical="center" wrapText="1"/>
      <protection/>
    </xf>
    <xf numFmtId="164" fontId="35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42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8" fillId="0" borderId="43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36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36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3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35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27" fillId="0" borderId="12" xfId="0" applyNumberFormat="1" applyFont="1" applyFill="1" applyBorder="1" applyAlignment="1" applyProtection="1">
      <alignment horizontal="center" vertical="center" wrapText="1"/>
      <protection/>
    </xf>
    <xf numFmtId="164" fontId="35" fillId="0" borderId="0" xfId="0" applyNumberFormat="1" applyFont="1" applyFill="1" applyAlignment="1">
      <alignment horizontal="center" vertical="center" wrapText="1"/>
    </xf>
    <xf numFmtId="164" fontId="28" fillId="0" borderId="21" xfId="0" applyNumberFormat="1" applyFont="1" applyFill="1" applyBorder="1" applyAlignment="1" applyProtection="1">
      <alignment horizontal="center" vertical="center" wrapText="1"/>
      <protection/>
    </xf>
    <xf numFmtId="164" fontId="28" fillId="0" borderId="22" xfId="0" applyNumberFormat="1" applyFont="1" applyFill="1" applyBorder="1" applyAlignment="1" applyProtection="1">
      <alignment horizontal="center" vertical="center" wrapText="1"/>
      <protection/>
    </xf>
    <xf numFmtId="164" fontId="29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16" xfId="0" applyNumberFormat="1" applyFont="1" applyFill="1" applyBorder="1" applyAlignment="1" applyProtection="1">
      <alignment vertical="center" wrapText="1"/>
      <protection locked="0"/>
    </xf>
    <xf numFmtId="49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19" xfId="0" applyNumberFormat="1" applyFont="1" applyFill="1" applyBorder="1" applyAlignment="1" applyProtection="1">
      <alignment vertical="center" wrapText="1"/>
      <protection locked="0"/>
    </xf>
    <xf numFmtId="1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1" xfId="0" applyNumberFormat="1" applyFont="1" applyFill="1" applyBorder="1" applyAlignment="1" applyProtection="1">
      <alignment horizontal="left" vertical="center" wrapText="1"/>
      <protection/>
    </xf>
    <xf numFmtId="164" fontId="28" fillId="0" borderId="12" xfId="0" applyNumberFormat="1" applyFont="1" applyFill="1" applyBorder="1" applyAlignment="1" applyProtection="1">
      <alignment vertical="center" wrapText="1"/>
      <protection/>
    </xf>
    <xf numFmtId="164" fontId="28" fillId="18" borderId="12" xfId="0" applyNumberFormat="1" applyFont="1" applyFill="1" applyBorder="1" applyAlignment="1" applyProtection="1">
      <alignment vertical="center" wrapText="1"/>
      <protection/>
    </xf>
    <xf numFmtId="164" fontId="35" fillId="0" borderId="0" xfId="0" applyNumberFormat="1" applyFont="1" applyFill="1" applyAlignment="1">
      <alignment vertical="center" wrapText="1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" fontId="29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" fontId="29" fillId="0" borderId="19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49" fontId="29" fillId="0" borderId="27" xfId="0" applyNumberFormat="1" applyFont="1" applyFill="1" applyBorder="1" applyAlignment="1" applyProtection="1">
      <alignment vertical="center"/>
      <protection/>
    </xf>
    <xf numFmtId="3" fontId="29" fillId="0" borderId="28" xfId="0" applyNumberFormat="1" applyFont="1" applyFill="1" applyBorder="1" applyAlignment="1" applyProtection="1">
      <alignment vertical="center"/>
      <protection locked="0"/>
    </xf>
    <xf numFmtId="3" fontId="29" fillId="0" borderId="54" xfId="0" applyNumberFormat="1" applyFont="1" applyFill="1" applyBorder="1" applyAlignment="1" applyProtection="1">
      <alignment vertical="center"/>
      <protection/>
    </xf>
    <xf numFmtId="49" fontId="36" fillId="0" borderId="15" xfId="0" applyNumberFormat="1" applyFont="1" applyFill="1" applyBorder="1" applyAlignment="1" applyProtection="1">
      <alignment horizontal="left" vertical="center" indent="1"/>
      <protection/>
    </xf>
    <xf numFmtId="3" fontId="36" fillId="0" borderId="16" xfId="0" applyNumberFormat="1" applyFont="1" applyFill="1" applyBorder="1" applyAlignment="1" applyProtection="1">
      <alignment vertical="center"/>
      <protection locked="0"/>
    </xf>
    <xf numFmtId="3" fontId="36" fillId="0" borderId="47" xfId="0" applyNumberFormat="1" applyFont="1" applyFill="1" applyBorder="1" applyAlignment="1" applyProtection="1">
      <alignment vertical="center"/>
      <protection/>
    </xf>
    <xf numFmtId="49" fontId="29" fillId="0" borderId="15" xfId="0" applyNumberFormat="1" applyFont="1" applyFill="1" applyBorder="1" applyAlignment="1" applyProtection="1">
      <alignment vertical="center"/>
      <protection/>
    </xf>
    <xf numFmtId="3" fontId="29" fillId="0" borderId="16" xfId="0" applyNumberFormat="1" applyFont="1" applyFill="1" applyBorder="1" applyAlignment="1" applyProtection="1">
      <alignment vertical="center"/>
      <protection locked="0"/>
    </xf>
    <xf numFmtId="3" fontId="29" fillId="0" borderId="47" xfId="0" applyNumberFormat="1" applyFont="1" applyFill="1" applyBorder="1" applyAlignment="1" applyProtection="1">
      <alignment vertical="center"/>
      <protection/>
    </xf>
    <xf numFmtId="49" fontId="29" fillId="0" borderId="18" xfId="0" applyNumberFormat="1" applyFont="1" applyFill="1" applyBorder="1" applyAlignment="1" applyProtection="1">
      <alignment vertical="center"/>
      <protection locked="0"/>
    </xf>
    <xf numFmtId="3" fontId="29" fillId="0" borderId="19" xfId="0" applyNumberFormat="1" applyFont="1" applyFill="1" applyBorder="1" applyAlignment="1" applyProtection="1">
      <alignment vertical="center"/>
      <protection locked="0"/>
    </xf>
    <xf numFmtId="49" fontId="27" fillId="0" borderId="11" xfId="0" applyNumberFormat="1" applyFont="1" applyFill="1" applyBorder="1" applyAlignment="1" applyProtection="1">
      <alignment vertical="center"/>
      <protection/>
    </xf>
    <xf numFmtId="3" fontId="29" fillId="0" borderId="12" xfId="0" applyNumberFormat="1" applyFont="1" applyFill="1" applyBorder="1" applyAlignment="1" applyProtection="1">
      <alignment vertical="center"/>
      <protection/>
    </xf>
    <xf numFmtId="3" fontId="29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9" fillId="0" borderId="15" xfId="0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 applyProtection="1">
      <alignment vertical="center"/>
      <protection/>
    </xf>
    <xf numFmtId="3" fontId="2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17" fillId="0" borderId="0" xfId="0" applyNumberFormat="1" applyFont="1" applyFill="1" applyAlignment="1" applyProtection="1">
      <alignment horizontal="left" vertical="center" wrapText="1"/>
      <protection/>
    </xf>
    <xf numFmtId="164" fontId="22" fillId="0" borderId="0" xfId="0" applyNumberFormat="1" applyFont="1" applyFill="1" applyAlignment="1" applyProtection="1">
      <alignment vertical="center" wrapText="1"/>
      <protection/>
    </xf>
    <xf numFmtId="0" fontId="39" fillId="0" borderId="0" xfId="0" applyFont="1" applyAlignment="1" applyProtection="1">
      <alignment horizontal="right" vertical="top"/>
      <protection locked="0"/>
    </xf>
    <xf numFmtId="164" fontId="17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 applyProtection="1">
      <alignment horizontal="center" vertical="center" wrapText="1"/>
      <protection/>
    </xf>
    <xf numFmtId="0" fontId="27" fillId="0" borderId="54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>
      <alignment vertical="center"/>
    </xf>
    <xf numFmtId="0" fontId="27" fillId="0" borderId="56" xfId="0" applyFont="1" applyFill="1" applyBorder="1" applyAlignment="1" applyProtection="1">
      <alignment horizontal="center" vertical="center" wrapText="1"/>
      <protection/>
    </xf>
    <xf numFmtId="0" fontId="27" fillId="0" borderId="57" xfId="0" applyFont="1" applyFill="1" applyBorder="1" applyAlignment="1" applyProtection="1">
      <alignment horizontal="right" vertical="center" indent="1"/>
      <protection/>
    </xf>
    <xf numFmtId="0" fontId="27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right"/>
      <protection/>
    </xf>
    <xf numFmtId="0" fontId="35" fillId="0" borderId="0" xfId="0" applyFont="1" applyFill="1" applyAlignment="1">
      <alignment vertical="center"/>
    </xf>
    <xf numFmtId="0" fontId="27" fillId="0" borderId="58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59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164" fontId="28" fillId="0" borderId="43" xfId="56" applyNumberFormat="1" applyFont="1" applyFill="1" applyBorder="1" applyAlignment="1" applyProtection="1">
      <alignment horizontal="right" vertical="center" wrapText="1" indent="1"/>
      <protection/>
    </xf>
    <xf numFmtId="49" fontId="29" fillId="0" borderId="13" xfId="56" applyNumberFormat="1" applyFont="1" applyFill="1" applyBorder="1" applyAlignment="1" applyProtection="1">
      <alignment horizontal="center" vertical="center" wrapText="1"/>
      <protection/>
    </xf>
    <xf numFmtId="164" fontId="29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0" applyFont="1" applyFill="1" applyAlignment="1">
      <alignment vertical="center" wrapText="1"/>
    </xf>
    <xf numFmtId="49" fontId="29" fillId="0" borderId="15" xfId="56" applyNumberFormat="1" applyFont="1" applyFill="1" applyBorder="1" applyAlignment="1" applyProtection="1">
      <alignment horizontal="center" vertical="center" wrapText="1"/>
      <protection/>
    </xf>
    <xf numFmtId="164" fontId="29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164" fontId="29" fillId="16" borderId="47" xfId="56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18" xfId="56" applyNumberFormat="1" applyFont="1" applyFill="1" applyBorder="1" applyAlignment="1" applyProtection="1">
      <alignment horizontal="center" vertical="center" wrapText="1"/>
      <protection/>
    </xf>
    <xf numFmtId="164" fontId="29" fillId="16" borderId="60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5" xfId="56" applyNumberFormat="1" applyFont="1" applyFill="1" applyBorder="1" applyAlignment="1" applyProtection="1">
      <alignment horizontal="right" vertical="center" wrapText="1" indent="1"/>
      <protection/>
    </xf>
    <xf numFmtId="0" fontId="31" fillId="0" borderId="11" xfId="0" applyFont="1" applyBorder="1" applyAlignment="1" applyProtection="1">
      <alignment horizontal="center" wrapText="1"/>
      <protection/>
    </xf>
    <xf numFmtId="0" fontId="30" fillId="0" borderId="13" xfId="0" applyFont="1" applyBorder="1" applyAlignment="1" applyProtection="1">
      <alignment horizontal="center" wrapText="1"/>
      <protection/>
    </xf>
    <xf numFmtId="0" fontId="30" fillId="0" borderId="15" xfId="0" applyFont="1" applyBorder="1" applyAlignment="1" applyProtection="1">
      <alignment horizontal="center" wrapText="1"/>
      <protection/>
    </xf>
    <xf numFmtId="0" fontId="30" fillId="0" borderId="18" xfId="0" applyFont="1" applyBorder="1" applyAlignment="1" applyProtection="1">
      <alignment horizontal="center" wrapText="1"/>
      <protection/>
    </xf>
    <xf numFmtId="164" fontId="28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1" xfId="0" applyFont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2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29" fillId="0" borderId="0" xfId="0" applyFont="1" applyFill="1" applyAlignment="1" applyProtection="1">
      <alignment horizontal="right" vertical="center" wrapText="1" indent="1"/>
      <protection/>
    </xf>
    <xf numFmtId="0" fontId="28" fillId="0" borderId="24" xfId="56" applyFont="1" applyFill="1" applyBorder="1" applyAlignment="1" applyProtection="1">
      <alignment horizontal="center" vertical="center" wrapText="1"/>
      <protection/>
    </xf>
    <xf numFmtId="164" fontId="28" fillId="0" borderId="61" xfId="56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Font="1" applyFill="1" applyAlignment="1">
      <alignment vertical="center" wrapText="1"/>
    </xf>
    <xf numFmtId="49" fontId="29" fillId="0" borderId="27" xfId="56" applyNumberFormat="1" applyFont="1" applyFill="1" applyBorder="1" applyAlignment="1" applyProtection="1">
      <alignment horizontal="center" vertical="center" wrapText="1"/>
      <protection/>
    </xf>
    <xf numFmtId="164" fontId="29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6" applyNumberFormat="1" applyFont="1" applyFill="1" applyBorder="1" applyAlignment="1" applyProtection="1">
      <alignment horizontal="center" vertical="center" wrapText="1"/>
      <protection/>
    </xf>
    <xf numFmtId="49" fontId="29" fillId="0" borderId="34" xfId="56" applyNumberFormat="1" applyFont="1" applyFill="1" applyBorder="1" applyAlignment="1" applyProtection="1">
      <alignment horizontal="center" vertical="center" wrapText="1"/>
      <protection/>
    </xf>
    <xf numFmtId="164" fontId="29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164" fontId="31" fillId="0" borderId="43" xfId="0" applyNumberFormat="1" applyFont="1" applyBorder="1" applyAlignment="1" applyProtection="1">
      <alignment horizontal="right" vertical="center" wrapText="1" indent="1"/>
      <protection/>
    </xf>
    <xf numFmtId="164" fontId="33" fillId="0" borderId="43" xfId="0" applyNumberFormat="1" applyFont="1" applyBorder="1" applyAlignment="1" applyProtection="1">
      <alignment horizontal="right" vertical="center" wrapText="1" indent="1"/>
      <protection/>
    </xf>
    <xf numFmtId="0" fontId="31" fillId="0" borderId="21" xfId="0" applyFont="1" applyBorder="1" applyAlignment="1" applyProtection="1">
      <alignment horizontal="center" vertical="center" wrapText="1"/>
      <protection/>
    </xf>
    <xf numFmtId="49" fontId="27" fillId="0" borderId="54" xfId="0" applyNumberFormat="1" applyFont="1" applyFill="1" applyBorder="1" applyAlignment="1" applyProtection="1">
      <alignment horizontal="right" vertical="center" indent="1"/>
      <protection/>
    </xf>
    <xf numFmtId="49" fontId="27" fillId="0" borderId="57" xfId="0" applyNumberFormat="1" applyFont="1" applyFill="1" applyBorder="1" applyAlignment="1" applyProtection="1">
      <alignment horizontal="right" vertical="center" indent="1"/>
      <protection/>
    </xf>
    <xf numFmtId="0" fontId="28" fillId="0" borderId="12" xfId="56" applyFont="1" applyFill="1" applyBorder="1" applyAlignment="1" applyProtection="1">
      <alignment horizontal="left" vertical="center" wrapText="1" indent="1"/>
      <protection/>
    </xf>
    <xf numFmtId="0" fontId="30" fillId="0" borderId="14" xfId="0" applyFont="1" applyBorder="1" applyAlignment="1" applyProtection="1">
      <alignment horizontal="left" wrapText="1" indent="1"/>
      <protection/>
    </xf>
    <xf numFmtId="0" fontId="30" fillId="0" borderId="16" xfId="0" applyFont="1" applyBorder="1" applyAlignment="1" applyProtection="1">
      <alignment horizontal="left" wrapText="1" indent="1"/>
      <protection/>
    </xf>
    <xf numFmtId="0" fontId="30" fillId="0" borderId="19" xfId="0" applyFont="1" applyBorder="1" applyAlignment="1" applyProtection="1">
      <alignment horizontal="left" wrapText="1" indent="1"/>
      <protection/>
    </xf>
    <xf numFmtId="0" fontId="31" fillId="0" borderId="12" xfId="0" applyFont="1" applyBorder="1" applyAlignment="1" applyProtection="1">
      <alignment horizontal="left" vertical="center" wrapText="1" indent="1"/>
      <protection/>
    </xf>
    <xf numFmtId="0" fontId="30" fillId="0" borderId="19" xfId="0" applyFont="1" applyBorder="1" applyAlignment="1" applyProtection="1">
      <alignment wrapText="1"/>
      <protection/>
    </xf>
    <xf numFmtId="0" fontId="31" fillId="0" borderId="12" xfId="0" applyFont="1" applyBorder="1" applyAlignment="1" applyProtection="1">
      <alignment wrapText="1"/>
      <protection/>
    </xf>
    <xf numFmtId="0" fontId="31" fillId="0" borderId="22" xfId="0" applyFont="1" applyBorder="1" applyAlignment="1" applyProtection="1">
      <alignment wrapText="1"/>
      <protection/>
    </xf>
    <xf numFmtId="0" fontId="29" fillId="0" borderId="28" xfId="56" applyFont="1" applyFill="1" applyBorder="1" applyAlignment="1" applyProtection="1">
      <alignment horizontal="left" vertical="center" wrapText="1" indent="1"/>
      <protection/>
    </xf>
    <xf numFmtId="0" fontId="29" fillId="0" borderId="16" xfId="56" applyFont="1" applyFill="1" applyBorder="1" applyAlignment="1" applyProtection="1">
      <alignment horizontal="left" vertical="center" wrapText="1" indent="1"/>
      <protection/>
    </xf>
    <xf numFmtId="0" fontId="29" fillId="0" borderId="32" xfId="56" applyFont="1" applyFill="1" applyBorder="1" applyAlignment="1" applyProtection="1">
      <alignment horizontal="left" vertical="center" wrapText="1" indent="1"/>
      <protection/>
    </xf>
    <xf numFmtId="0" fontId="29" fillId="0" borderId="0" xfId="56" applyFont="1" applyFill="1" applyBorder="1" applyAlignment="1" applyProtection="1">
      <alignment horizontal="left" vertical="center" wrapText="1" indent="1"/>
      <protection/>
    </xf>
    <xf numFmtId="0" fontId="29" fillId="0" borderId="16" xfId="56" applyFont="1" applyFill="1" applyBorder="1" applyAlignment="1" applyProtection="1">
      <alignment horizontal="left" indent="6"/>
      <protection/>
    </xf>
    <xf numFmtId="0" fontId="29" fillId="0" borderId="16" xfId="56" applyFont="1" applyFill="1" applyBorder="1" applyAlignment="1" applyProtection="1">
      <alignment horizontal="left" vertical="center" wrapText="1" indent="6"/>
      <protection/>
    </xf>
    <xf numFmtId="0" fontId="29" fillId="0" borderId="19" xfId="56" applyFont="1" applyFill="1" applyBorder="1" applyAlignment="1" applyProtection="1">
      <alignment horizontal="left" vertical="center" wrapText="1" indent="6"/>
      <protection/>
    </xf>
    <xf numFmtId="0" fontId="29" fillId="0" borderId="35" xfId="56" applyFont="1" applyFill="1" applyBorder="1" applyAlignment="1" applyProtection="1">
      <alignment horizontal="left" vertical="center" wrapText="1" indent="6"/>
      <protection/>
    </xf>
    <xf numFmtId="0" fontId="29" fillId="0" borderId="19" xfId="56" applyFont="1" applyFill="1" applyBorder="1" applyAlignment="1" applyProtection="1">
      <alignment horizontal="left" vertical="center" wrapText="1" indent="1"/>
      <protection/>
    </xf>
    <xf numFmtId="0" fontId="30" fillId="0" borderId="19" xfId="0" applyFont="1" applyBorder="1" applyAlignment="1" applyProtection="1">
      <alignment horizontal="left" vertical="center" wrapText="1" indent="1"/>
      <protection/>
    </xf>
    <xf numFmtId="0" fontId="30" fillId="0" borderId="16" xfId="0" applyFont="1" applyBorder="1" applyAlignment="1" applyProtection="1">
      <alignment horizontal="left" vertical="center" wrapText="1" indent="1"/>
      <protection/>
    </xf>
    <xf numFmtId="0" fontId="29" fillId="0" borderId="14" xfId="56" applyFont="1" applyFill="1" applyBorder="1" applyAlignment="1" applyProtection="1">
      <alignment horizontal="left" vertical="center" wrapText="1" indent="6"/>
      <protection/>
    </xf>
    <xf numFmtId="0" fontId="29" fillId="0" borderId="14" xfId="56" applyFont="1" applyFill="1" applyBorder="1" applyAlignment="1" applyProtection="1">
      <alignment horizontal="left" vertical="center" wrapText="1" indent="1"/>
      <protection/>
    </xf>
    <xf numFmtId="0" fontId="29" fillId="0" borderId="41" xfId="56" applyFont="1" applyFill="1" applyBorder="1" applyAlignment="1" applyProtection="1">
      <alignment horizontal="left" vertical="center" wrapText="1" indent="1"/>
      <protection/>
    </xf>
    <xf numFmtId="0" fontId="33" fillId="0" borderId="22" xfId="0" applyFont="1" applyBorder="1" applyAlignment="1" applyProtection="1">
      <alignment horizontal="left" vertical="center" wrapText="1" indent="1"/>
      <protection/>
    </xf>
    <xf numFmtId="164" fontId="36" fillId="0" borderId="16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right"/>
      <protection/>
    </xf>
    <xf numFmtId="0" fontId="28" fillId="0" borderId="43" xfId="0" applyFont="1" applyFill="1" applyBorder="1" applyAlignment="1" applyProtection="1">
      <alignment horizontal="right" indent="1"/>
      <protection/>
    </xf>
    <xf numFmtId="0" fontId="27" fillId="0" borderId="61" xfId="0" applyFont="1" applyFill="1" applyBorder="1" applyAlignment="1" applyProtection="1">
      <alignment horizontal="center"/>
      <protection/>
    </xf>
    <xf numFmtId="0" fontId="29" fillId="0" borderId="54" xfId="0" applyFont="1" applyFill="1" applyBorder="1" applyAlignment="1" applyProtection="1">
      <alignment horizontal="right" indent="1"/>
      <protection locked="0"/>
    </xf>
    <xf numFmtId="0" fontId="29" fillId="0" borderId="60" xfId="0" applyFont="1" applyFill="1" applyBorder="1" applyAlignment="1" applyProtection="1">
      <alignment horizontal="right" indent="1"/>
      <protection locked="0"/>
    </xf>
    <xf numFmtId="164" fontId="25" fillId="0" borderId="0" xfId="56" applyNumberFormat="1" applyFont="1" applyFill="1" applyBorder="1" applyAlignment="1" applyProtection="1">
      <alignment horizontal="left" vertical="center"/>
      <protection/>
    </xf>
    <xf numFmtId="0" fontId="28" fillId="0" borderId="35" xfId="56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>
      <alignment horizontal="center" vertical="center" wrapText="1"/>
    </xf>
    <xf numFmtId="164" fontId="28" fillId="0" borderId="59" xfId="0" applyNumberFormat="1" applyFont="1" applyFill="1" applyBorder="1" applyAlignment="1">
      <alignment horizontal="center" vertical="center" wrapText="1"/>
    </xf>
    <xf numFmtId="0" fontId="28" fillId="0" borderId="6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5" fillId="0" borderId="0" xfId="0" applyFont="1" applyFill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164" fontId="29" fillId="0" borderId="63" xfId="0" applyNumberFormat="1" applyFont="1" applyFill="1" applyBorder="1" applyAlignment="1" applyProtection="1">
      <alignment vertical="center" wrapText="1"/>
      <protection locked="0"/>
    </xf>
    <xf numFmtId="164" fontId="29" fillId="0" borderId="64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6" fillId="0" borderId="0" xfId="0" applyNumberFormat="1" applyFont="1" applyFill="1" applyAlignment="1" applyProtection="1">
      <alignment horizontal="right" vertical="center"/>
      <protection locked="0"/>
    </xf>
    <xf numFmtId="164" fontId="24" fillId="0" borderId="0" xfId="0" applyNumberFormat="1" applyFont="1" applyFill="1" applyAlignment="1">
      <alignment vertical="center"/>
    </xf>
    <xf numFmtId="164" fontId="27" fillId="0" borderId="65" xfId="0" applyNumberFormat="1" applyFont="1" applyFill="1" applyBorder="1" applyAlignment="1" applyProtection="1">
      <alignment horizontal="center" vertical="center"/>
      <protection/>
    </xf>
    <xf numFmtId="164" fontId="27" fillId="0" borderId="66" xfId="0" applyNumberFormat="1" applyFont="1" applyFill="1" applyBorder="1" applyAlignment="1" applyProtection="1">
      <alignment horizontal="center" vertical="center"/>
      <protection/>
    </xf>
    <xf numFmtId="164" fontId="27" fillId="0" borderId="67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>
      <alignment horizontal="center" vertical="center"/>
    </xf>
    <xf numFmtId="164" fontId="28" fillId="0" borderId="68" xfId="0" applyNumberFormat="1" applyFont="1" applyFill="1" applyBorder="1" applyAlignment="1" applyProtection="1">
      <alignment horizontal="center" vertical="center" wrapText="1"/>
      <protection/>
    </xf>
    <xf numFmtId="164" fontId="28" fillId="0" borderId="69" xfId="0" applyNumberFormat="1" applyFont="1" applyFill="1" applyBorder="1" applyAlignment="1" applyProtection="1">
      <alignment horizontal="center" vertical="center" wrapText="1"/>
      <protection/>
    </xf>
    <xf numFmtId="164" fontId="28" fillId="0" borderId="70" xfId="0" applyNumberFormat="1" applyFont="1" applyFill="1" applyBorder="1" applyAlignment="1" applyProtection="1">
      <alignment horizontal="center" vertical="center" wrapText="1"/>
      <protection/>
    </xf>
    <xf numFmtId="164" fontId="28" fillId="0" borderId="71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>
      <alignment horizontal="center" vertical="center" wrapText="1"/>
    </xf>
    <xf numFmtId="164" fontId="28" fillId="0" borderId="7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73" xfId="0" applyNumberFormat="1" applyFont="1" applyFill="1" applyBorder="1" applyAlignment="1" applyProtection="1">
      <alignment horizontal="left" vertical="center" wrapText="1" indent="1"/>
      <protection/>
    </xf>
    <xf numFmtId="1" fontId="35" fillId="19" borderId="73" xfId="0" applyNumberFormat="1" applyFont="1" applyFill="1" applyBorder="1" applyAlignment="1" applyProtection="1">
      <alignment horizontal="center" vertical="center" wrapText="1"/>
      <protection/>
    </xf>
    <xf numFmtId="164" fontId="28" fillId="0" borderId="73" xfId="0" applyNumberFormat="1" applyFont="1" applyFill="1" applyBorder="1" applyAlignment="1" applyProtection="1">
      <alignment vertical="center" wrapText="1"/>
      <protection/>
    </xf>
    <xf numFmtId="164" fontId="28" fillId="0" borderId="74" xfId="0" applyNumberFormat="1" applyFont="1" applyFill="1" applyBorder="1" applyAlignment="1" applyProtection="1">
      <alignment vertical="center" wrapText="1"/>
      <protection/>
    </xf>
    <xf numFmtId="164" fontId="28" fillId="0" borderId="75" xfId="0" applyNumberFormat="1" applyFont="1" applyFill="1" applyBorder="1" applyAlignment="1" applyProtection="1">
      <alignment vertical="center" wrapText="1"/>
      <protection/>
    </xf>
    <xf numFmtId="164" fontId="28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77" xfId="0" applyNumberFormat="1" applyFont="1" applyFill="1" applyBorder="1" applyAlignment="1" applyProtection="1">
      <alignment vertical="center" wrapText="1"/>
      <protection locked="0"/>
    </xf>
    <xf numFmtId="164" fontId="29" fillId="0" borderId="78" xfId="0" applyNumberFormat="1" applyFont="1" applyFill="1" applyBorder="1" applyAlignment="1" applyProtection="1">
      <alignment vertical="center" wrapText="1"/>
      <protection/>
    </xf>
    <xf numFmtId="164" fontId="28" fillId="0" borderId="63" xfId="0" applyNumberFormat="1" applyFont="1" applyFill="1" applyBorder="1" applyAlignment="1" applyProtection="1">
      <alignment horizontal="left" vertical="center" wrapText="1" indent="1"/>
      <protection/>
    </xf>
    <xf numFmtId="1" fontId="35" fillId="19" borderId="63" xfId="0" applyNumberFormat="1" applyFont="1" applyFill="1" applyBorder="1" applyAlignment="1" applyProtection="1">
      <alignment horizontal="center" vertical="center" wrapText="1"/>
      <protection/>
    </xf>
    <xf numFmtId="164" fontId="28" fillId="0" borderId="63" xfId="0" applyNumberFormat="1" applyFont="1" applyFill="1" applyBorder="1" applyAlignment="1" applyProtection="1">
      <alignment vertical="center" wrapText="1"/>
      <protection/>
    </xf>
    <xf numFmtId="164" fontId="28" fillId="0" borderId="77" xfId="0" applyNumberFormat="1" applyFont="1" applyFill="1" applyBorder="1" applyAlignment="1" applyProtection="1">
      <alignment vertical="center" wrapText="1"/>
      <protection/>
    </xf>
    <xf numFmtId="164" fontId="28" fillId="0" borderId="78" xfId="0" applyNumberFormat="1" applyFont="1" applyFill="1" applyBorder="1" applyAlignment="1" applyProtection="1">
      <alignment vertical="center" wrapText="1"/>
      <protection/>
    </xf>
    <xf numFmtId="164" fontId="28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79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80" xfId="0" applyNumberFormat="1" applyFont="1" applyFill="1" applyBorder="1" applyAlignment="1" applyProtection="1">
      <alignment horizontal="left" vertical="center" wrapText="1" indent="1"/>
      <protection/>
    </xf>
    <xf numFmtId="1" fontId="35" fillId="19" borderId="81" xfId="0" applyNumberFormat="1" applyFont="1" applyFill="1" applyBorder="1" applyAlignment="1" applyProtection="1">
      <alignment horizontal="center" vertical="center" wrapText="1"/>
      <protection/>
    </xf>
    <xf numFmtId="164" fontId="28" fillId="0" borderId="80" xfId="0" applyNumberFormat="1" applyFont="1" applyFill="1" applyBorder="1" applyAlignment="1" applyProtection="1">
      <alignment vertical="center" wrapText="1"/>
      <protection/>
    </xf>
    <xf numFmtId="164" fontId="28" fillId="0" borderId="82" xfId="0" applyNumberFormat="1" applyFont="1" applyFill="1" applyBorder="1" applyAlignment="1" applyProtection="1">
      <alignment vertical="center" wrapText="1"/>
      <protection/>
    </xf>
    <xf numFmtId="1" fontId="0" fillId="0" borderId="82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80" xfId="0" applyNumberFormat="1" applyFont="1" applyFill="1" applyBorder="1" applyAlignment="1" applyProtection="1">
      <alignment vertical="center" wrapText="1"/>
      <protection locked="0"/>
    </xf>
    <xf numFmtId="164" fontId="29" fillId="0" borderId="82" xfId="0" applyNumberFormat="1" applyFont="1" applyFill="1" applyBorder="1" applyAlignment="1" applyProtection="1">
      <alignment vertical="center" wrapText="1"/>
      <protection locked="0"/>
    </xf>
    <xf numFmtId="164" fontId="28" fillId="0" borderId="8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69" xfId="0" applyNumberFormat="1" applyFont="1" applyFill="1" applyBorder="1" applyAlignment="1" applyProtection="1">
      <alignment horizontal="left" vertical="center" wrapText="1" indent="1"/>
      <protection/>
    </xf>
    <xf numFmtId="1" fontId="29" fillId="19" borderId="70" xfId="0" applyNumberFormat="1" applyFont="1" applyFill="1" applyBorder="1" applyAlignment="1" applyProtection="1">
      <alignment vertical="center" wrapText="1"/>
      <protection/>
    </xf>
    <xf numFmtId="164" fontId="28" fillId="0" borderId="69" xfId="0" applyNumberFormat="1" applyFont="1" applyFill="1" applyBorder="1" applyAlignment="1" applyProtection="1">
      <alignment vertical="center" wrapText="1"/>
      <protection/>
    </xf>
    <xf numFmtId="164" fontId="28" fillId="0" borderId="70" xfId="0" applyNumberFormat="1" applyFont="1" applyFill="1" applyBorder="1" applyAlignment="1" applyProtection="1">
      <alignment vertical="center" wrapText="1"/>
      <protection/>
    </xf>
    <xf numFmtId="164" fontId="28" fillId="0" borderId="84" xfId="0" applyNumberFormat="1" applyFont="1" applyFill="1" applyBorder="1" applyAlignment="1" applyProtection="1">
      <alignment vertical="center" wrapText="1"/>
      <protection/>
    </xf>
    <xf numFmtId="164" fontId="40" fillId="0" borderId="0" xfId="0" applyNumberFormat="1" applyFont="1" applyFill="1" applyAlignment="1">
      <alignment horizontal="center" vertical="center" wrapText="1"/>
    </xf>
    <xf numFmtId="164" fontId="40" fillId="0" borderId="0" xfId="0" applyNumberFormat="1" applyFont="1" applyFill="1" applyAlignment="1">
      <alignment vertical="center" wrapText="1"/>
    </xf>
    <xf numFmtId="164" fontId="26" fillId="0" borderId="0" xfId="0" applyNumberFormat="1" applyFont="1" applyFill="1" applyAlignment="1">
      <alignment horizontal="right" vertical="center"/>
    </xf>
    <xf numFmtId="164" fontId="27" fillId="0" borderId="66" xfId="0" applyNumberFormat="1" applyFont="1" applyFill="1" applyBorder="1" applyAlignment="1">
      <alignment horizontal="center" vertical="center"/>
    </xf>
    <xf numFmtId="164" fontId="27" fillId="0" borderId="85" xfId="0" applyNumberFormat="1" applyFont="1" applyFill="1" applyBorder="1" applyAlignment="1">
      <alignment horizontal="center" vertical="center"/>
    </xf>
    <xf numFmtId="164" fontId="27" fillId="0" borderId="68" xfId="0" applyNumberFormat="1" applyFont="1" applyFill="1" applyBorder="1" applyAlignment="1">
      <alignment horizontal="center" vertical="center" wrapText="1"/>
    </xf>
    <xf numFmtId="164" fontId="27" fillId="0" borderId="84" xfId="0" applyNumberFormat="1" applyFont="1" applyFill="1" applyBorder="1" applyAlignment="1">
      <alignment horizontal="center" vertical="center" wrapText="1"/>
    </xf>
    <xf numFmtId="164" fontId="27" fillId="0" borderId="70" xfId="0" applyNumberFormat="1" applyFont="1" applyFill="1" applyBorder="1" applyAlignment="1">
      <alignment horizontal="center" vertical="center" wrapText="1"/>
    </xf>
    <xf numFmtId="164" fontId="27" fillId="0" borderId="86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164" fontId="28" fillId="0" borderId="83" xfId="0" applyNumberFormat="1" applyFont="1" applyFill="1" applyBorder="1" applyAlignment="1">
      <alignment horizontal="right" vertical="center" wrapText="1" indent="1"/>
    </xf>
    <xf numFmtId="164" fontId="28" fillId="0" borderId="84" xfId="0" applyNumberFormat="1" applyFont="1" applyFill="1" applyBorder="1" applyAlignment="1">
      <alignment horizontal="left" vertical="center" wrapText="1" indent="1"/>
    </xf>
    <xf numFmtId="164" fontId="0" fillId="19" borderId="84" xfId="0" applyNumberFormat="1" applyFont="1" applyFill="1" applyBorder="1" applyAlignment="1">
      <alignment horizontal="left" vertical="center" wrapText="1" indent="2"/>
    </xf>
    <xf numFmtId="164" fontId="0" fillId="19" borderId="87" xfId="0" applyNumberFormat="1" applyFont="1" applyFill="1" applyBorder="1" applyAlignment="1">
      <alignment horizontal="left" vertical="center" wrapText="1" indent="2"/>
    </xf>
    <xf numFmtId="164" fontId="28" fillId="0" borderId="83" xfId="0" applyNumberFormat="1" applyFont="1" applyFill="1" applyBorder="1" applyAlignment="1">
      <alignment vertical="center" wrapText="1"/>
    </xf>
    <xf numFmtId="164" fontId="28" fillId="0" borderId="69" xfId="0" applyNumberFormat="1" applyFont="1" applyFill="1" applyBorder="1" applyAlignment="1">
      <alignment vertical="center" wrapText="1"/>
    </xf>
    <xf numFmtId="164" fontId="28" fillId="0" borderId="86" xfId="0" applyNumberFormat="1" applyFont="1" applyFill="1" applyBorder="1" applyAlignment="1">
      <alignment vertical="center" wrapText="1"/>
    </xf>
    <xf numFmtId="164" fontId="28" fillId="0" borderId="76" xfId="0" applyNumberFormat="1" applyFont="1" applyFill="1" applyBorder="1" applyAlignment="1">
      <alignment horizontal="right" vertical="center" wrapText="1" indent="1"/>
    </xf>
    <xf numFmtId="164" fontId="29" fillId="0" borderId="78" xfId="0" applyNumberFormat="1" applyFont="1" applyFill="1" applyBorder="1" applyAlignment="1" applyProtection="1">
      <alignment horizontal="left" vertical="center" wrapText="1" indent="1"/>
      <protection locked="0"/>
    </xf>
    <xf numFmtId="168" fontId="0" fillId="0" borderId="78" xfId="0" applyNumberFormat="1" applyFont="1" applyFill="1" applyBorder="1" applyAlignment="1" applyProtection="1">
      <alignment horizontal="right" vertical="center" wrapText="1" indent="2"/>
      <protection locked="0"/>
    </xf>
    <xf numFmtId="168" fontId="0" fillId="0" borderId="63" xfId="0" applyNumberFormat="1" applyFont="1" applyFill="1" applyBorder="1" applyAlignment="1" applyProtection="1">
      <alignment horizontal="right" vertical="center" wrapText="1" indent="2"/>
      <protection locked="0"/>
    </xf>
    <xf numFmtId="164" fontId="29" fillId="0" borderId="76" xfId="0" applyNumberFormat="1" applyFont="1" applyFill="1" applyBorder="1" applyAlignment="1" applyProtection="1">
      <alignment vertical="center" wrapText="1"/>
      <protection locked="0"/>
    </xf>
    <xf numFmtId="164" fontId="0" fillId="19" borderId="84" xfId="0" applyNumberFormat="1" applyFont="1" applyFill="1" applyBorder="1" applyAlignment="1">
      <alignment horizontal="right" vertical="center" wrapText="1" indent="2"/>
    </xf>
    <xf numFmtId="164" fontId="0" fillId="19" borderId="87" xfId="0" applyNumberFormat="1" applyFont="1" applyFill="1" applyBorder="1" applyAlignment="1">
      <alignment horizontal="right" vertical="center" wrapText="1" indent="2"/>
    </xf>
    <xf numFmtId="0" fontId="27" fillId="0" borderId="69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28" fillId="0" borderId="86" xfId="0" applyFont="1" applyFill="1" applyBorder="1" applyAlignment="1">
      <alignment horizontal="center" vertical="center" wrapText="1"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63" xfId="0" applyFont="1" applyFill="1" applyBorder="1" applyAlignment="1" applyProtection="1">
      <alignment vertical="center" wrapText="1"/>
      <protection/>
    </xf>
    <xf numFmtId="164" fontId="29" fillId="0" borderId="63" xfId="0" applyNumberFormat="1" applyFont="1" applyFill="1" applyBorder="1" applyAlignment="1" applyProtection="1">
      <alignment vertical="center"/>
      <protection locked="0"/>
    </xf>
    <xf numFmtId="164" fontId="29" fillId="0" borderId="77" xfId="0" applyNumberFormat="1" applyFont="1" applyFill="1" applyBorder="1" applyAlignment="1" applyProtection="1">
      <alignment vertical="center"/>
      <protection locked="0"/>
    </xf>
    <xf numFmtId="164" fontId="28" fillId="0" borderId="77" xfId="0" applyNumberFormat="1" applyFont="1" applyFill="1" applyBorder="1" applyAlignment="1" applyProtection="1">
      <alignment vertical="center"/>
      <protection/>
    </xf>
    <xf numFmtId="164" fontId="28" fillId="0" borderId="64" xfId="0" applyNumberFormat="1" applyFont="1" applyFill="1" applyBorder="1" applyAlignment="1" applyProtection="1">
      <alignment vertical="center"/>
      <protection/>
    </xf>
    <xf numFmtId="0" fontId="29" fillId="0" borderId="88" xfId="0" applyFont="1" applyFill="1" applyBorder="1" applyAlignment="1" applyProtection="1">
      <alignment horizontal="center" vertical="center"/>
      <protection/>
    </xf>
    <xf numFmtId="0" fontId="29" fillId="0" borderId="81" xfId="0" applyFont="1" applyFill="1" applyBorder="1" applyAlignment="1" applyProtection="1">
      <alignment vertical="center" wrapText="1"/>
      <protection/>
    </xf>
    <xf numFmtId="164" fontId="29" fillId="0" borderId="81" xfId="0" applyNumberFormat="1" applyFont="1" applyFill="1" applyBorder="1" applyAlignment="1" applyProtection="1">
      <alignment vertical="center"/>
      <protection locked="0"/>
    </xf>
    <xf numFmtId="164" fontId="29" fillId="0" borderId="89" xfId="0" applyNumberFormat="1" applyFont="1" applyFill="1" applyBorder="1" applyAlignment="1" applyProtection="1">
      <alignment vertical="center"/>
      <protection locked="0"/>
    </xf>
    <xf numFmtId="0" fontId="29" fillId="0" borderId="90" xfId="0" applyFont="1" applyFill="1" applyBorder="1" applyAlignment="1" applyProtection="1">
      <alignment horizontal="center" vertical="center"/>
      <protection/>
    </xf>
    <xf numFmtId="0" fontId="29" fillId="0" borderId="85" xfId="0" applyFont="1" applyFill="1" applyBorder="1" applyAlignment="1" applyProtection="1">
      <alignment vertical="center" wrapText="1"/>
      <protection/>
    </xf>
    <xf numFmtId="164" fontId="29" fillId="0" borderId="85" xfId="0" applyNumberFormat="1" applyFont="1" applyFill="1" applyBorder="1" applyAlignment="1" applyProtection="1">
      <alignment vertical="center"/>
      <protection locked="0"/>
    </xf>
    <xf numFmtId="164" fontId="29" fillId="0" borderId="66" xfId="0" applyNumberFormat="1" applyFont="1" applyFill="1" applyBorder="1" applyAlignment="1" applyProtection="1">
      <alignment vertical="center"/>
      <protection locked="0"/>
    </xf>
    <xf numFmtId="164" fontId="28" fillId="0" borderId="69" xfId="0" applyNumberFormat="1" applyFont="1" applyFill="1" applyBorder="1" applyAlignment="1" applyProtection="1">
      <alignment vertical="center"/>
      <protection/>
    </xf>
    <xf numFmtId="164" fontId="28" fillId="0" borderId="70" xfId="0" applyNumberFormat="1" applyFont="1" applyFill="1" applyBorder="1" applyAlignment="1" applyProtection="1">
      <alignment vertical="center"/>
      <protection/>
    </xf>
    <xf numFmtId="164" fontId="28" fillId="0" borderId="86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28" fillId="0" borderId="67" xfId="0" applyNumberFormat="1" applyFont="1" applyFill="1" applyBorder="1" applyAlignment="1" applyProtection="1">
      <alignment vertical="center"/>
      <protection/>
    </xf>
    <xf numFmtId="164" fontId="27" fillId="0" borderId="69" xfId="0" applyNumberFormat="1" applyFont="1" applyFill="1" applyBorder="1" applyAlignment="1" applyProtection="1">
      <alignment vertical="center"/>
      <protection/>
    </xf>
    <xf numFmtId="0" fontId="27" fillId="0" borderId="83" xfId="0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42" fillId="0" borderId="83" xfId="0" applyFont="1" applyFill="1" applyBorder="1" applyAlignment="1">
      <alignment horizontal="center" vertical="center" wrapText="1"/>
    </xf>
    <xf numFmtId="0" fontId="42" fillId="0" borderId="69" xfId="0" applyFont="1" applyFill="1" applyBorder="1" applyAlignment="1">
      <alignment horizontal="center" vertical="center" wrapText="1"/>
    </xf>
    <xf numFmtId="0" fontId="42" fillId="0" borderId="86" xfId="0" applyFont="1" applyFill="1" applyBorder="1" applyAlignment="1">
      <alignment horizontal="center" vertical="center" wrapText="1"/>
    </xf>
    <xf numFmtId="0" fontId="29" fillId="0" borderId="91" xfId="0" applyFont="1" applyFill="1" applyBorder="1" applyAlignment="1" applyProtection="1">
      <alignment horizontal="right" vertical="center" wrapText="1" indent="1"/>
      <protection/>
    </xf>
    <xf numFmtId="0" fontId="30" fillId="0" borderId="92" xfId="0" applyFont="1" applyFill="1" applyBorder="1" applyAlignment="1" applyProtection="1">
      <alignment horizontal="left" vertical="center" wrapText="1" indent="1"/>
      <protection locked="0"/>
    </xf>
    <xf numFmtId="164" fontId="29" fillId="0" borderId="93" xfId="0" applyNumberFormat="1" applyFont="1" applyFill="1" applyBorder="1" applyAlignment="1" applyProtection="1">
      <alignment horizontal="right" vertical="center" wrapText="1" indent="2"/>
      <protection locked="0"/>
    </xf>
    <xf numFmtId="164" fontId="29" fillId="0" borderId="94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76" xfId="0" applyFont="1" applyFill="1" applyBorder="1" applyAlignment="1" applyProtection="1">
      <alignment horizontal="right" vertical="center" wrapText="1" indent="1"/>
      <protection/>
    </xf>
    <xf numFmtId="0" fontId="30" fillId="0" borderId="95" xfId="0" applyFont="1" applyFill="1" applyBorder="1" applyAlignment="1" applyProtection="1">
      <alignment horizontal="left" vertical="center" wrapText="1" indent="1"/>
      <protection locked="0"/>
    </xf>
    <xf numFmtId="164" fontId="29" fillId="0" borderId="63" xfId="0" applyNumberFormat="1" applyFont="1" applyFill="1" applyBorder="1" applyAlignment="1" applyProtection="1">
      <alignment horizontal="right" vertical="center" wrapText="1" indent="2"/>
      <protection locked="0"/>
    </xf>
    <xf numFmtId="164" fontId="29" fillId="0" borderId="64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76" xfId="0" applyFont="1" applyFill="1" applyBorder="1" applyAlignment="1">
      <alignment horizontal="right" vertical="center" wrapText="1" indent="1"/>
    </xf>
    <xf numFmtId="0" fontId="30" fillId="0" borderId="95" xfId="0" applyFont="1" applyFill="1" applyBorder="1" applyAlignment="1" applyProtection="1">
      <alignment horizontal="left" vertical="center" wrapText="1" indent="8"/>
      <protection locked="0"/>
    </xf>
    <xf numFmtId="0" fontId="29" fillId="0" borderId="63" xfId="0" applyFont="1" applyFill="1" applyBorder="1" applyAlignment="1" applyProtection="1">
      <alignment vertical="center" wrapText="1"/>
      <protection locked="0"/>
    </xf>
    <xf numFmtId="0" fontId="29" fillId="0" borderId="90" xfId="0" applyFont="1" applyFill="1" applyBorder="1" applyAlignment="1">
      <alignment horizontal="right" vertical="center" wrapText="1" indent="1"/>
    </xf>
    <xf numFmtId="0" fontId="29" fillId="0" borderId="85" xfId="0" applyFont="1" applyFill="1" applyBorder="1" applyAlignment="1" applyProtection="1">
      <alignment vertical="center" wrapText="1"/>
      <protection locked="0"/>
    </xf>
    <xf numFmtId="164" fontId="29" fillId="0" borderId="85" xfId="0" applyNumberFormat="1" applyFont="1" applyFill="1" applyBorder="1" applyAlignment="1" applyProtection="1">
      <alignment horizontal="right" vertical="center" wrapText="1" indent="2"/>
      <protection locked="0"/>
    </xf>
    <xf numFmtId="164" fontId="29" fillId="0" borderId="67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83" xfId="0" applyFont="1" applyFill="1" applyBorder="1" applyAlignment="1">
      <alignment horizontal="right" vertical="center" wrapText="1" indent="1"/>
    </xf>
    <xf numFmtId="0" fontId="28" fillId="0" borderId="69" xfId="0" applyFont="1" applyFill="1" applyBorder="1" applyAlignment="1">
      <alignment vertical="center" wrapText="1"/>
    </xf>
    <xf numFmtId="164" fontId="28" fillId="0" borderId="69" xfId="0" applyNumberFormat="1" applyFont="1" applyFill="1" applyBorder="1" applyAlignment="1">
      <alignment horizontal="right" vertical="center" wrapText="1" indent="2"/>
    </xf>
    <xf numFmtId="164" fontId="28" fillId="0" borderId="86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27" fillId="0" borderId="96" xfId="0" applyFont="1" applyFill="1" applyBorder="1" applyAlignment="1">
      <alignment horizontal="center" vertical="center" wrapText="1"/>
    </xf>
    <xf numFmtId="0" fontId="27" fillId="0" borderId="97" xfId="0" applyFont="1" applyFill="1" applyBorder="1" applyAlignment="1">
      <alignment horizontal="center" vertical="center"/>
    </xf>
    <xf numFmtId="0" fontId="27" fillId="0" borderId="98" xfId="0" applyFont="1" applyFill="1" applyBorder="1" applyAlignment="1">
      <alignment horizontal="center" vertical="center" wrapText="1"/>
    </xf>
    <xf numFmtId="0" fontId="27" fillId="0" borderId="99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right" vertical="center" indent="1"/>
    </xf>
    <xf numFmtId="3" fontId="29" fillId="0" borderId="100" xfId="0" applyNumberFormat="1" applyFont="1" applyFill="1" applyBorder="1" applyAlignment="1" applyProtection="1">
      <alignment horizontal="right" vertical="center"/>
      <protection locked="0"/>
    </xf>
    <xf numFmtId="0" fontId="29" fillId="0" borderId="76" xfId="0" applyFont="1" applyFill="1" applyBorder="1" applyAlignment="1">
      <alignment horizontal="right" vertical="center" indent="1"/>
    </xf>
    <xf numFmtId="0" fontId="29" fillId="0" borderId="63" xfId="0" applyFont="1" applyFill="1" applyBorder="1" applyAlignment="1" applyProtection="1">
      <alignment horizontal="left" vertical="center" indent="1"/>
      <protection locked="0"/>
    </xf>
    <xf numFmtId="3" fontId="29" fillId="0" borderId="77" xfId="0" applyNumberFormat="1" applyFont="1" applyFill="1" applyBorder="1" applyAlignment="1" applyProtection="1">
      <alignment horizontal="right" vertical="center"/>
      <protection locked="0"/>
    </xf>
    <xf numFmtId="3" fontId="29" fillId="0" borderId="64" xfId="0" applyNumberFormat="1" applyFont="1" applyFill="1" applyBorder="1" applyAlignment="1" applyProtection="1">
      <alignment horizontal="right" vertical="center"/>
      <protection locked="0"/>
    </xf>
    <xf numFmtId="0" fontId="29" fillId="0" borderId="88" xfId="0" applyFont="1" applyFill="1" applyBorder="1" applyAlignment="1">
      <alignment horizontal="right" vertical="center" indent="1"/>
    </xf>
    <xf numFmtId="0" fontId="29" fillId="0" borderId="81" xfId="0" applyFont="1" applyFill="1" applyBorder="1" applyAlignment="1" applyProtection="1">
      <alignment horizontal="left" vertical="center" indent="1"/>
      <protection locked="0"/>
    </xf>
    <xf numFmtId="3" fontId="29" fillId="0" borderId="89" xfId="0" applyNumberFormat="1" applyFont="1" applyFill="1" applyBorder="1" applyAlignment="1" applyProtection="1">
      <alignment horizontal="right" vertical="center"/>
      <protection locked="0"/>
    </xf>
    <xf numFmtId="3" fontId="29" fillId="0" borderId="101" xfId="0" applyNumberFormat="1" applyFont="1" applyFill="1" applyBorder="1" applyAlignment="1" applyProtection="1">
      <alignment horizontal="right" vertical="center"/>
      <protection locked="0"/>
    </xf>
    <xf numFmtId="0" fontId="0" fillId="0" borderId="69" xfId="0" applyFill="1" applyBorder="1" applyAlignment="1">
      <alignment vertical="center"/>
    </xf>
    <xf numFmtId="164" fontId="28" fillId="0" borderId="69" xfId="0" applyNumberFormat="1" applyFont="1" applyFill="1" applyBorder="1" applyAlignment="1">
      <alignment vertical="center" wrapText="1"/>
    </xf>
    <xf numFmtId="164" fontId="28" fillId="0" borderId="86" xfId="0" applyNumberFormat="1" applyFont="1" applyFill="1" applyBorder="1" applyAlignment="1">
      <alignment vertical="center" wrapText="1"/>
    </xf>
    <xf numFmtId="0" fontId="43" fillId="0" borderId="0" xfId="58" applyFill="1" applyProtection="1">
      <alignment/>
      <protection/>
    </xf>
    <xf numFmtId="0" fontId="45" fillId="0" borderId="0" xfId="58" applyFont="1" applyFill="1" applyProtection="1">
      <alignment/>
      <protection/>
    </xf>
    <xf numFmtId="0" fontId="48" fillId="0" borderId="90" xfId="58" applyFont="1" applyFill="1" applyBorder="1" applyAlignment="1" applyProtection="1">
      <alignment horizontal="center" vertical="center" wrapText="1"/>
      <protection/>
    </xf>
    <xf numFmtId="0" fontId="48" fillId="0" borderId="85" xfId="58" applyFont="1" applyFill="1" applyBorder="1" applyAlignment="1" applyProtection="1">
      <alignment horizontal="center" vertical="center" wrapText="1"/>
      <protection/>
    </xf>
    <xf numFmtId="0" fontId="48" fillId="0" borderId="67" xfId="58" applyFont="1" applyFill="1" applyBorder="1" applyAlignment="1" applyProtection="1">
      <alignment horizontal="center" vertical="center" wrapText="1"/>
      <protection/>
    </xf>
    <xf numFmtId="0" fontId="43" fillId="0" borderId="0" xfId="58" applyFill="1" applyAlignment="1" applyProtection="1">
      <alignment horizontal="center" vertical="center"/>
      <protection/>
    </xf>
    <xf numFmtId="0" fontId="31" fillId="0" borderId="72" xfId="58" applyFont="1" applyFill="1" applyBorder="1" applyAlignment="1" applyProtection="1">
      <alignment vertical="center" wrapText="1"/>
      <protection/>
    </xf>
    <xf numFmtId="169" fontId="29" fillId="0" borderId="73" xfId="57" applyNumberFormat="1" applyFont="1" applyFill="1" applyBorder="1" applyAlignment="1" applyProtection="1">
      <alignment horizontal="center" vertical="center"/>
      <protection/>
    </xf>
    <xf numFmtId="170" fontId="31" fillId="0" borderId="73" xfId="58" applyNumberFormat="1" applyFont="1" applyFill="1" applyBorder="1" applyAlignment="1" applyProtection="1">
      <alignment horizontal="right" vertical="center" wrapText="1"/>
      <protection locked="0"/>
    </xf>
    <xf numFmtId="170" fontId="31" fillId="0" borderId="100" xfId="58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58" applyFill="1" applyAlignment="1" applyProtection="1">
      <alignment vertical="center"/>
      <protection/>
    </xf>
    <xf numFmtId="0" fontId="31" fillId="0" borderId="76" xfId="58" applyFont="1" applyFill="1" applyBorder="1" applyAlignment="1" applyProtection="1">
      <alignment vertical="center" wrapText="1"/>
      <protection/>
    </xf>
    <xf numFmtId="169" fontId="29" fillId="0" borderId="63" xfId="57" applyNumberFormat="1" applyFont="1" applyFill="1" applyBorder="1" applyAlignment="1" applyProtection="1">
      <alignment horizontal="center" vertical="center"/>
      <protection/>
    </xf>
    <xf numFmtId="170" fontId="31" fillId="0" borderId="63" xfId="58" applyNumberFormat="1" applyFont="1" applyFill="1" applyBorder="1" applyAlignment="1" applyProtection="1">
      <alignment horizontal="right" vertical="center" wrapText="1"/>
      <protection/>
    </xf>
    <xf numFmtId="170" fontId="31" fillId="0" borderId="64" xfId="58" applyNumberFormat="1" applyFont="1" applyFill="1" applyBorder="1" applyAlignment="1" applyProtection="1">
      <alignment horizontal="right" vertical="center" wrapText="1"/>
      <protection/>
    </xf>
    <xf numFmtId="0" fontId="49" fillId="0" borderId="76" xfId="58" applyFont="1" applyFill="1" applyBorder="1" applyAlignment="1" applyProtection="1">
      <alignment horizontal="left" vertical="center" wrapText="1" indent="1"/>
      <protection/>
    </xf>
    <xf numFmtId="170" fontId="48" fillId="0" borderId="63" xfId="58" applyNumberFormat="1" applyFont="1" applyFill="1" applyBorder="1" applyAlignment="1" applyProtection="1">
      <alignment horizontal="right" vertical="center" wrapText="1"/>
      <protection locked="0"/>
    </xf>
    <xf numFmtId="170" fontId="48" fillId="0" borderId="64" xfId="58" applyNumberFormat="1" applyFont="1" applyFill="1" applyBorder="1" applyAlignment="1" applyProtection="1">
      <alignment horizontal="right" vertical="center" wrapText="1"/>
      <protection locked="0"/>
    </xf>
    <xf numFmtId="170" fontId="30" fillId="0" borderId="63" xfId="58" applyNumberFormat="1" applyFont="1" applyFill="1" applyBorder="1" applyAlignment="1" applyProtection="1">
      <alignment horizontal="right" vertical="center" wrapText="1"/>
      <protection locked="0"/>
    </xf>
    <xf numFmtId="170" fontId="30" fillId="0" borderId="64" xfId="58" applyNumberFormat="1" applyFont="1" applyFill="1" applyBorder="1" applyAlignment="1" applyProtection="1">
      <alignment horizontal="right" vertical="center" wrapText="1"/>
      <protection locked="0"/>
    </xf>
    <xf numFmtId="170" fontId="30" fillId="0" borderId="63" xfId="58" applyNumberFormat="1" applyFont="1" applyFill="1" applyBorder="1" applyAlignment="1" applyProtection="1">
      <alignment horizontal="right" vertical="center" wrapText="1"/>
      <protection/>
    </xf>
    <xf numFmtId="170" fontId="30" fillId="0" borderId="64" xfId="58" applyNumberFormat="1" applyFont="1" applyFill="1" applyBorder="1" applyAlignment="1" applyProtection="1">
      <alignment horizontal="right" vertical="center" wrapText="1"/>
      <protection/>
    </xf>
    <xf numFmtId="0" fontId="31" fillId="0" borderId="90" xfId="58" applyFont="1" applyFill="1" applyBorder="1" applyAlignment="1" applyProtection="1">
      <alignment vertical="center" wrapText="1"/>
      <protection/>
    </xf>
    <xf numFmtId="169" fontId="29" fillId="0" borderId="85" xfId="57" applyNumberFormat="1" applyFont="1" applyFill="1" applyBorder="1" applyAlignment="1" applyProtection="1">
      <alignment horizontal="center" vertical="center"/>
      <protection/>
    </xf>
    <xf numFmtId="170" fontId="31" fillId="0" borderId="85" xfId="58" applyNumberFormat="1" applyFont="1" applyFill="1" applyBorder="1" applyAlignment="1" applyProtection="1">
      <alignment horizontal="right" vertical="center" wrapText="1"/>
      <protection/>
    </xf>
    <xf numFmtId="170" fontId="31" fillId="0" borderId="67" xfId="58" applyNumberFormat="1" applyFont="1" applyFill="1" applyBorder="1" applyAlignment="1" applyProtection="1">
      <alignment horizontal="right" vertical="center" wrapText="1"/>
      <protection/>
    </xf>
    <xf numFmtId="0" fontId="30" fillId="0" borderId="0" xfId="58" applyFont="1" applyFill="1" applyProtection="1">
      <alignment/>
      <protection/>
    </xf>
    <xf numFmtId="3" fontId="43" fillId="0" borderId="0" xfId="58" applyNumberFormat="1" applyFont="1" applyFill="1" applyProtection="1">
      <alignment/>
      <protection/>
    </xf>
    <xf numFmtId="3" fontId="43" fillId="0" borderId="0" xfId="58" applyNumberFormat="1" applyFont="1" applyFill="1" applyAlignment="1" applyProtection="1">
      <alignment horizontal="center"/>
      <protection/>
    </xf>
    <xf numFmtId="0" fontId="43" fillId="0" borderId="0" xfId="58" applyFill="1" applyAlignment="1" applyProtection="1">
      <alignment horizontal="center"/>
      <protection/>
    </xf>
    <xf numFmtId="0" fontId="0" fillId="0" borderId="0" xfId="57" applyFill="1" applyAlignment="1" applyProtection="1">
      <alignment vertical="center" wrapText="1"/>
      <protection/>
    </xf>
    <xf numFmtId="49" fontId="28" fillId="0" borderId="90" xfId="57" applyNumberFormat="1" applyFont="1" applyFill="1" applyBorder="1" applyAlignment="1" applyProtection="1">
      <alignment horizontal="center" vertical="center" wrapText="1"/>
      <protection/>
    </xf>
    <xf numFmtId="49" fontId="28" fillId="0" borderId="85" xfId="57" applyNumberFormat="1" applyFont="1" applyFill="1" applyBorder="1" applyAlignment="1" applyProtection="1">
      <alignment horizontal="center" vertical="center"/>
      <protection/>
    </xf>
    <xf numFmtId="49" fontId="28" fillId="0" borderId="67" xfId="57" applyNumberFormat="1" applyFont="1" applyFill="1" applyBorder="1" applyAlignment="1" applyProtection="1">
      <alignment horizontal="center" vertical="center"/>
      <protection/>
    </xf>
    <xf numFmtId="169" fontId="29" fillId="0" borderId="93" xfId="57" applyNumberFormat="1" applyFont="1" applyFill="1" applyBorder="1" applyAlignment="1" applyProtection="1">
      <alignment horizontal="center" vertical="center"/>
      <protection/>
    </xf>
    <xf numFmtId="171" fontId="29" fillId="0" borderId="94" xfId="57" applyNumberFormat="1" applyFont="1" applyFill="1" applyBorder="1" applyAlignment="1" applyProtection="1">
      <alignment vertical="center"/>
      <protection locked="0"/>
    </xf>
    <xf numFmtId="171" fontId="29" fillId="0" borderId="64" xfId="57" applyNumberFormat="1" applyFont="1" applyFill="1" applyBorder="1" applyAlignment="1" applyProtection="1">
      <alignment vertical="center"/>
      <protection locked="0"/>
    </xf>
    <xf numFmtId="171" fontId="28" fillId="0" borderId="64" xfId="57" applyNumberFormat="1" applyFont="1" applyFill="1" applyBorder="1" applyAlignment="1" applyProtection="1">
      <alignment vertical="center"/>
      <protection/>
    </xf>
    <xf numFmtId="0" fontId="28" fillId="0" borderId="90" xfId="57" applyFont="1" applyFill="1" applyBorder="1" applyAlignment="1" applyProtection="1">
      <alignment horizontal="left" vertical="center" wrapText="1"/>
      <protection/>
    </xf>
    <xf numFmtId="171" fontId="28" fillId="0" borderId="67" xfId="57" applyNumberFormat="1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53" fillId="0" borderId="83" xfId="0" applyFont="1" applyBorder="1" applyAlignment="1" applyProtection="1">
      <alignment horizontal="center" vertical="center" wrapText="1"/>
      <protection/>
    </xf>
    <xf numFmtId="0" fontId="52" fillId="0" borderId="69" xfId="0" applyFont="1" applyBorder="1" applyAlignment="1" applyProtection="1">
      <alignment horizontal="center" vertical="center" wrapText="1"/>
      <protection/>
    </xf>
    <xf numFmtId="0" fontId="52" fillId="0" borderId="86" xfId="0" applyFont="1" applyBorder="1" applyAlignment="1" applyProtection="1">
      <alignment horizontal="center" vertical="center" wrapText="1"/>
      <protection/>
    </xf>
    <xf numFmtId="0" fontId="52" fillId="0" borderId="91" xfId="0" applyFont="1" applyBorder="1" applyAlignment="1" applyProtection="1">
      <alignment horizontal="center" vertical="top" wrapText="1"/>
      <protection/>
    </xf>
    <xf numFmtId="172" fontId="54" fillId="0" borderId="94" xfId="40" applyNumberFormat="1" applyFont="1" applyBorder="1" applyAlignment="1" applyProtection="1">
      <alignment horizontal="center" vertical="top" wrapText="1"/>
      <protection locked="0"/>
    </xf>
    <xf numFmtId="0" fontId="52" fillId="0" borderId="76" xfId="0" applyFont="1" applyBorder="1" applyAlignment="1" applyProtection="1">
      <alignment horizontal="center" vertical="top" wrapText="1"/>
      <protection/>
    </xf>
    <xf numFmtId="0" fontId="54" fillId="0" borderId="63" xfId="0" applyFont="1" applyBorder="1" applyAlignment="1" applyProtection="1">
      <alignment horizontal="left" vertical="top" wrapText="1"/>
      <protection locked="0"/>
    </xf>
    <xf numFmtId="9" fontId="54" fillId="0" borderId="63" xfId="65" applyFont="1" applyBorder="1" applyAlignment="1" applyProtection="1">
      <alignment horizontal="center" vertical="center" wrapText="1"/>
      <protection locked="0"/>
    </xf>
    <xf numFmtId="172" fontId="54" fillId="0" borderId="63" xfId="40" applyNumberFormat="1" applyFont="1" applyBorder="1" applyAlignment="1" applyProtection="1">
      <alignment horizontal="center" vertical="center" wrapText="1"/>
      <protection locked="0"/>
    </xf>
    <xf numFmtId="172" fontId="54" fillId="0" borderId="64" xfId="40" applyNumberFormat="1" applyFont="1" applyBorder="1" applyAlignment="1" applyProtection="1">
      <alignment horizontal="center" vertical="top" wrapText="1"/>
      <protection locked="0"/>
    </xf>
    <xf numFmtId="0" fontId="52" fillId="20" borderId="69" xfId="0" applyFont="1" applyFill="1" applyBorder="1" applyAlignment="1" applyProtection="1">
      <alignment horizontal="center" vertical="top" wrapText="1"/>
      <protection/>
    </xf>
    <xf numFmtId="172" fontId="54" fillId="0" borderId="69" xfId="40" applyNumberFormat="1" applyFont="1" applyBorder="1" applyAlignment="1" applyProtection="1">
      <alignment horizontal="center" vertical="center" wrapText="1"/>
      <protection/>
    </xf>
    <xf numFmtId="172" fontId="54" fillId="0" borderId="86" xfId="40" applyNumberFormat="1" applyFont="1" applyBorder="1" applyAlignment="1" applyProtection="1">
      <alignment horizontal="center" vertical="top" wrapText="1"/>
      <protection/>
    </xf>
    <xf numFmtId="0" fontId="24" fillId="0" borderId="0" xfId="0" applyFont="1" applyFill="1" applyAlignment="1">
      <alignment horizontal="center"/>
    </xf>
    <xf numFmtId="0" fontId="38" fillId="0" borderId="0" xfId="0" applyFont="1" applyFill="1" applyAlignment="1">
      <alignment horizontal="right"/>
    </xf>
    <xf numFmtId="0" fontId="35" fillId="0" borderId="83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/>
    </xf>
    <xf numFmtId="0" fontId="24" fillId="0" borderId="8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91" xfId="0" applyFill="1" applyBorder="1" applyAlignment="1">
      <alignment horizontal="center" vertical="center"/>
    </xf>
    <xf numFmtId="0" fontId="0" fillId="0" borderId="93" xfId="0" applyFill="1" applyBorder="1" applyAlignment="1" applyProtection="1">
      <alignment horizontal="left" vertical="center" wrapText="1" indent="1"/>
      <protection locked="0"/>
    </xf>
    <xf numFmtId="173" fontId="27" fillId="0" borderId="94" xfId="0" applyNumberFormat="1" applyFont="1" applyFill="1" applyBorder="1" applyAlignment="1" applyProtection="1">
      <alignment horizontal="right" vertical="center"/>
      <protection/>
    </xf>
    <xf numFmtId="0" fontId="0" fillId="0" borderId="76" xfId="0" applyFill="1" applyBorder="1" applyAlignment="1">
      <alignment horizontal="center" vertical="center"/>
    </xf>
    <xf numFmtId="0" fontId="55" fillId="0" borderId="63" xfId="0" applyFont="1" applyFill="1" applyBorder="1" applyAlignment="1">
      <alignment horizontal="left" vertical="center" indent="5"/>
    </xf>
    <xf numFmtId="173" fontId="22" fillId="0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88" xfId="0" applyFill="1" applyBorder="1" applyAlignment="1">
      <alignment horizontal="center" vertical="center"/>
    </xf>
    <xf numFmtId="173" fontId="22" fillId="0" borderId="101" xfId="0" applyNumberFormat="1" applyFont="1" applyFill="1" applyBorder="1" applyAlignment="1" applyProtection="1">
      <alignment horizontal="right" vertical="center"/>
      <protection locked="0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 applyProtection="1">
      <alignment horizontal="left" vertical="center" wrapText="1" indent="1"/>
      <protection locked="0"/>
    </xf>
    <xf numFmtId="0" fontId="0" fillId="0" borderId="90" xfId="0" applyFill="1" applyBorder="1" applyAlignment="1">
      <alignment horizontal="center" vertical="center"/>
    </xf>
    <xf numFmtId="0" fontId="55" fillId="0" borderId="85" xfId="0" applyFont="1" applyFill="1" applyBorder="1" applyAlignment="1">
      <alignment horizontal="left" vertical="center" indent="5"/>
    </xf>
    <xf numFmtId="173" fontId="22" fillId="0" borderId="67" xfId="0" applyNumberFormat="1" applyFont="1" applyFill="1" applyBorder="1" applyAlignment="1" applyProtection="1">
      <alignment horizontal="right" vertical="center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43" xfId="0" applyFont="1" applyFill="1" applyBorder="1" applyAlignment="1" applyProtection="1">
      <alignment horizontal="center" vertical="center" wrapText="1"/>
      <protection/>
    </xf>
    <xf numFmtId="0" fontId="28" fillId="0" borderId="43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right" vertical="center" wrapText="1" indent="1"/>
      <protection/>
    </xf>
    <xf numFmtId="0" fontId="29" fillId="0" borderId="14" xfId="0" applyFont="1" applyFill="1" applyBorder="1" applyAlignment="1" applyProtection="1">
      <alignment horizontal="left" vertical="center" wrapText="1"/>
      <protection locked="0"/>
    </xf>
    <xf numFmtId="164" fontId="29" fillId="0" borderId="14" xfId="0" applyNumberFormat="1" applyFont="1" applyFill="1" applyBorder="1" applyAlignment="1" applyProtection="1">
      <alignment vertical="center" wrapText="1"/>
      <protection locked="0"/>
    </xf>
    <xf numFmtId="164" fontId="29" fillId="0" borderId="14" xfId="0" applyNumberFormat="1" applyFont="1" applyFill="1" applyBorder="1" applyAlignment="1" applyProtection="1">
      <alignment vertical="center" wrapText="1"/>
      <protection/>
    </xf>
    <xf numFmtId="164" fontId="29" fillId="0" borderId="45" xfId="0" applyNumberFormat="1" applyFont="1" applyFill="1" applyBorder="1" applyAlignment="1" applyProtection="1">
      <alignment vertical="center" wrapText="1"/>
      <protection locked="0"/>
    </xf>
    <xf numFmtId="0" fontId="29" fillId="0" borderId="15" xfId="0" applyFont="1" applyFill="1" applyBorder="1" applyAlignment="1" applyProtection="1">
      <alignment horizontal="right" vertical="center" wrapText="1" indent="1"/>
      <protection/>
    </xf>
    <xf numFmtId="0" fontId="29" fillId="0" borderId="16" xfId="0" applyFont="1" applyFill="1" applyBorder="1" applyAlignment="1" applyProtection="1">
      <alignment horizontal="left" vertical="center" wrapText="1"/>
      <protection locked="0"/>
    </xf>
    <xf numFmtId="164" fontId="29" fillId="0" borderId="47" xfId="0" applyNumberFormat="1" applyFont="1" applyFill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left" vertical="center" wrapText="1"/>
      <protection locked="0"/>
    </xf>
    <xf numFmtId="164" fontId="29" fillId="0" borderId="60" xfId="0" applyNumberFormat="1" applyFont="1" applyFill="1" applyBorder="1" applyAlignment="1" applyProtection="1">
      <alignment vertical="center" wrapText="1"/>
      <protection locked="0"/>
    </xf>
    <xf numFmtId="164" fontId="28" fillId="0" borderId="43" xfId="0" applyNumberFormat="1" applyFont="1" applyFill="1" applyBorder="1" applyAlignment="1" applyProtection="1">
      <alignment vertical="center" wrapText="1"/>
      <protection/>
    </xf>
    <xf numFmtId="164" fontId="35" fillId="0" borderId="102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58" applyFill="1">
      <alignment/>
      <protection/>
    </xf>
    <xf numFmtId="0" fontId="57" fillId="0" borderId="11" xfId="58" applyFont="1" applyFill="1" applyBorder="1" applyAlignment="1">
      <alignment horizontal="center" vertical="center"/>
      <protection/>
    </xf>
    <xf numFmtId="0" fontId="25" fillId="0" borderId="12" xfId="57" applyFont="1" applyFill="1" applyBorder="1" applyAlignment="1" applyProtection="1">
      <alignment horizontal="center" vertical="center" textRotation="90"/>
      <protection/>
    </xf>
    <xf numFmtId="0" fontId="57" fillId="0" borderId="12" xfId="58" applyFont="1" applyFill="1" applyBorder="1" applyAlignment="1">
      <alignment horizontal="center" vertical="center" wrapText="1"/>
      <protection/>
    </xf>
    <xf numFmtId="0" fontId="57" fillId="0" borderId="43" xfId="58" applyFont="1" applyFill="1" applyBorder="1" applyAlignment="1">
      <alignment horizontal="center" vertical="center" wrapText="1"/>
      <protection/>
    </xf>
    <xf numFmtId="0" fontId="31" fillId="0" borderId="13" xfId="58" applyFont="1" applyFill="1" applyBorder="1" applyAlignment="1" applyProtection="1">
      <alignment horizontal="left" indent="1"/>
      <protection locked="0"/>
    </xf>
    <xf numFmtId="0" fontId="30" fillId="0" borderId="14" xfId="58" applyFont="1" applyFill="1" applyBorder="1" applyAlignment="1">
      <alignment horizontal="right" indent="1"/>
      <protection/>
    </xf>
    <xf numFmtId="3" fontId="30" fillId="0" borderId="14" xfId="58" applyNumberFormat="1" applyFont="1" applyFill="1" applyBorder="1" applyProtection="1">
      <alignment/>
      <protection locked="0"/>
    </xf>
    <xf numFmtId="3" fontId="30" fillId="0" borderId="45" xfId="58" applyNumberFormat="1" applyFont="1" applyFill="1" applyBorder="1" applyProtection="1">
      <alignment/>
      <protection locked="0"/>
    </xf>
    <xf numFmtId="0" fontId="49" fillId="0" borderId="13" xfId="58" applyFont="1" applyFill="1" applyBorder="1" applyAlignment="1" applyProtection="1">
      <alignment horizontal="left" indent="1"/>
      <protection locked="0"/>
    </xf>
    <xf numFmtId="0" fontId="31" fillId="0" borderId="15" xfId="58" applyFont="1" applyFill="1" applyBorder="1" applyAlignment="1" applyProtection="1">
      <alignment horizontal="left" indent="1"/>
      <protection locked="0"/>
    </xf>
    <xf numFmtId="0" fontId="30" fillId="0" borderId="16" xfId="58" applyFont="1" applyFill="1" applyBorder="1" applyAlignment="1">
      <alignment horizontal="right" indent="1"/>
      <protection/>
    </xf>
    <xf numFmtId="3" fontId="30" fillId="0" borderId="16" xfId="58" applyNumberFormat="1" applyFont="1" applyFill="1" applyBorder="1" applyProtection="1">
      <alignment/>
      <protection locked="0"/>
    </xf>
    <xf numFmtId="3" fontId="30" fillId="0" borderId="47" xfId="58" applyNumberFormat="1" applyFont="1" applyFill="1" applyBorder="1" applyProtection="1">
      <alignment/>
      <protection locked="0"/>
    </xf>
    <xf numFmtId="0" fontId="30" fillId="0" borderId="15" xfId="58" applyFont="1" applyFill="1" applyBorder="1" applyAlignment="1" applyProtection="1">
      <alignment horizontal="left" indent="1"/>
      <protection locked="0"/>
    </xf>
    <xf numFmtId="3" fontId="30" fillId="0" borderId="103" xfId="58" applyNumberFormat="1" applyFont="1" applyFill="1" applyBorder="1">
      <alignment/>
      <protection/>
    </xf>
    <xf numFmtId="3" fontId="31" fillId="0" borderId="43" xfId="58" applyNumberFormat="1" applyFont="1" applyFill="1" applyBorder="1">
      <alignment/>
      <protection/>
    </xf>
    <xf numFmtId="0" fontId="5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0" fontId="54" fillId="0" borderId="14" xfId="0" applyFont="1" applyBorder="1" applyAlignment="1" applyProtection="1">
      <alignment horizontal="left" vertical="top" wrapText="1"/>
      <protection locked="0"/>
    </xf>
    <xf numFmtId="9" fontId="54" fillId="0" borderId="14" xfId="65" applyFont="1" applyFill="1" applyBorder="1" applyAlignment="1" applyProtection="1">
      <alignment horizontal="center" vertical="center" wrapText="1"/>
      <protection locked="0"/>
    </xf>
    <xf numFmtId="166" fontId="54" fillId="0" borderId="14" xfId="40" applyNumberFormat="1" applyFont="1" applyFill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left" vertical="top" wrapText="1"/>
      <protection locked="0"/>
    </xf>
    <xf numFmtId="9" fontId="54" fillId="0" borderId="16" xfId="65" applyFont="1" applyFill="1" applyBorder="1" applyAlignment="1" applyProtection="1">
      <alignment horizontal="center" vertical="center" wrapText="1"/>
      <protection locked="0"/>
    </xf>
    <xf numFmtId="166" fontId="54" fillId="0" borderId="16" xfId="40" applyNumberFormat="1" applyFont="1" applyFill="1" applyBorder="1" applyAlignment="1" applyProtection="1">
      <alignment horizontal="center" vertical="center" wrapText="1"/>
      <protection locked="0"/>
    </xf>
    <xf numFmtId="164" fontId="28" fillId="0" borderId="84" xfId="56" applyNumberFormat="1" applyFont="1" applyFill="1" applyBorder="1" applyAlignment="1" applyProtection="1">
      <alignment horizontal="right" vertical="center" wrapText="1" indent="1"/>
      <protection/>
    </xf>
    <xf numFmtId="171" fontId="29" fillId="0" borderId="64" xfId="57" applyNumberFormat="1" applyFont="1" applyFill="1" applyBorder="1" applyAlignment="1" applyProtection="1">
      <alignment vertical="center"/>
      <protection locked="0"/>
    </xf>
    <xf numFmtId="0" fontId="0" fillId="0" borderId="63" xfId="0" applyFont="1" applyFill="1" applyBorder="1" applyAlignment="1">
      <alignment horizontal="left" vertical="center" wrapText="1" indent="1"/>
    </xf>
    <xf numFmtId="0" fontId="0" fillId="0" borderId="81" xfId="0" applyFont="1" applyFill="1" applyBorder="1" applyAlignment="1">
      <alignment horizontal="left" vertical="center" wrapText="1" indent="1"/>
    </xf>
    <xf numFmtId="168" fontId="0" fillId="0" borderId="63" xfId="0" applyNumberFormat="1" applyFill="1" applyBorder="1" applyAlignment="1" applyProtection="1">
      <alignment horizontal="right" vertical="center" wrapText="1" indent="2"/>
      <protection locked="0"/>
    </xf>
    <xf numFmtId="168" fontId="0" fillId="0" borderId="78" xfId="0" applyNumberFormat="1" applyFill="1" applyBorder="1" applyAlignment="1" applyProtection="1">
      <alignment horizontal="right" vertical="center" wrapText="1" indent="2"/>
      <protection locked="0"/>
    </xf>
    <xf numFmtId="0" fontId="29" fillId="0" borderId="73" xfId="0" applyFont="1" applyBorder="1" applyAlignment="1" applyProtection="1">
      <alignment horizontal="left" vertical="center" indent="1"/>
      <protection locked="0"/>
    </xf>
    <xf numFmtId="3" fontId="29" fillId="0" borderId="100" xfId="0" applyNumberFormat="1" applyFont="1" applyBorder="1" applyAlignment="1" applyProtection="1">
      <alignment horizontal="right" vertical="center" indent="1"/>
      <protection locked="0"/>
    </xf>
    <xf numFmtId="0" fontId="29" fillId="0" borderId="63" xfId="0" applyFont="1" applyBorder="1" applyAlignment="1" applyProtection="1">
      <alignment horizontal="left" vertical="center" indent="1"/>
      <protection locked="0"/>
    </xf>
    <xf numFmtId="3" fontId="29" fillId="0" borderId="64" xfId="0" applyNumberFormat="1" applyFont="1" applyBorder="1" applyAlignment="1" applyProtection="1">
      <alignment horizontal="right" vertical="center" indent="1"/>
      <protection locked="0"/>
    </xf>
    <xf numFmtId="0" fontId="29" fillId="0" borderId="63" xfId="0" applyFont="1" applyBorder="1" applyAlignment="1" applyProtection="1">
      <alignment horizontal="left" vertical="center" wrapText="1" indent="1"/>
      <protection locked="0"/>
    </xf>
    <xf numFmtId="0" fontId="29" fillId="0" borderId="93" xfId="0" applyFont="1" applyBorder="1" applyAlignment="1" applyProtection="1">
      <alignment horizontal="left" vertical="center" indent="1"/>
      <protection locked="0"/>
    </xf>
    <xf numFmtId="0" fontId="61" fillId="0" borderId="81" xfId="0" applyFont="1" applyBorder="1" applyAlignment="1" applyProtection="1">
      <alignment horizontal="left" vertical="center" indent="1"/>
      <protection locked="0"/>
    </xf>
    <xf numFmtId="173" fontId="27" fillId="21" borderId="100" xfId="0" applyNumberFormat="1" applyFont="1" applyFill="1" applyBorder="1" applyAlignment="1" applyProtection="1">
      <alignment horizontal="right" vertical="center"/>
      <protection/>
    </xf>
    <xf numFmtId="164" fontId="23" fillId="0" borderId="0" xfId="56" applyNumberFormat="1" applyFont="1" applyFill="1" applyBorder="1" applyAlignment="1" applyProtection="1">
      <alignment horizontal="center" vertical="center"/>
      <protection/>
    </xf>
    <xf numFmtId="164" fontId="27" fillId="0" borderId="29" xfId="56" applyNumberFormat="1" applyFont="1" applyFill="1" applyBorder="1" applyAlignment="1" applyProtection="1">
      <alignment horizontal="center" vertical="center"/>
      <protection/>
    </xf>
    <xf numFmtId="164" fontId="27" fillId="0" borderId="104" xfId="56" applyNumberFormat="1" applyFont="1" applyFill="1" applyBorder="1" applyAlignment="1" applyProtection="1">
      <alignment horizontal="center" vertical="center"/>
      <protection/>
    </xf>
    <xf numFmtId="0" fontId="0" fillId="0" borderId="105" xfId="0" applyBorder="1" applyAlignment="1">
      <alignment/>
    </xf>
    <xf numFmtId="164" fontId="25" fillId="0" borderId="10" xfId="56" applyNumberFormat="1" applyFont="1" applyFill="1" applyBorder="1" applyAlignment="1" applyProtection="1">
      <alignment horizontal="left"/>
      <protection/>
    </xf>
    <xf numFmtId="164" fontId="25" fillId="0" borderId="10" xfId="56" applyNumberFormat="1" applyFont="1" applyFill="1" applyBorder="1" applyAlignment="1" applyProtection="1">
      <alignment horizontal="left" vertical="center"/>
      <protection/>
    </xf>
    <xf numFmtId="0" fontId="27" fillId="0" borderId="11" xfId="56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vertical="center" wrapText="1"/>
      <protection/>
    </xf>
    <xf numFmtId="0" fontId="24" fillId="0" borderId="0" xfId="56" applyFont="1" applyFill="1" applyBorder="1" applyAlignment="1" applyProtection="1">
      <alignment horizontal="center"/>
      <protection/>
    </xf>
    <xf numFmtId="0" fontId="37" fillId="0" borderId="0" xfId="0" applyFont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 wrapText="1"/>
      <protection/>
    </xf>
    <xf numFmtId="164" fontId="34" fillId="0" borderId="0" xfId="0" applyNumberFormat="1" applyFont="1" applyFill="1" applyBorder="1" applyAlignment="1" applyProtection="1">
      <alignment horizontal="center" textRotation="180" wrapText="1"/>
      <protection/>
    </xf>
    <xf numFmtId="164" fontId="27" fillId="0" borderId="42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" vertical="center" wrapText="1"/>
      <protection/>
    </xf>
    <xf numFmtId="164" fontId="34" fillId="0" borderId="0" xfId="0" applyNumberFormat="1" applyFont="1" applyFill="1" applyBorder="1" applyAlignment="1" applyProtection="1">
      <alignment horizontal="center" textRotation="180" wrapText="1"/>
      <protection locked="0"/>
    </xf>
    <xf numFmtId="164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27" fillId="0" borderId="11" xfId="0" applyFont="1" applyFill="1" applyBorder="1" applyAlignment="1" applyProtection="1">
      <alignment horizontal="left" indent="1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24" xfId="0" applyFont="1" applyFill="1" applyBorder="1" applyAlignment="1" applyProtection="1">
      <alignment horizontal="center"/>
      <protection/>
    </xf>
    <xf numFmtId="0" fontId="29" fillId="0" borderId="27" xfId="0" applyFont="1" applyFill="1" applyBorder="1" applyAlignment="1" applyProtection="1">
      <alignment horizontal="left" indent="1"/>
      <protection locked="0"/>
    </xf>
    <xf numFmtId="0" fontId="29" fillId="0" borderId="18" xfId="0" applyFont="1" applyFill="1" applyBorder="1" applyAlignment="1" applyProtection="1">
      <alignment horizontal="left" indent="1"/>
      <protection locked="0"/>
    </xf>
    <xf numFmtId="0" fontId="27" fillId="0" borderId="54" xfId="0" applyFont="1" applyFill="1" applyBorder="1" applyAlignment="1" applyProtection="1">
      <alignment horizontal="center" vertical="center"/>
      <protection/>
    </xf>
    <xf numFmtId="0" fontId="27" fillId="0" borderId="62" xfId="0" applyFont="1" applyFill="1" applyBorder="1" applyAlignment="1" applyProtection="1">
      <alignment horizontal="center" vertical="center"/>
      <protection/>
    </xf>
    <xf numFmtId="0" fontId="27" fillId="0" borderId="42" xfId="0" applyFont="1" applyFill="1" applyBorder="1" applyAlignment="1" applyProtection="1">
      <alignment horizontal="center" vertical="center" wrapText="1"/>
      <protection/>
    </xf>
    <xf numFmtId="0" fontId="27" fillId="0" borderId="43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left" vertical="center" wrapText="1" inden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164" fontId="34" fillId="0" borderId="0" xfId="0" applyNumberFormat="1" applyFont="1" applyFill="1" applyAlignment="1">
      <alignment horizontal="center" textRotation="180" wrapText="1"/>
    </xf>
    <xf numFmtId="164" fontId="27" fillId="0" borderId="96" xfId="0" applyNumberFormat="1" applyFont="1" applyFill="1" applyBorder="1" applyAlignment="1" applyProtection="1">
      <alignment horizontal="center" vertical="center" wrapText="1"/>
      <protection/>
    </xf>
    <xf numFmtId="164" fontId="27" fillId="0" borderId="106" xfId="0" applyNumberFormat="1" applyFont="1" applyFill="1" applyBorder="1" applyAlignment="1" applyProtection="1">
      <alignment horizontal="center" vertical="center" wrapText="1"/>
      <protection/>
    </xf>
    <xf numFmtId="164" fontId="27" fillId="0" borderId="97" xfId="0" applyNumberFormat="1" applyFont="1" applyFill="1" applyBorder="1" applyAlignment="1" applyProtection="1">
      <alignment horizontal="center" vertical="center" wrapText="1"/>
      <protection/>
    </xf>
    <xf numFmtId="164" fontId="27" fillId="0" borderId="107" xfId="0" applyNumberFormat="1" applyFont="1" applyFill="1" applyBorder="1" applyAlignment="1" applyProtection="1">
      <alignment horizontal="center" vertical="center" wrapText="1"/>
      <protection/>
    </xf>
    <xf numFmtId="164" fontId="27" fillId="0" borderId="108" xfId="0" applyNumberFormat="1" applyFont="1" applyFill="1" applyBorder="1" applyAlignment="1" applyProtection="1">
      <alignment horizontal="center" vertical="center" wrapText="1"/>
      <protection/>
    </xf>
    <xf numFmtId="164" fontId="27" fillId="0" borderId="109" xfId="0" applyNumberFormat="1" applyFont="1" applyFill="1" applyBorder="1" applyAlignment="1" applyProtection="1">
      <alignment horizontal="center" vertical="center" wrapText="1"/>
      <protection/>
    </xf>
    <xf numFmtId="164" fontId="27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164" fontId="40" fillId="0" borderId="0" xfId="0" applyNumberFormat="1" applyFont="1" applyFill="1" applyAlignment="1">
      <alignment horizontal="center" textRotation="180" wrapText="1"/>
    </xf>
    <xf numFmtId="164" fontId="27" fillId="0" borderId="108" xfId="0" applyNumberFormat="1" applyFont="1" applyFill="1" applyBorder="1" applyAlignment="1">
      <alignment horizontal="center" vertical="center" wrapText="1"/>
    </xf>
    <xf numFmtId="164" fontId="27" fillId="0" borderId="109" xfId="0" applyNumberFormat="1" applyFont="1" applyFill="1" applyBorder="1" applyAlignment="1">
      <alignment horizontal="center" vertical="center" wrapText="1"/>
    </xf>
    <xf numFmtId="164" fontId="27" fillId="0" borderId="108" xfId="0" applyNumberFormat="1" applyFont="1" applyFill="1" applyBorder="1" applyAlignment="1">
      <alignment horizontal="center" vertical="center"/>
    </xf>
    <xf numFmtId="164" fontId="27" fillId="0" borderId="109" xfId="0" applyNumberFormat="1" applyFont="1" applyFill="1" applyBorder="1" applyAlignment="1">
      <alignment horizontal="center" vertical="center"/>
    </xf>
    <xf numFmtId="164" fontId="27" fillId="0" borderId="112" xfId="0" applyNumberFormat="1" applyFont="1" applyFill="1" applyBorder="1" applyAlignment="1">
      <alignment horizontal="center" vertical="center" wrapText="1"/>
    </xf>
    <xf numFmtId="164" fontId="27" fillId="0" borderId="113" xfId="0" applyNumberFormat="1" applyFont="1" applyFill="1" applyBorder="1" applyAlignment="1">
      <alignment horizontal="center" vertical="center" wrapText="1"/>
    </xf>
    <xf numFmtId="164" fontId="27" fillId="0" borderId="74" xfId="0" applyNumberFormat="1" applyFont="1" applyFill="1" applyBorder="1" applyAlignment="1">
      <alignment horizontal="center" vertical="center" wrapText="1"/>
    </xf>
    <xf numFmtId="164" fontId="27" fillId="0" borderId="114" xfId="0" applyNumberFormat="1" applyFont="1" applyFill="1" applyBorder="1" applyAlignment="1">
      <alignment horizontal="center" vertical="center" wrapText="1"/>
    </xf>
    <xf numFmtId="164" fontId="27" fillId="0" borderId="115" xfId="0" applyNumberFormat="1" applyFont="1" applyFill="1" applyBorder="1" applyAlignment="1">
      <alignment horizontal="center" vertical="center" wrapText="1"/>
    </xf>
    <xf numFmtId="164" fontId="27" fillId="0" borderId="116" xfId="0" applyNumberFormat="1" applyFont="1" applyFill="1" applyBorder="1" applyAlignment="1">
      <alignment horizontal="center" vertical="center" wrapText="1"/>
    </xf>
    <xf numFmtId="0" fontId="27" fillId="0" borderId="112" xfId="0" applyFont="1" applyFill="1" applyBorder="1" applyAlignment="1" applyProtection="1">
      <alignment horizontal="left" vertical="center" wrapText="1"/>
      <protection/>
    </xf>
    <xf numFmtId="0" fontId="27" fillId="0" borderId="117" xfId="0" applyFont="1" applyFill="1" applyBorder="1" applyAlignment="1" applyProtection="1">
      <alignment horizontal="left" vertical="center" wrapText="1"/>
      <protection/>
    </xf>
    <xf numFmtId="0" fontId="27" fillId="0" borderId="115" xfId="0" applyFont="1" applyFill="1" applyBorder="1" applyAlignment="1" applyProtection="1">
      <alignment horizontal="left" vertical="center" wrapText="1"/>
      <protection/>
    </xf>
    <xf numFmtId="0" fontId="28" fillId="0" borderId="68" xfId="0" applyFont="1" applyFill="1" applyBorder="1" applyAlignment="1" applyProtection="1">
      <alignment horizontal="left" vertical="center"/>
      <protection/>
    </xf>
    <xf numFmtId="0" fontId="28" fillId="0" borderId="87" xfId="0" applyFont="1" applyFill="1" applyBorder="1" applyAlignment="1" applyProtection="1">
      <alignment horizontal="left" vertical="center"/>
      <protection/>
    </xf>
    <xf numFmtId="0" fontId="35" fillId="0" borderId="68" xfId="0" applyFont="1" applyFill="1" applyBorder="1" applyAlignment="1" applyProtection="1">
      <alignment horizontal="left" vertical="center"/>
      <protection/>
    </xf>
    <xf numFmtId="0" fontId="35" fillId="0" borderId="87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6" fillId="0" borderId="118" xfId="0" applyFont="1" applyFill="1" applyBorder="1" applyAlignment="1">
      <alignment horizontal="right"/>
    </xf>
    <xf numFmtId="0" fontId="27" fillId="0" borderId="112" xfId="0" applyFont="1" applyFill="1" applyBorder="1" applyAlignment="1">
      <alignment horizontal="center" vertical="center" wrapText="1"/>
    </xf>
    <xf numFmtId="0" fontId="27" fillId="0" borderId="113" xfId="0" applyFont="1" applyFill="1" applyBorder="1" applyAlignment="1">
      <alignment horizontal="center" vertical="center" wrapText="1"/>
    </xf>
    <xf numFmtId="0" fontId="27" fillId="0" borderId="97" xfId="0" applyFont="1" applyFill="1" applyBorder="1" applyAlignment="1">
      <alignment horizontal="center" vertical="center" wrapText="1"/>
    </xf>
    <xf numFmtId="0" fontId="27" fillId="0" borderId="107" xfId="0" applyFont="1" applyFill="1" applyBorder="1" applyAlignment="1">
      <alignment horizontal="center" vertical="center" wrapText="1"/>
    </xf>
    <xf numFmtId="0" fontId="27" fillId="0" borderId="117" xfId="0" applyFont="1" applyFill="1" applyBorder="1" applyAlignment="1">
      <alignment horizontal="center" vertical="center" wrapText="1"/>
    </xf>
    <xf numFmtId="0" fontId="27" fillId="0" borderId="118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/>
    </xf>
    <xf numFmtId="0" fontId="27" fillId="0" borderId="119" xfId="0" applyFont="1" applyFill="1" applyBorder="1" applyAlignment="1">
      <alignment horizontal="center"/>
    </xf>
    <xf numFmtId="0" fontId="27" fillId="0" borderId="99" xfId="0" applyFont="1" applyFill="1" applyBorder="1" applyAlignment="1">
      <alignment horizontal="center" vertical="center" wrapText="1"/>
    </xf>
    <xf numFmtId="0" fontId="27" fillId="0" borderId="120" xfId="0" applyFont="1" applyFill="1" applyBorder="1" applyAlignment="1">
      <alignment horizontal="center" vertical="center" wrapText="1"/>
    </xf>
    <xf numFmtId="0" fontId="27" fillId="0" borderId="112" xfId="0" applyFont="1" applyFill="1" applyBorder="1" applyAlignment="1">
      <alignment horizontal="left" vertical="center" wrapText="1"/>
    </xf>
    <xf numFmtId="0" fontId="27" fillId="0" borderId="117" xfId="0" applyFont="1" applyFill="1" applyBorder="1" applyAlignment="1">
      <alignment horizontal="left" vertical="center" wrapText="1"/>
    </xf>
    <xf numFmtId="0" fontId="27" fillId="0" borderId="115" xfId="0" applyFont="1" applyFill="1" applyBorder="1" applyAlignment="1">
      <alignment horizontal="left" vertical="center" wrapText="1"/>
    </xf>
    <xf numFmtId="0" fontId="29" fillId="0" borderId="117" xfId="0" applyFont="1" applyFill="1" applyBorder="1" applyAlignment="1">
      <alignment horizontal="justify" vertical="center" wrapText="1"/>
    </xf>
    <xf numFmtId="0" fontId="27" fillId="0" borderId="68" xfId="0" applyFont="1" applyFill="1" applyBorder="1" applyAlignment="1">
      <alignment horizontal="left" vertical="center" indent="2"/>
    </xf>
    <xf numFmtId="0" fontId="27" fillId="0" borderId="87" xfId="0" applyFont="1" applyFill="1" applyBorder="1" applyAlignment="1">
      <alignment horizontal="left" vertical="center" indent="2"/>
    </xf>
    <xf numFmtId="0" fontId="43" fillId="0" borderId="0" xfId="58" applyFont="1" applyFill="1" applyAlignment="1" applyProtection="1">
      <alignment horizontal="left"/>
      <protection/>
    </xf>
    <xf numFmtId="0" fontId="25" fillId="0" borderId="0" xfId="57" applyFont="1" applyFill="1" applyBorder="1" applyAlignment="1" applyProtection="1">
      <alignment horizontal="right" vertical="center"/>
      <protection/>
    </xf>
    <xf numFmtId="0" fontId="23" fillId="0" borderId="72" xfId="57" applyFont="1" applyFill="1" applyBorder="1" applyAlignment="1" applyProtection="1">
      <alignment horizontal="center" vertical="center" wrapText="1"/>
      <protection/>
    </xf>
    <xf numFmtId="0" fontId="23" fillId="0" borderId="76" xfId="57" applyFont="1" applyFill="1" applyBorder="1" applyAlignment="1" applyProtection="1">
      <alignment horizontal="center" vertical="center" wrapText="1"/>
      <protection/>
    </xf>
    <xf numFmtId="0" fontId="25" fillId="0" borderId="73" xfId="57" applyFont="1" applyFill="1" applyBorder="1" applyAlignment="1" applyProtection="1">
      <alignment horizontal="center" vertical="center" textRotation="90"/>
      <protection/>
    </xf>
    <xf numFmtId="0" fontId="25" fillId="0" borderId="63" xfId="57" applyFont="1" applyFill="1" applyBorder="1" applyAlignment="1" applyProtection="1">
      <alignment horizontal="center" vertical="center" textRotation="90"/>
      <protection/>
    </xf>
    <xf numFmtId="0" fontId="26" fillId="0" borderId="100" xfId="57" applyFont="1" applyFill="1" applyBorder="1" applyAlignment="1" applyProtection="1">
      <alignment horizontal="center" vertical="center" wrapText="1"/>
      <protection/>
    </xf>
    <xf numFmtId="0" fontId="26" fillId="0" borderId="64" xfId="57" applyFont="1" applyFill="1" applyBorder="1" applyAlignment="1" applyProtection="1">
      <alignment horizontal="center" vertical="center"/>
      <protection/>
    </xf>
    <xf numFmtId="0" fontId="44" fillId="0" borderId="0" xfId="58" applyFont="1" applyFill="1" applyAlignment="1" applyProtection="1">
      <alignment horizontal="center" vertical="center" wrapText="1"/>
      <protection/>
    </xf>
    <xf numFmtId="0" fontId="44" fillId="0" borderId="0" xfId="58" applyFont="1" applyFill="1" applyAlignment="1" applyProtection="1">
      <alignment horizontal="center" vertical="center"/>
      <protection/>
    </xf>
    <xf numFmtId="0" fontId="46" fillId="0" borderId="0" xfId="58" applyFont="1" applyFill="1" applyBorder="1" applyAlignment="1" applyProtection="1">
      <alignment horizontal="right"/>
      <protection/>
    </xf>
    <xf numFmtId="0" fontId="47" fillId="0" borderId="96" xfId="58" applyFont="1" applyFill="1" applyBorder="1" applyAlignment="1" applyProtection="1">
      <alignment horizontal="center" vertical="center" wrapText="1"/>
      <protection/>
    </xf>
    <xf numFmtId="0" fontId="47" fillId="0" borderId="79" xfId="58" applyFont="1" applyFill="1" applyBorder="1" applyAlignment="1" applyProtection="1">
      <alignment horizontal="center" vertical="center" wrapText="1"/>
      <protection/>
    </xf>
    <xf numFmtId="0" fontId="47" fillId="0" borderId="91" xfId="58" applyFont="1" applyFill="1" applyBorder="1" applyAlignment="1" applyProtection="1">
      <alignment horizontal="center" vertical="center" wrapText="1"/>
      <protection/>
    </xf>
    <xf numFmtId="0" fontId="25" fillId="0" borderId="97" xfId="57" applyFont="1" applyFill="1" applyBorder="1" applyAlignment="1" applyProtection="1">
      <alignment horizontal="center" vertical="center" textRotation="90"/>
      <protection/>
    </xf>
    <xf numFmtId="0" fontId="25" fillId="0" borderId="80" xfId="57" applyFont="1" applyFill="1" applyBorder="1" applyAlignment="1" applyProtection="1">
      <alignment horizontal="center" vertical="center" textRotation="90"/>
      <protection/>
    </xf>
    <xf numFmtId="0" fontId="25" fillId="0" borderId="93" xfId="57" applyFont="1" applyFill="1" applyBorder="1" applyAlignment="1" applyProtection="1">
      <alignment horizontal="center" vertical="center" textRotation="90"/>
      <protection/>
    </xf>
    <xf numFmtId="0" fontId="46" fillId="0" borderId="73" xfId="58" applyFont="1" applyFill="1" applyBorder="1" applyAlignment="1" applyProtection="1">
      <alignment horizontal="center" vertical="center" wrapText="1"/>
      <protection/>
    </xf>
    <xf numFmtId="0" fontId="46" fillId="0" borderId="63" xfId="58" applyFont="1" applyFill="1" applyBorder="1" applyAlignment="1" applyProtection="1">
      <alignment horizontal="center" vertical="center" wrapText="1"/>
      <protection/>
    </xf>
    <xf numFmtId="0" fontId="46" fillId="0" borderId="99" xfId="58" applyFont="1" applyFill="1" applyBorder="1" applyAlignment="1" applyProtection="1">
      <alignment horizontal="center" vertical="center" wrapText="1"/>
      <protection/>
    </xf>
    <xf numFmtId="0" fontId="46" fillId="0" borderId="94" xfId="58" applyFont="1" applyFill="1" applyBorder="1" applyAlignment="1" applyProtection="1">
      <alignment horizontal="center" vertical="center" wrapText="1"/>
      <protection/>
    </xf>
    <xf numFmtId="0" fontId="46" fillId="0" borderId="63" xfId="58" applyFont="1" applyFill="1" applyBorder="1" applyAlignment="1" applyProtection="1">
      <alignment horizontal="center" wrapText="1"/>
      <protection/>
    </xf>
    <xf numFmtId="0" fontId="46" fillId="0" borderId="64" xfId="58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textRotation="180"/>
      <protection/>
    </xf>
    <xf numFmtId="0" fontId="51" fillId="0" borderId="0" xfId="0" applyFont="1" applyAlignment="1" applyProtection="1">
      <alignment horizontal="center" vertical="center" wrapText="1"/>
      <protection locked="0"/>
    </xf>
    <xf numFmtId="0" fontId="52" fillId="0" borderId="83" xfId="0" applyFont="1" applyBorder="1" applyAlignment="1" applyProtection="1">
      <alignment wrapText="1"/>
      <protection/>
    </xf>
    <xf numFmtId="0" fontId="52" fillId="0" borderId="69" xfId="0" applyFont="1" applyBorder="1" applyAlignment="1" applyProtection="1">
      <alignment wrapText="1"/>
      <protection/>
    </xf>
    <xf numFmtId="0" fontId="44" fillId="0" borderId="0" xfId="58" applyFont="1" applyFill="1" applyBorder="1" applyAlignment="1">
      <alignment horizontal="center" wrapText="1"/>
      <protection/>
    </xf>
    <xf numFmtId="0" fontId="33" fillId="0" borderId="11" xfId="58" applyFont="1" applyFill="1" applyBorder="1" applyAlignment="1">
      <alignment horizontal="left" indent="1"/>
      <protection/>
    </xf>
    <xf numFmtId="0" fontId="24" fillId="0" borderId="0" xfId="0" applyFont="1" applyFill="1" applyAlignment="1" applyProtection="1">
      <alignment horizontal="center" vertical="top" wrapText="1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VAGYONK" xfId="57"/>
    <cellStyle name="Normál_VAGYONKIM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5">
    <dxf>
      <font>
        <color indexed="10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7</xdr:row>
      <xdr:rowOff>447675</xdr:rowOff>
    </xdr:from>
    <xdr:ext cx="209550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11468100" y="2505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NZUGY\Downloads\2014%20z&#225;rsz&#225;mad&#225;s%20minta%20dr&#225;vafok\ZARSZREND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NZUGY\Downloads\2015%20z&#225;rsz&#225;mad&#225;s%20minta%20dr&#225;vafok\ZARSZREND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ENZUGY\Documents\C62720\Users\PENZUGY\Downloads\2014%20z&#225;rsz&#225;mad&#225;s%20minta%20dr&#225;vafo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view="pageLayout" zoomScaleNormal="120" zoomScaleSheetLayoutView="130" workbookViewId="0" topLeftCell="A1">
      <selection activeCell="G138" sqref="G138"/>
    </sheetView>
  </sheetViews>
  <sheetFormatPr defaultColWidth="9.00390625" defaultRowHeight="12.75"/>
  <cols>
    <col min="1" max="1" width="6.625" style="1" customWidth="1"/>
    <col min="2" max="2" width="54.50390625" style="1" customWidth="1"/>
    <col min="3" max="3" width="12.125" style="2" customWidth="1"/>
    <col min="4" max="4" width="12.625" style="1" customWidth="1"/>
    <col min="5" max="5" width="10.625" style="3" customWidth="1"/>
    <col min="6" max="16384" width="9.375" style="3" customWidth="1"/>
  </cols>
  <sheetData>
    <row r="1" spans="1:4" ht="42" customHeight="1">
      <c r="A1" s="544" t="s">
        <v>0</v>
      </c>
      <c r="B1" s="544"/>
      <c r="C1" s="544"/>
      <c r="D1" s="544"/>
    </row>
    <row r="2" spans="1:4" ht="15.75" customHeight="1" thickBot="1">
      <c r="A2" s="549" t="s">
        <v>1</v>
      </c>
      <c r="B2" s="549"/>
      <c r="D2" s="262"/>
    </row>
    <row r="3" spans="1:5" ht="15.75" customHeight="1" thickBot="1">
      <c r="A3" s="550" t="s">
        <v>2</v>
      </c>
      <c r="B3" s="551" t="s">
        <v>3</v>
      </c>
      <c r="C3" s="545" t="s">
        <v>647</v>
      </c>
      <c r="D3" s="546"/>
      <c r="E3" s="547"/>
    </row>
    <row r="4" spans="1:5" ht="37.5" customHeight="1" thickBot="1">
      <c r="A4" s="550"/>
      <c r="B4" s="551"/>
      <c r="C4" s="263" t="s">
        <v>4</v>
      </c>
      <c r="D4" s="263" t="s">
        <v>622</v>
      </c>
      <c r="E4" s="263" t="s">
        <v>621</v>
      </c>
    </row>
    <row r="5" spans="1:5" s="7" customFormat="1" ht="12" customHeight="1" thickBot="1">
      <c r="A5" s="5">
        <v>1</v>
      </c>
      <c r="B5" s="6">
        <v>2</v>
      </c>
      <c r="C5" s="6">
        <v>3</v>
      </c>
      <c r="D5" s="6">
        <v>4</v>
      </c>
      <c r="E5" s="6">
        <v>5</v>
      </c>
    </row>
    <row r="6" spans="1:5" s="11" customFormat="1" ht="12" customHeight="1" thickBot="1">
      <c r="A6" s="8" t="s">
        <v>6</v>
      </c>
      <c r="B6" s="9" t="s">
        <v>7</v>
      </c>
      <c r="C6" s="10">
        <f>+C7+C8+C9+C10+C11+C12</f>
        <v>8729</v>
      </c>
      <c r="D6" s="10">
        <f>+D7+D8+D9+D10+D11+D12</f>
        <v>11094</v>
      </c>
      <c r="E6" s="10">
        <f>+E7+E8+E9+E10+E11+E12</f>
        <v>11094</v>
      </c>
    </row>
    <row r="7" spans="1:5" s="11" customFormat="1" ht="12" customHeight="1">
      <c r="A7" s="12" t="s">
        <v>8</v>
      </c>
      <c r="B7" s="13" t="s">
        <v>9</v>
      </c>
      <c r="C7" s="14">
        <v>6650</v>
      </c>
      <c r="D7" s="14">
        <v>6650</v>
      </c>
      <c r="E7" s="14">
        <v>6650</v>
      </c>
    </row>
    <row r="8" spans="1:5" s="11" customFormat="1" ht="12" customHeight="1">
      <c r="A8" s="15" t="s">
        <v>10</v>
      </c>
      <c r="B8" s="16" t="s">
        <v>11</v>
      </c>
      <c r="C8" s="17"/>
      <c r="D8" s="17"/>
      <c r="E8" s="17"/>
    </row>
    <row r="9" spans="1:5" s="11" customFormat="1" ht="12" customHeight="1">
      <c r="A9" s="15" t="s">
        <v>12</v>
      </c>
      <c r="B9" s="16" t="s">
        <v>13</v>
      </c>
      <c r="C9" s="17">
        <v>879</v>
      </c>
      <c r="D9" s="17">
        <v>864</v>
      </c>
      <c r="E9" s="17">
        <v>864</v>
      </c>
    </row>
    <row r="10" spans="1:5" s="11" customFormat="1" ht="12" customHeight="1">
      <c r="A10" s="15" t="s">
        <v>14</v>
      </c>
      <c r="B10" s="16" t="s">
        <v>15</v>
      </c>
      <c r="C10" s="17">
        <v>1200</v>
      </c>
      <c r="D10" s="17">
        <v>1200</v>
      </c>
      <c r="E10" s="17">
        <v>1200</v>
      </c>
    </row>
    <row r="11" spans="1:5" s="11" customFormat="1" ht="12" customHeight="1">
      <c r="A11" s="15" t="s">
        <v>16</v>
      </c>
      <c r="B11" s="16" t="s">
        <v>17</v>
      </c>
      <c r="C11" s="19">
        <v>0</v>
      </c>
      <c r="D11" s="19">
        <v>2380</v>
      </c>
      <c r="E11" s="19">
        <v>2380</v>
      </c>
    </row>
    <row r="12" spans="1:5" s="11" customFormat="1" ht="12" customHeight="1" thickBot="1">
      <c r="A12" s="20" t="s">
        <v>18</v>
      </c>
      <c r="B12" s="21" t="s">
        <v>19</v>
      </c>
      <c r="C12" s="22"/>
      <c r="D12" s="22"/>
      <c r="E12" s="22"/>
    </row>
    <row r="13" spans="1:5" s="11" customFormat="1" ht="12" customHeight="1" thickBot="1">
      <c r="A13" s="8" t="s">
        <v>20</v>
      </c>
      <c r="B13" s="23" t="s">
        <v>21</v>
      </c>
      <c r="C13" s="10">
        <f>+C14+C15+C16+C17+C18</f>
        <v>22609</v>
      </c>
      <c r="D13" s="10">
        <f>+D14+D15+D16+D17+D18</f>
        <v>27469</v>
      </c>
      <c r="E13" s="10">
        <f>+E14+E15+E16+E17+E18</f>
        <v>27209</v>
      </c>
    </row>
    <row r="14" spans="1:5" s="11" customFormat="1" ht="12" customHeight="1">
      <c r="A14" s="12" t="s">
        <v>22</v>
      </c>
      <c r="B14" s="13" t="s">
        <v>23</v>
      </c>
      <c r="C14" s="14"/>
      <c r="D14" s="14"/>
      <c r="E14" s="14"/>
    </row>
    <row r="15" spans="1:5" s="11" customFormat="1" ht="12" customHeight="1">
      <c r="A15" s="15" t="s">
        <v>24</v>
      </c>
      <c r="B15" s="16" t="s">
        <v>25</v>
      </c>
      <c r="C15" s="17"/>
      <c r="D15" s="17"/>
      <c r="E15" s="17"/>
    </row>
    <row r="16" spans="1:5" s="11" customFormat="1" ht="12" customHeight="1">
      <c r="A16" s="15" t="s">
        <v>26</v>
      </c>
      <c r="B16" s="16" t="s">
        <v>27</v>
      </c>
      <c r="C16" s="17"/>
      <c r="D16" s="17"/>
      <c r="E16" s="17"/>
    </row>
    <row r="17" spans="1:5" s="11" customFormat="1" ht="12" customHeight="1">
      <c r="A17" s="15" t="s">
        <v>28</v>
      </c>
      <c r="B17" s="16" t="s">
        <v>29</v>
      </c>
      <c r="C17" s="17"/>
      <c r="D17" s="17"/>
      <c r="E17" s="17"/>
    </row>
    <row r="18" spans="1:5" s="11" customFormat="1" ht="12" customHeight="1">
      <c r="A18" s="15" t="s">
        <v>30</v>
      </c>
      <c r="B18" s="16" t="s">
        <v>31</v>
      </c>
      <c r="C18" s="17">
        <v>22609</v>
      </c>
      <c r="D18" s="17">
        <v>27469</v>
      </c>
      <c r="E18" s="17">
        <v>27209</v>
      </c>
    </row>
    <row r="19" spans="1:5" s="11" customFormat="1" ht="12" customHeight="1" thickBot="1">
      <c r="A19" s="20" t="s">
        <v>32</v>
      </c>
      <c r="B19" s="21" t="s">
        <v>33</v>
      </c>
      <c r="C19" s="24"/>
      <c r="D19" s="24"/>
      <c r="E19" s="24"/>
    </row>
    <row r="20" spans="1:5" s="11" customFormat="1" ht="12" customHeight="1" thickBot="1">
      <c r="A20" s="8" t="s">
        <v>34</v>
      </c>
      <c r="B20" s="9" t="s">
        <v>35</v>
      </c>
      <c r="C20" s="10">
        <f>+C21+C22+C23+C24+C25</f>
        <v>2562</v>
      </c>
      <c r="D20" s="10">
        <f>+D21+D22+D23+D24+D25</f>
        <v>3709</v>
      </c>
      <c r="E20" s="10">
        <f>+E21+E22+E23+E24+E25</f>
        <v>3521</v>
      </c>
    </row>
    <row r="21" spans="1:5" s="11" customFormat="1" ht="12" customHeight="1">
      <c r="A21" s="12" t="s">
        <v>36</v>
      </c>
      <c r="B21" s="13" t="s">
        <v>37</v>
      </c>
      <c r="C21" s="14"/>
      <c r="D21" s="14"/>
      <c r="E21" s="14"/>
    </row>
    <row r="22" spans="1:5" s="11" customFormat="1" ht="12" customHeight="1">
      <c r="A22" s="15" t="s">
        <v>38</v>
      </c>
      <c r="B22" s="16" t="s">
        <v>39</v>
      </c>
      <c r="C22" s="17"/>
      <c r="D22" s="17"/>
      <c r="E22" s="17"/>
    </row>
    <row r="23" spans="1:5" s="11" customFormat="1" ht="12" customHeight="1">
      <c r="A23" s="15" t="s">
        <v>40</v>
      </c>
      <c r="B23" s="16" t="s">
        <v>41</v>
      </c>
      <c r="C23" s="17"/>
      <c r="D23" s="17"/>
      <c r="E23" s="17"/>
    </row>
    <row r="24" spans="1:5" s="11" customFormat="1" ht="12" customHeight="1">
      <c r="A24" s="15" t="s">
        <v>42</v>
      </c>
      <c r="B24" s="16" t="s">
        <v>43</v>
      </c>
      <c r="C24" s="17"/>
      <c r="D24" s="17"/>
      <c r="E24" s="17"/>
    </row>
    <row r="25" spans="1:5" s="11" customFormat="1" ht="12" customHeight="1">
      <c r="A25" s="15" t="s">
        <v>44</v>
      </c>
      <c r="B25" s="16" t="s">
        <v>45</v>
      </c>
      <c r="C25" s="17">
        <v>2562</v>
      </c>
      <c r="D25" s="17">
        <v>3709</v>
      </c>
      <c r="E25" s="17">
        <v>3521</v>
      </c>
    </row>
    <row r="26" spans="1:5" s="11" customFormat="1" ht="12" customHeight="1" thickBot="1">
      <c r="A26" s="20" t="s">
        <v>46</v>
      </c>
      <c r="B26" s="21" t="s">
        <v>47</v>
      </c>
      <c r="C26" s="24"/>
      <c r="D26" s="24"/>
      <c r="E26" s="24"/>
    </row>
    <row r="27" spans="1:5" s="11" customFormat="1" ht="12" customHeight="1" thickBot="1">
      <c r="A27" s="8" t="s">
        <v>48</v>
      </c>
      <c r="B27" s="9" t="s">
        <v>49</v>
      </c>
      <c r="C27" s="10">
        <v>530</v>
      </c>
      <c r="D27" s="10">
        <v>1099</v>
      </c>
      <c r="E27" s="10">
        <v>481</v>
      </c>
    </row>
    <row r="28" spans="1:5" s="11" customFormat="1" ht="12" customHeight="1">
      <c r="A28" s="12" t="s">
        <v>50</v>
      </c>
      <c r="B28" s="13" t="s">
        <v>51</v>
      </c>
      <c r="C28" s="26">
        <f>+C29+C30</f>
        <v>246</v>
      </c>
      <c r="D28" s="26">
        <f>+D29+D30</f>
        <v>394</v>
      </c>
      <c r="E28" s="26">
        <f>+E29+E30</f>
        <v>376</v>
      </c>
    </row>
    <row r="29" spans="1:5" s="11" customFormat="1" ht="12" customHeight="1">
      <c r="A29" s="15" t="s">
        <v>52</v>
      </c>
      <c r="B29" s="16" t="s">
        <v>53</v>
      </c>
      <c r="C29" s="17">
        <v>60</v>
      </c>
      <c r="D29" s="17">
        <v>105</v>
      </c>
      <c r="E29" s="17">
        <v>87</v>
      </c>
    </row>
    <row r="30" spans="1:5" s="11" customFormat="1" ht="12" customHeight="1">
      <c r="A30" s="15" t="s">
        <v>54</v>
      </c>
      <c r="B30" s="16" t="s">
        <v>55</v>
      </c>
      <c r="C30" s="17">
        <v>186</v>
      </c>
      <c r="D30" s="17">
        <v>289</v>
      </c>
      <c r="E30" s="17">
        <v>289</v>
      </c>
    </row>
    <row r="31" spans="1:5" s="11" customFormat="1" ht="12" customHeight="1">
      <c r="A31" s="15" t="s">
        <v>56</v>
      </c>
      <c r="B31" s="16" t="s">
        <v>57</v>
      </c>
      <c r="C31" s="17">
        <v>164</v>
      </c>
      <c r="D31" s="17">
        <v>495</v>
      </c>
      <c r="E31" s="17">
        <v>71</v>
      </c>
    </row>
    <row r="32" spans="1:5" s="11" customFormat="1" ht="12" customHeight="1">
      <c r="A32" s="15" t="s">
        <v>58</v>
      </c>
      <c r="B32" s="16" t="s">
        <v>59</v>
      </c>
      <c r="C32" s="17"/>
      <c r="D32" s="17"/>
      <c r="E32" s="17"/>
    </row>
    <row r="33" spans="1:5" s="11" customFormat="1" ht="12" customHeight="1" thickBot="1">
      <c r="A33" s="20" t="s">
        <v>60</v>
      </c>
      <c r="B33" s="21" t="s">
        <v>61</v>
      </c>
      <c r="C33" s="24">
        <v>120</v>
      </c>
      <c r="D33" s="24">
        <v>230</v>
      </c>
      <c r="E33" s="24">
        <v>38</v>
      </c>
    </row>
    <row r="34" spans="1:5" s="11" customFormat="1" ht="12" customHeight="1" thickBot="1">
      <c r="A34" s="8" t="s">
        <v>62</v>
      </c>
      <c r="B34" s="9" t="s">
        <v>63</v>
      </c>
      <c r="C34" s="10">
        <f>SUM(C35:C44)</f>
        <v>0</v>
      </c>
      <c r="D34" s="10">
        <f>SUM(D35:D44)</f>
        <v>322</v>
      </c>
      <c r="E34" s="10">
        <f>SUM(E35:E44)</f>
        <v>159</v>
      </c>
    </row>
    <row r="35" spans="1:5" s="11" customFormat="1" ht="12" customHeight="1">
      <c r="A35" s="12" t="s">
        <v>64</v>
      </c>
      <c r="B35" s="13" t="s">
        <v>65</v>
      </c>
      <c r="C35" s="14"/>
      <c r="D35" s="14"/>
      <c r="E35" s="14"/>
    </row>
    <row r="36" spans="1:5" s="11" customFormat="1" ht="12" customHeight="1">
      <c r="A36" s="15" t="s">
        <v>66</v>
      </c>
      <c r="B36" s="16" t="s">
        <v>67</v>
      </c>
      <c r="C36" s="17"/>
      <c r="D36" s="17"/>
      <c r="E36" s="17"/>
    </row>
    <row r="37" spans="1:5" s="11" customFormat="1" ht="12" customHeight="1">
      <c r="A37" s="15" t="s">
        <v>68</v>
      </c>
      <c r="B37" s="16" t="s">
        <v>69</v>
      </c>
      <c r="C37" s="17"/>
      <c r="D37" s="17"/>
      <c r="E37" s="17"/>
    </row>
    <row r="38" spans="1:5" s="11" customFormat="1" ht="12" customHeight="1">
      <c r="A38" s="15" t="s">
        <v>70</v>
      </c>
      <c r="B38" s="16" t="s">
        <v>71</v>
      </c>
      <c r="C38" s="17"/>
      <c r="D38" s="17"/>
      <c r="E38" s="17"/>
    </row>
    <row r="39" spans="1:5" s="11" customFormat="1" ht="12" customHeight="1">
      <c r="A39" s="15" t="s">
        <v>72</v>
      </c>
      <c r="B39" s="16" t="s">
        <v>73</v>
      </c>
      <c r="C39" s="17"/>
      <c r="D39" s="17"/>
      <c r="E39" s="17"/>
    </row>
    <row r="40" spans="1:5" s="11" customFormat="1" ht="12" customHeight="1">
      <c r="A40" s="15" t="s">
        <v>74</v>
      </c>
      <c r="B40" s="16" t="s">
        <v>75</v>
      </c>
      <c r="C40" s="17"/>
      <c r="D40" s="17"/>
      <c r="E40" s="17"/>
    </row>
    <row r="41" spans="1:5" s="11" customFormat="1" ht="12" customHeight="1">
      <c r="A41" s="15" t="s">
        <v>76</v>
      </c>
      <c r="B41" s="16" t="s">
        <v>77</v>
      </c>
      <c r="C41" s="17"/>
      <c r="D41" s="17"/>
      <c r="E41" s="17"/>
    </row>
    <row r="42" spans="1:5" s="11" customFormat="1" ht="12" customHeight="1">
      <c r="A42" s="15" t="s">
        <v>78</v>
      </c>
      <c r="B42" s="16" t="s">
        <v>79</v>
      </c>
      <c r="C42" s="17"/>
      <c r="D42" s="17">
        <v>120</v>
      </c>
      <c r="E42" s="17">
        <v>117</v>
      </c>
    </row>
    <row r="43" spans="1:5" s="11" customFormat="1" ht="12" customHeight="1">
      <c r="A43" s="15" t="s">
        <v>80</v>
      </c>
      <c r="B43" s="16" t="s">
        <v>81</v>
      </c>
      <c r="C43" s="17"/>
      <c r="D43" s="17"/>
      <c r="E43" s="17"/>
    </row>
    <row r="44" spans="1:5" s="11" customFormat="1" ht="12" customHeight="1" thickBot="1">
      <c r="A44" s="20" t="s">
        <v>82</v>
      </c>
      <c r="B44" s="21" t="s">
        <v>83</v>
      </c>
      <c r="C44" s="24"/>
      <c r="D44" s="24">
        <v>202</v>
      </c>
      <c r="E44" s="24">
        <v>42</v>
      </c>
    </row>
    <row r="45" spans="1:5" s="11" customFormat="1" ht="12" customHeight="1" thickBot="1">
      <c r="A45" s="8" t="s">
        <v>84</v>
      </c>
      <c r="B45" s="9" t="s">
        <v>85</v>
      </c>
      <c r="C45" s="10">
        <f>SUM(C46:C50)</f>
        <v>0</v>
      </c>
      <c r="D45" s="10">
        <f>SUM(D46:D50)</f>
        <v>100</v>
      </c>
      <c r="E45" s="10">
        <f>SUM(E46:E50)</f>
        <v>100</v>
      </c>
    </row>
    <row r="46" spans="1:5" s="11" customFormat="1" ht="12" customHeight="1">
      <c r="A46" s="12" t="s">
        <v>86</v>
      </c>
      <c r="B46" s="13" t="s">
        <v>87</v>
      </c>
      <c r="C46" s="14"/>
      <c r="D46" s="14"/>
      <c r="E46" s="14"/>
    </row>
    <row r="47" spans="1:5" s="11" customFormat="1" ht="12" customHeight="1">
      <c r="A47" s="15" t="s">
        <v>88</v>
      </c>
      <c r="B47" s="16" t="s">
        <v>89</v>
      </c>
      <c r="C47" s="17"/>
      <c r="D47" s="17"/>
      <c r="E47" s="17"/>
    </row>
    <row r="48" spans="1:5" s="11" customFormat="1" ht="12" customHeight="1">
      <c r="A48" s="15" t="s">
        <v>90</v>
      </c>
      <c r="B48" s="16" t="s">
        <v>91</v>
      </c>
      <c r="C48" s="17"/>
      <c r="D48" s="17"/>
      <c r="E48" s="17"/>
    </row>
    <row r="49" spans="1:5" s="11" customFormat="1" ht="12" customHeight="1">
      <c r="A49" s="15" t="s">
        <v>92</v>
      </c>
      <c r="B49" s="16" t="s">
        <v>93</v>
      </c>
      <c r="C49" s="17"/>
      <c r="D49" s="17">
        <v>100</v>
      </c>
      <c r="E49" s="17">
        <v>100</v>
      </c>
    </row>
    <row r="50" spans="1:5" s="11" customFormat="1" ht="12" customHeight="1" thickBot="1">
      <c r="A50" s="20" t="s">
        <v>94</v>
      </c>
      <c r="B50" s="21" t="s">
        <v>95</v>
      </c>
      <c r="C50" s="24"/>
      <c r="D50" s="24"/>
      <c r="E50" s="24"/>
    </row>
    <row r="51" spans="1:5" s="11" customFormat="1" ht="12" customHeight="1" thickBot="1">
      <c r="A51" s="8" t="s">
        <v>96</v>
      </c>
      <c r="B51" s="9" t="s">
        <v>97</v>
      </c>
      <c r="C51" s="10">
        <f>SUM(C52:C54)</f>
        <v>0</v>
      </c>
      <c r="D51" s="10">
        <f>SUM(D52:D54)</f>
        <v>0</v>
      </c>
      <c r="E51" s="10">
        <f>SUM(E52:E54)</f>
        <v>0</v>
      </c>
    </row>
    <row r="52" spans="1:5" s="11" customFormat="1" ht="21" customHeight="1">
      <c r="A52" s="12" t="s">
        <v>98</v>
      </c>
      <c r="B52" s="13" t="s">
        <v>99</v>
      </c>
      <c r="C52" s="14"/>
      <c r="D52" s="14"/>
      <c r="E52" s="14"/>
    </row>
    <row r="53" spans="1:5" s="11" customFormat="1" ht="21" customHeight="1">
      <c r="A53" s="15" t="s">
        <v>100</v>
      </c>
      <c r="B53" s="16" t="s">
        <v>101</v>
      </c>
      <c r="C53" s="17"/>
      <c r="D53" s="17"/>
      <c r="E53" s="17"/>
    </row>
    <row r="54" spans="1:5" s="11" customFormat="1" ht="12" customHeight="1">
      <c r="A54" s="15" t="s">
        <v>102</v>
      </c>
      <c r="B54" s="16" t="s">
        <v>103</v>
      </c>
      <c r="C54" s="17"/>
      <c r="D54" s="17"/>
      <c r="E54" s="17"/>
    </row>
    <row r="55" spans="1:5" s="11" customFormat="1" ht="12" customHeight="1" thickBot="1">
      <c r="A55" s="20" t="s">
        <v>104</v>
      </c>
      <c r="B55" s="21" t="s">
        <v>105</v>
      </c>
      <c r="C55" s="24"/>
      <c r="D55" s="24"/>
      <c r="E55" s="24"/>
    </row>
    <row r="56" spans="1:5" s="11" customFormat="1" ht="12" customHeight="1" thickBot="1">
      <c r="A56" s="8" t="s">
        <v>106</v>
      </c>
      <c r="B56" s="23" t="s">
        <v>107</v>
      </c>
      <c r="C56" s="10">
        <f>SUM(C57:C60)</f>
        <v>0</v>
      </c>
      <c r="D56" s="10">
        <f>SUM(D57:D60)</f>
        <v>0</v>
      </c>
      <c r="E56" s="10">
        <f>SUM(E57:E60)</f>
        <v>0</v>
      </c>
    </row>
    <row r="57" spans="1:5" s="11" customFormat="1" ht="12" customHeight="1">
      <c r="A57" s="15" t="s">
        <v>108</v>
      </c>
      <c r="B57" s="13" t="s">
        <v>109</v>
      </c>
      <c r="C57" s="17"/>
      <c r="D57" s="17"/>
      <c r="E57" s="17"/>
    </row>
    <row r="58" spans="1:5" s="11" customFormat="1" ht="12" customHeight="1">
      <c r="A58" s="15" t="s">
        <v>110</v>
      </c>
      <c r="B58" s="16" t="s">
        <v>111</v>
      </c>
      <c r="C58" s="17"/>
      <c r="D58" s="17"/>
      <c r="E58" s="17"/>
    </row>
    <row r="59" spans="1:5" s="11" customFormat="1" ht="12" customHeight="1">
      <c r="A59" s="15" t="s">
        <v>112</v>
      </c>
      <c r="B59" s="16" t="s">
        <v>113</v>
      </c>
      <c r="C59" s="17"/>
      <c r="D59" s="17"/>
      <c r="E59" s="17"/>
    </row>
    <row r="60" spans="1:5" s="11" customFormat="1" ht="12" customHeight="1" thickBot="1">
      <c r="A60" s="15" t="s">
        <v>114</v>
      </c>
      <c r="B60" s="21" t="s">
        <v>115</v>
      </c>
      <c r="C60" s="17"/>
      <c r="D60" s="17"/>
      <c r="E60" s="17"/>
    </row>
    <row r="61" spans="1:5" s="11" customFormat="1" ht="12" customHeight="1" thickBot="1">
      <c r="A61" s="8" t="s">
        <v>116</v>
      </c>
      <c r="B61" s="9" t="s">
        <v>117</v>
      </c>
      <c r="C61" s="10">
        <f>+C6+C13+C20+C27+C34+C45+C51+C56</f>
        <v>34430</v>
      </c>
      <c r="D61" s="10">
        <f>+D6+D13+D20+D27+D34+D45+D51+D56</f>
        <v>43793</v>
      </c>
      <c r="E61" s="10">
        <f>+E6+E13+E20+E27+E34+E45+E51+E56</f>
        <v>42564</v>
      </c>
    </row>
    <row r="62" spans="1:5" s="11" customFormat="1" ht="12" customHeight="1" thickBot="1">
      <c r="A62" s="27" t="s">
        <v>118</v>
      </c>
      <c r="B62" s="23" t="s">
        <v>119</v>
      </c>
      <c r="C62" s="10">
        <f>SUM(C63:C65)</f>
        <v>0</v>
      </c>
      <c r="D62" s="10">
        <f>SUM(D63:D65)</f>
        <v>0</v>
      </c>
      <c r="E62" s="10">
        <f>SUM(E63:E65)</f>
        <v>0</v>
      </c>
    </row>
    <row r="63" spans="1:5" s="11" customFormat="1" ht="12" customHeight="1">
      <c r="A63" s="15" t="s">
        <v>120</v>
      </c>
      <c r="B63" s="13" t="s">
        <v>121</v>
      </c>
      <c r="C63" s="17"/>
      <c r="D63" s="17"/>
      <c r="E63" s="17"/>
    </row>
    <row r="64" spans="1:5" s="11" customFormat="1" ht="12" customHeight="1">
      <c r="A64" s="15" t="s">
        <v>122</v>
      </c>
      <c r="B64" s="16" t="s">
        <v>123</v>
      </c>
      <c r="C64" s="17"/>
      <c r="D64" s="17"/>
      <c r="E64" s="17"/>
    </row>
    <row r="65" spans="1:5" s="11" customFormat="1" ht="12" customHeight="1" thickBot="1">
      <c r="A65" s="15" t="s">
        <v>124</v>
      </c>
      <c r="B65" s="28" t="s">
        <v>125</v>
      </c>
      <c r="C65" s="17"/>
      <c r="D65" s="17"/>
      <c r="E65" s="17"/>
    </row>
    <row r="66" spans="1:5" s="11" customFormat="1" ht="12" customHeight="1" thickBot="1">
      <c r="A66" s="27" t="s">
        <v>126</v>
      </c>
      <c r="B66" s="23" t="s">
        <v>127</v>
      </c>
      <c r="C66" s="10">
        <f>SUM(C67:C70)</f>
        <v>0</v>
      </c>
      <c r="D66" s="10">
        <f>SUM(D67:D70)</f>
        <v>0</v>
      </c>
      <c r="E66" s="10">
        <f>SUM(E67:E70)</f>
        <v>0</v>
      </c>
    </row>
    <row r="67" spans="1:5" s="11" customFormat="1" ht="12" customHeight="1">
      <c r="A67" s="15" t="s">
        <v>128</v>
      </c>
      <c r="B67" s="13" t="s">
        <v>129</v>
      </c>
      <c r="C67" s="17"/>
      <c r="D67" s="17"/>
      <c r="E67" s="17"/>
    </row>
    <row r="68" spans="1:5" s="11" customFormat="1" ht="12" customHeight="1">
      <c r="A68" s="15" t="s">
        <v>130</v>
      </c>
      <c r="B68" s="16" t="s">
        <v>131</v>
      </c>
      <c r="C68" s="17"/>
      <c r="D68" s="17"/>
      <c r="E68" s="17"/>
    </row>
    <row r="69" spans="1:5" s="11" customFormat="1" ht="12" customHeight="1">
      <c r="A69" s="15" t="s">
        <v>132</v>
      </c>
      <c r="B69" s="16" t="s">
        <v>133</v>
      </c>
      <c r="C69" s="17"/>
      <c r="D69" s="17"/>
      <c r="E69" s="17"/>
    </row>
    <row r="70" spans="1:6" s="11" customFormat="1" ht="12" customHeight="1" thickBot="1">
      <c r="A70" s="15" t="s">
        <v>134</v>
      </c>
      <c r="B70" s="21" t="s">
        <v>135</v>
      </c>
      <c r="C70" s="17"/>
      <c r="D70" s="17"/>
      <c r="E70" s="17"/>
      <c r="F70" s="29"/>
    </row>
    <row r="71" spans="1:5" s="11" customFormat="1" ht="12" customHeight="1" thickBot="1">
      <c r="A71" s="27" t="s">
        <v>136</v>
      </c>
      <c r="B71" s="23" t="s">
        <v>137</v>
      </c>
      <c r="C71" s="10">
        <f>SUM(C72:C73)</f>
        <v>5032</v>
      </c>
      <c r="D71" s="10">
        <f>SUM(D72:D73)</f>
        <v>5040</v>
      </c>
      <c r="E71" s="10">
        <f>SUM(E72:E73)</f>
        <v>5040</v>
      </c>
    </row>
    <row r="72" spans="1:5" s="11" customFormat="1" ht="12" customHeight="1">
      <c r="A72" s="15" t="s">
        <v>138</v>
      </c>
      <c r="B72" s="13" t="s">
        <v>139</v>
      </c>
      <c r="C72" s="17">
        <v>5032</v>
      </c>
      <c r="D72" s="17">
        <v>5040</v>
      </c>
      <c r="E72" s="17">
        <v>5040</v>
      </c>
    </row>
    <row r="73" spans="1:5" s="11" customFormat="1" ht="12" customHeight="1" thickBot="1">
      <c r="A73" s="15" t="s">
        <v>140</v>
      </c>
      <c r="B73" s="21" t="s">
        <v>141</v>
      </c>
      <c r="C73" s="17"/>
      <c r="D73" s="17"/>
      <c r="E73" s="17"/>
    </row>
    <row r="74" spans="1:5" s="11" customFormat="1" ht="12" customHeight="1" thickBot="1">
      <c r="A74" s="27" t="s">
        <v>142</v>
      </c>
      <c r="B74" s="23" t="s">
        <v>143</v>
      </c>
      <c r="C74" s="10">
        <f>SUM(C75:C78)</f>
        <v>0</v>
      </c>
      <c r="D74" s="10">
        <f>SUM(D75:D78)</f>
        <v>392</v>
      </c>
      <c r="E74" s="10">
        <f>SUM(E75:E78)</f>
        <v>392</v>
      </c>
    </row>
    <row r="75" spans="1:5" s="11" customFormat="1" ht="12" customHeight="1">
      <c r="A75" s="15" t="s">
        <v>144</v>
      </c>
      <c r="B75" s="13" t="s">
        <v>145</v>
      </c>
      <c r="C75" s="17"/>
      <c r="D75" s="17">
        <v>392</v>
      </c>
      <c r="E75" s="17">
        <v>392</v>
      </c>
    </row>
    <row r="76" spans="1:5" s="11" customFormat="1" ht="12" customHeight="1">
      <c r="A76" s="15" t="s">
        <v>146</v>
      </c>
      <c r="B76" s="16" t="s">
        <v>147</v>
      </c>
      <c r="C76" s="17"/>
      <c r="D76" s="17"/>
      <c r="E76" s="17"/>
    </row>
    <row r="77" spans="1:5" s="11" customFormat="1" ht="12" customHeight="1">
      <c r="A77" s="15" t="s">
        <v>148</v>
      </c>
      <c r="B77" s="21" t="s">
        <v>638</v>
      </c>
      <c r="C77" s="17"/>
      <c r="D77" s="17"/>
      <c r="E77" s="17"/>
    </row>
    <row r="78" spans="1:5" s="11" customFormat="1" ht="12" customHeight="1" thickBot="1">
      <c r="A78" s="15" t="s">
        <v>148</v>
      </c>
      <c r="B78" s="21" t="s">
        <v>149</v>
      </c>
      <c r="C78" s="17"/>
      <c r="D78" s="17"/>
      <c r="E78" s="17"/>
    </row>
    <row r="79" spans="1:5" s="11" customFormat="1" ht="12" customHeight="1" thickBot="1">
      <c r="A79" s="27" t="s">
        <v>150</v>
      </c>
      <c r="B79" s="23" t="s">
        <v>151</v>
      </c>
      <c r="C79" s="10">
        <f>SUM(C80:C83)</f>
        <v>0</v>
      </c>
      <c r="D79" s="10">
        <f>SUM(D80:D83)</f>
        <v>0</v>
      </c>
      <c r="E79" s="10">
        <f>SUM(E80:E83)</f>
        <v>0</v>
      </c>
    </row>
    <row r="80" spans="1:5" s="11" customFormat="1" ht="12" customHeight="1">
      <c r="A80" s="30" t="s">
        <v>152</v>
      </c>
      <c r="B80" s="13" t="s">
        <v>153</v>
      </c>
      <c r="C80" s="17"/>
      <c r="D80" s="17"/>
      <c r="E80" s="17"/>
    </row>
    <row r="81" spans="1:5" s="11" customFormat="1" ht="12" customHeight="1">
      <c r="A81" s="31" t="s">
        <v>154</v>
      </c>
      <c r="B81" s="16" t="s">
        <v>155</v>
      </c>
      <c r="C81" s="17"/>
      <c r="D81" s="17"/>
      <c r="E81" s="17"/>
    </row>
    <row r="82" spans="1:5" s="11" customFormat="1" ht="12" customHeight="1">
      <c r="A82" s="31" t="s">
        <v>156</v>
      </c>
      <c r="B82" s="16" t="s">
        <v>157</v>
      </c>
      <c r="C82" s="17"/>
      <c r="D82" s="17"/>
      <c r="E82" s="17"/>
    </row>
    <row r="83" spans="1:5" s="11" customFormat="1" ht="12" customHeight="1" thickBot="1">
      <c r="A83" s="32" t="s">
        <v>158</v>
      </c>
      <c r="B83" s="21" t="s">
        <v>159</v>
      </c>
      <c r="C83" s="17"/>
      <c r="D83" s="17"/>
      <c r="E83" s="17"/>
    </row>
    <row r="84" spans="1:5" s="11" customFormat="1" ht="12" customHeight="1" thickBot="1">
      <c r="A84" s="27" t="s">
        <v>160</v>
      </c>
      <c r="B84" s="23" t="s">
        <v>161</v>
      </c>
      <c r="C84" s="33"/>
      <c r="D84" s="33"/>
      <c r="E84" s="33"/>
    </row>
    <row r="85" spans="1:5" s="11" customFormat="1" ht="12" customHeight="1" thickBot="1">
      <c r="A85" s="27" t="s">
        <v>162</v>
      </c>
      <c r="B85" s="34" t="s">
        <v>163</v>
      </c>
      <c r="C85" s="10">
        <f>+C62+C66+C71+C74+C79+C84</f>
        <v>5032</v>
      </c>
      <c r="D85" s="10">
        <f>+D62+D66+D71+D74+D79+D84</f>
        <v>5432</v>
      </c>
      <c r="E85" s="10">
        <f>+E62+E66+E71+E74+E79+E84</f>
        <v>5432</v>
      </c>
    </row>
    <row r="86" spans="1:5" s="11" customFormat="1" ht="12" customHeight="1" thickBot="1">
      <c r="A86" s="35" t="s">
        <v>164</v>
      </c>
      <c r="B86" s="36" t="s">
        <v>165</v>
      </c>
      <c r="C86" s="10">
        <f>+C61+C85</f>
        <v>39462</v>
      </c>
      <c r="D86" s="10">
        <f>+D61+D85</f>
        <v>49225</v>
      </c>
      <c r="E86" s="10">
        <f>+E61+E85</f>
        <v>47996</v>
      </c>
    </row>
    <row r="87" spans="1:4" s="11" customFormat="1" ht="12" customHeight="1">
      <c r="A87" s="37"/>
      <c r="B87" s="38"/>
      <c r="C87" s="39"/>
      <c r="D87" s="40"/>
    </row>
    <row r="88" spans="1:4" s="11" customFormat="1" ht="12" customHeight="1">
      <c r="A88" s="544" t="s">
        <v>166</v>
      </c>
      <c r="B88" s="544"/>
      <c r="C88" s="544"/>
      <c r="D88" s="544"/>
    </row>
    <row r="89" spans="1:4" s="11" customFormat="1" ht="12" customHeight="1" thickBot="1">
      <c r="A89" s="548" t="s">
        <v>167</v>
      </c>
      <c r="B89" s="548"/>
      <c r="C89" s="2"/>
      <c r="D89" s="262"/>
    </row>
    <row r="90" spans="1:5" s="11" customFormat="1" ht="12" customHeight="1" thickBot="1">
      <c r="A90" s="550" t="s">
        <v>2</v>
      </c>
      <c r="B90" s="551" t="s">
        <v>168</v>
      </c>
      <c r="C90" s="545" t="s">
        <v>647</v>
      </c>
      <c r="D90" s="546"/>
      <c r="E90" s="547"/>
    </row>
    <row r="91" spans="1:5" s="11" customFormat="1" ht="36" customHeight="1" thickBot="1">
      <c r="A91" s="550"/>
      <c r="B91" s="551"/>
      <c r="C91" s="263" t="s">
        <v>4</v>
      </c>
      <c r="D91" s="263" t="s">
        <v>620</v>
      </c>
      <c r="E91" s="263" t="s">
        <v>621</v>
      </c>
    </row>
    <row r="92" spans="1:5" s="11" customFormat="1" ht="12" customHeight="1" thickBot="1">
      <c r="A92" s="5">
        <v>1</v>
      </c>
      <c r="B92" s="6">
        <v>2</v>
      </c>
      <c r="C92" s="6">
        <v>3</v>
      </c>
      <c r="D92" s="6">
        <v>4</v>
      </c>
      <c r="E92" s="6">
        <v>5</v>
      </c>
    </row>
    <row r="93" spans="1:5" s="11" customFormat="1" ht="15" customHeight="1" thickBot="1">
      <c r="A93" s="41" t="s">
        <v>6</v>
      </c>
      <c r="B93" s="42" t="s">
        <v>169</v>
      </c>
      <c r="C93" s="43">
        <f>SUM(C94:C98)</f>
        <v>32780</v>
      </c>
      <c r="D93" s="44">
        <f>+D94+D95+D96+D97+D98</f>
        <v>40874</v>
      </c>
      <c r="E93" s="44">
        <f>+E94+E95+E96+E97+E98</f>
        <v>33946</v>
      </c>
    </row>
    <row r="94" spans="1:5" s="11" customFormat="1" ht="12.75" customHeight="1">
      <c r="A94" s="45" t="s">
        <v>8</v>
      </c>
      <c r="B94" s="46" t="s">
        <v>170</v>
      </c>
      <c r="C94" s="47">
        <v>19567</v>
      </c>
      <c r="D94" s="48">
        <v>21644</v>
      </c>
      <c r="E94" s="48">
        <v>19733</v>
      </c>
    </row>
    <row r="95" spans="1:5" ht="16.5" customHeight="1">
      <c r="A95" s="15" t="s">
        <v>10</v>
      </c>
      <c r="B95" s="49" t="s">
        <v>171</v>
      </c>
      <c r="C95" s="50">
        <v>2843</v>
      </c>
      <c r="D95" s="17">
        <v>3223</v>
      </c>
      <c r="E95" s="17">
        <v>3217</v>
      </c>
    </row>
    <row r="96" spans="1:5" ht="15.75">
      <c r="A96" s="15" t="s">
        <v>12</v>
      </c>
      <c r="B96" s="49" t="s">
        <v>172</v>
      </c>
      <c r="C96" s="51">
        <v>6778</v>
      </c>
      <c r="D96" s="24">
        <v>9227</v>
      </c>
      <c r="E96" s="24">
        <v>6541</v>
      </c>
    </row>
    <row r="97" spans="1:5" s="7" customFormat="1" ht="12" customHeight="1">
      <c r="A97" s="15" t="s">
        <v>14</v>
      </c>
      <c r="B97" s="52" t="s">
        <v>173</v>
      </c>
      <c r="C97" s="51">
        <v>1971</v>
      </c>
      <c r="D97" s="24">
        <v>3382</v>
      </c>
      <c r="E97" s="24">
        <v>1409</v>
      </c>
    </row>
    <row r="98" spans="1:5" ht="12" customHeight="1">
      <c r="A98" s="15" t="s">
        <v>174</v>
      </c>
      <c r="B98" s="53" t="s">
        <v>175</v>
      </c>
      <c r="C98" s="51">
        <v>1621</v>
      </c>
      <c r="D98" s="24">
        <v>3398</v>
      </c>
      <c r="E98" s="24">
        <v>3046</v>
      </c>
    </row>
    <row r="99" spans="1:5" ht="12" customHeight="1">
      <c r="A99" s="15" t="s">
        <v>18</v>
      </c>
      <c r="B99" s="49" t="s">
        <v>176</v>
      </c>
      <c r="C99" s="51"/>
      <c r="D99" s="24"/>
      <c r="E99" s="24"/>
    </row>
    <row r="100" spans="1:5" ht="12" customHeight="1">
      <c r="A100" s="15" t="s">
        <v>177</v>
      </c>
      <c r="B100" s="54" t="s">
        <v>178</v>
      </c>
      <c r="C100" s="51"/>
      <c r="D100" s="24"/>
      <c r="E100" s="24"/>
    </row>
    <row r="101" spans="1:5" ht="12" customHeight="1">
      <c r="A101" s="15" t="s">
        <v>179</v>
      </c>
      <c r="B101" s="49" t="s">
        <v>180</v>
      </c>
      <c r="C101" s="51"/>
      <c r="D101" s="24"/>
      <c r="E101" s="24"/>
    </row>
    <row r="102" spans="1:5" ht="12" customHeight="1">
      <c r="A102" s="15" t="s">
        <v>181</v>
      </c>
      <c r="B102" s="49" t="s">
        <v>182</v>
      </c>
      <c r="C102" s="51"/>
      <c r="D102" s="24"/>
      <c r="E102" s="24"/>
    </row>
    <row r="103" spans="1:5" ht="12" customHeight="1">
      <c r="A103" s="15" t="s">
        <v>183</v>
      </c>
      <c r="B103" s="54" t="s">
        <v>184</v>
      </c>
      <c r="C103" s="51"/>
      <c r="D103" s="24"/>
      <c r="E103" s="24"/>
    </row>
    <row r="104" spans="1:5" ht="12" customHeight="1">
      <c r="A104" s="15" t="s">
        <v>185</v>
      </c>
      <c r="B104" s="54" t="s">
        <v>186</v>
      </c>
      <c r="C104" s="51"/>
      <c r="D104" s="24"/>
      <c r="E104" s="24"/>
    </row>
    <row r="105" spans="1:5" ht="12" customHeight="1">
      <c r="A105" s="15" t="s">
        <v>187</v>
      </c>
      <c r="B105" s="49" t="s">
        <v>188</v>
      </c>
      <c r="C105" s="51"/>
      <c r="D105" s="24"/>
      <c r="E105" s="24"/>
    </row>
    <row r="106" spans="1:5" ht="12" customHeight="1">
      <c r="A106" s="55" t="s">
        <v>189</v>
      </c>
      <c r="B106" s="56" t="s">
        <v>190</v>
      </c>
      <c r="C106" s="51"/>
      <c r="D106" s="24"/>
      <c r="E106" s="24"/>
    </row>
    <row r="107" spans="1:5" ht="12" customHeight="1">
      <c r="A107" s="15" t="s">
        <v>191</v>
      </c>
      <c r="B107" s="56" t="s">
        <v>192</v>
      </c>
      <c r="C107" s="51"/>
      <c r="D107" s="24"/>
      <c r="E107" s="24"/>
    </row>
    <row r="108" spans="1:5" ht="12" customHeight="1" thickBot="1">
      <c r="A108" s="57" t="s">
        <v>193</v>
      </c>
      <c r="B108" s="58" t="s">
        <v>194</v>
      </c>
      <c r="C108" s="59"/>
      <c r="D108" s="60"/>
      <c r="E108" s="24"/>
    </row>
    <row r="109" spans="1:5" ht="12" customHeight="1" thickBot="1">
      <c r="A109" s="8" t="s">
        <v>20</v>
      </c>
      <c r="B109" s="61" t="s">
        <v>195</v>
      </c>
      <c r="C109" s="62">
        <f>+C110+C112+C114</f>
        <v>3062</v>
      </c>
      <c r="D109" s="62">
        <f>+D110+D112+D114</f>
        <v>4329</v>
      </c>
      <c r="E109" s="530">
        <f>+E110+E112+E114</f>
        <v>3627</v>
      </c>
    </row>
    <row r="110" spans="1:5" ht="12" customHeight="1">
      <c r="A110" s="12" t="s">
        <v>22</v>
      </c>
      <c r="B110" s="49" t="s">
        <v>196</v>
      </c>
      <c r="C110" s="63">
        <v>3062</v>
      </c>
      <c r="D110" s="14">
        <v>4274</v>
      </c>
      <c r="E110" s="14">
        <v>3574</v>
      </c>
    </row>
    <row r="111" spans="1:5" ht="12" customHeight="1">
      <c r="A111" s="12" t="s">
        <v>24</v>
      </c>
      <c r="B111" s="56" t="s">
        <v>197</v>
      </c>
      <c r="C111" s="63"/>
      <c r="D111" s="14"/>
      <c r="E111" s="14"/>
    </row>
    <row r="112" spans="1:5" ht="12" customHeight="1">
      <c r="A112" s="12" t="s">
        <v>26</v>
      </c>
      <c r="B112" s="56" t="s">
        <v>198</v>
      </c>
      <c r="C112" s="50">
        <v>0</v>
      </c>
      <c r="D112" s="17"/>
      <c r="E112" s="17"/>
    </row>
    <row r="113" spans="1:5" ht="12" customHeight="1">
      <c r="A113" s="12" t="s">
        <v>28</v>
      </c>
      <c r="B113" s="56" t="s">
        <v>199</v>
      </c>
      <c r="C113" s="64"/>
      <c r="D113" s="17"/>
      <c r="E113" s="17"/>
    </row>
    <row r="114" spans="1:5" ht="12" customHeight="1">
      <c r="A114" s="12" t="s">
        <v>30</v>
      </c>
      <c r="B114" s="21" t="s">
        <v>200</v>
      </c>
      <c r="C114" s="64"/>
      <c r="D114" s="17">
        <v>55</v>
      </c>
      <c r="E114" s="17">
        <v>53</v>
      </c>
    </row>
    <row r="115" spans="1:5" ht="12" customHeight="1">
      <c r="A115" s="12" t="s">
        <v>32</v>
      </c>
      <c r="B115" s="16" t="s">
        <v>201</v>
      </c>
      <c r="C115" s="64"/>
      <c r="D115" s="17"/>
      <c r="E115" s="17"/>
    </row>
    <row r="116" spans="1:5" ht="15.75">
      <c r="A116" s="12" t="s">
        <v>202</v>
      </c>
      <c r="B116" s="65" t="s">
        <v>203</v>
      </c>
      <c r="C116" s="64"/>
      <c r="D116" s="17"/>
      <c r="E116" s="17"/>
    </row>
    <row r="117" spans="1:5" ht="12" customHeight="1">
      <c r="A117" s="12" t="s">
        <v>204</v>
      </c>
      <c r="B117" s="49" t="s">
        <v>182</v>
      </c>
      <c r="C117" s="64"/>
      <c r="D117" s="17"/>
      <c r="E117" s="17"/>
    </row>
    <row r="118" spans="1:5" ht="12" customHeight="1">
      <c r="A118" s="12" t="s">
        <v>205</v>
      </c>
      <c r="B118" s="49" t="s">
        <v>206</v>
      </c>
      <c r="C118" s="64"/>
      <c r="D118" s="17">
        <v>55</v>
      </c>
      <c r="E118" s="17">
        <v>53</v>
      </c>
    </row>
    <row r="119" spans="1:5" ht="12" customHeight="1">
      <c r="A119" s="12" t="s">
        <v>207</v>
      </c>
      <c r="B119" s="49" t="s">
        <v>208</v>
      </c>
      <c r="C119" s="64"/>
      <c r="D119" s="17"/>
      <c r="E119" s="17"/>
    </row>
    <row r="120" spans="1:5" ht="12" customHeight="1">
      <c r="A120" s="12" t="s">
        <v>209</v>
      </c>
      <c r="B120" s="49" t="s">
        <v>188</v>
      </c>
      <c r="C120" s="64"/>
      <c r="D120" s="17"/>
      <c r="E120" s="17"/>
    </row>
    <row r="121" spans="1:5" ht="12" customHeight="1">
      <c r="A121" s="12" t="s">
        <v>210</v>
      </c>
      <c r="B121" s="49" t="s">
        <v>211</v>
      </c>
      <c r="C121" s="64"/>
      <c r="D121" s="17"/>
      <c r="E121" s="17"/>
    </row>
    <row r="122" spans="1:5" ht="12" customHeight="1" thickBot="1">
      <c r="A122" s="55" t="s">
        <v>212</v>
      </c>
      <c r="B122" s="49" t="s">
        <v>213</v>
      </c>
      <c r="C122" s="66"/>
      <c r="D122" s="24"/>
      <c r="E122" s="24"/>
    </row>
    <row r="123" spans="1:5" ht="12" customHeight="1" thickBot="1">
      <c r="A123" s="8" t="s">
        <v>34</v>
      </c>
      <c r="B123" s="9" t="s">
        <v>214</v>
      </c>
      <c r="C123" s="62">
        <f>+C124+C125</f>
        <v>3620</v>
      </c>
      <c r="D123" s="10">
        <v>3694</v>
      </c>
      <c r="E123" s="10">
        <f>+E124+E125</f>
        <v>0</v>
      </c>
    </row>
    <row r="124" spans="1:5" ht="12" customHeight="1">
      <c r="A124" s="12" t="s">
        <v>36</v>
      </c>
      <c r="B124" s="65" t="s">
        <v>215</v>
      </c>
      <c r="C124" s="63">
        <v>3620</v>
      </c>
      <c r="D124" s="14">
        <v>3694</v>
      </c>
      <c r="E124" s="14"/>
    </row>
    <row r="125" spans="1:5" ht="12" customHeight="1" thickBot="1">
      <c r="A125" s="20" t="s">
        <v>38</v>
      </c>
      <c r="B125" s="56" t="s">
        <v>216</v>
      </c>
      <c r="C125" s="51"/>
      <c r="D125" s="24"/>
      <c r="E125" s="24"/>
    </row>
    <row r="126" spans="1:5" ht="12" customHeight="1" thickBot="1">
      <c r="A126" s="8" t="s">
        <v>217</v>
      </c>
      <c r="B126" s="9" t="s">
        <v>218</v>
      </c>
      <c r="C126" s="62">
        <f>+C93+C109+C123</f>
        <v>39462</v>
      </c>
      <c r="D126" s="10">
        <f>+D93+D109+D123</f>
        <v>48897</v>
      </c>
      <c r="E126" s="10">
        <f>+E93+E109+E123</f>
        <v>37573</v>
      </c>
    </row>
    <row r="127" spans="1:5" ht="12" customHeight="1" thickBot="1">
      <c r="A127" s="8" t="s">
        <v>62</v>
      </c>
      <c r="B127" s="9" t="s">
        <v>219</v>
      </c>
      <c r="C127" s="62">
        <f>+C128+C129+C130</f>
        <v>0</v>
      </c>
      <c r="D127" s="10">
        <f>+D128+D129+D130</f>
        <v>0</v>
      </c>
      <c r="E127" s="10">
        <f>+E128+E129+E130</f>
        <v>0</v>
      </c>
    </row>
    <row r="128" spans="1:5" ht="12" customHeight="1">
      <c r="A128" s="12" t="s">
        <v>64</v>
      </c>
      <c r="B128" s="65" t="s">
        <v>220</v>
      </c>
      <c r="C128" s="64"/>
      <c r="D128" s="17"/>
      <c r="E128" s="17"/>
    </row>
    <row r="129" spans="1:5" ht="12" customHeight="1">
      <c r="A129" s="12" t="s">
        <v>66</v>
      </c>
      <c r="B129" s="65" t="s">
        <v>221</v>
      </c>
      <c r="C129" s="64"/>
      <c r="D129" s="17"/>
      <c r="E129" s="17"/>
    </row>
    <row r="130" spans="1:5" ht="12" customHeight="1" thickBot="1">
      <c r="A130" s="55" t="s">
        <v>68</v>
      </c>
      <c r="B130" s="67" t="s">
        <v>222</v>
      </c>
      <c r="C130" s="64"/>
      <c r="D130" s="17"/>
      <c r="E130" s="17"/>
    </row>
    <row r="131" spans="1:5" ht="12" customHeight="1" thickBot="1">
      <c r="A131" s="8" t="s">
        <v>84</v>
      </c>
      <c r="B131" s="9" t="s">
        <v>223</v>
      </c>
      <c r="C131" s="62">
        <f>+C132+C133+C134+C135</f>
        <v>0</v>
      </c>
      <c r="D131" s="10">
        <f>+D132+D133+D134+D135</f>
        <v>0</v>
      </c>
      <c r="E131" s="10">
        <f>+E132+E133+E134+E135</f>
        <v>0</v>
      </c>
    </row>
    <row r="132" spans="1:5" ht="12" customHeight="1">
      <c r="A132" s="12" t="s">
        <v>86</v>
      </c>
      <c r="B132" s="65" t="s">
        <v>224</v>
      </c>
      <c r="C132" s="64"/>
      <c r="D132" s="17"/>
      <c r="E132" s="17"/>
    </row>
    <row r="133" spans="1:5" ht="12" customHeight="1">
      <c r="A133" s="12" t="s">
        <v>88</v>
      </c>
      <c r="B133" s="65" t="s">
        <v>225</v>
      </c>
      <c r="C133" s="64"/>
      <c r="D133" s="17"/>
      <c r="E133" s="17"/>
    </row>
    <row r="134" spans="1:5" ht="12" customHeight="1">
      <c r="A134" s="12" t="s">
        <v>90</v>
      </c>
      <c r="B134" s="65" t="s">
        <v>226</v>
      </c>
      <c r="C134" s="64"/>
      <c r="D134" s="17"/>
      <c r="E134" s="17"/>
    </row>
    <row r="135" spans="1:5" ht="12" customHeight="1" thickBot="1">
      <c r="A135" s="55" t="s">
        <v>92</v>
      </c>
      <c r="B135" s="67" t="s">
        <v>227</v>
      </c>
      <c r="C135" s="64"/>
      <c r="D135" s="17"/>
      <c r="E135" s="17"/>
    </row>
    <row r="136" spans="1:5" ht="12" customHeight="1" thickBot="1">
      <c r="A136" s="8" t="s">
        <v>228</v>
      </c>
      <c r="B136" s="9" t="s">
        <v>229</v>
      </c>
      <c r="C136" s="62">
        <f>+C137+C138+C139+C140+C141</f>
        <v>0</v>
      </c>
      <c r="D136" s="10">
        <f>+D137+D138+D139+D140+D141</f>
        <v>328</v>
      </c>
      <c r="E136" s="10">
        <f>+E137+E138+E139+E140+E141</f>
        <v>328</v>
      </c>
    </row>
    <row r="137" spans="1:5" ht="12" customHeight="1">
      <c r="A137" s="12" t="s">
        <v>98</v>
      </c>
      <c r="B137" s="65" t="s">
        <v>230</v>
      </c>
      <c r="C137" s="64"/>
      <c r="D137" s="17"/>
      <c r="E137" s="17"/>
    </row>
    <row r="138" spans="1:5" ht="12" customHeight="1">
      <c r="A138" s="12" t="s">
        <v>100</v>
      </c>
      <c r="B138" s="65" t="s">
        <v>231</v>
      </c>
      <c r="C138" s="64"/>
      <c r="D138" s="17">
        <v>328</v>
      </c>
      <c r="E138" s="17">
        <v>328</v>
      </c>
    </row>
    <row r="139" spans="1:5" ht="12" customHeight="1">
      <c r="A139" s="12" t="s">
        <v>102</v>
      </c>
      <c r="B139" s="65" t="s">
        <v>637</v>
      </c>
      <c r="C139" s="64"/>
      <c r="D139" s="17"/>
      <c r="E139" s="17"/>
    </row>
    <row r="140" spans="1:5" ht="12" customHeight="1">
      <c r="A140" s="12" t="s">
        <v>104</v>
      </c>
      <c r="B140" s="65" t="s">
        <v>232</v>
      </c>
      <c r="C140" s="64"/>
      <c r="D140" s="17"/>
      <c r="E140" s="17"/>
    </row>
    <row r="141" spans="1:5" ht="12" customHeight="1" thickBot="1">
      <c r="A141" s="55" t="s">
        <v>636</v>
      </c>
      <c r="B141" s="67" t="s">
        <v>233</v>
      </c>
      <c r="C141" s="64"/>
      <c r="D141" s="17"/>
      <c r="E141" s="17"/>
    </row>
    <row r="142" spans="1:5" ht="12" customHeight="1" thickBot="1">
      <c r="A142" s="8" t="s">
        <v>106</v>
      </c>
      <c r="B142" s="9" t="s">
        <v>234</v>
      </c>
      <c r="C142" s="68">
        <f>+C143+C144+C145+C146</f>
        <v>0</v>
      </c>
      <c r="D142" s="69">
        <f>+D143+D144+D145+D146</f>
        <v>0</v>
      </c>
      <c r="E142" s="69">
        <f>+E143+E144+E145+E146</f>
        <v>0</v>
      </c>
    </row>
    <row r="143" spans="1:5" ht="12" customHeight="1">
      <c r="A143" s="12" t="s">
        <v>108</v>
      </c>
      <c r="B143" s="65" t="s">
        <v>235</v>
      </c>
      <c r="C143" s="64"/>
      <c r="D143" s="17"/>
      <c r="E143" s="17"/>
    </row>
    <row r="144" spans="1:5" ht="12" customHeight="1">
      <c r="A144" s="12" t="s">
        <v>110</v>
      </c>
      <c r="B144" s="65" t="s">
        <v>236</v>
      </c>
      <c r="C144" s="64"/>
      <c r="D144" s="17"/>
      <c r="E144" s="17"/>
    </row>
    <row r="145" spans="1:5" ht="12" customHeight="1">
      <c r="A145" s="12" t="s">
        <v>112</v>
      </c>
      <c r="B145" s="65" t="s">
        <v>237</v>
      </c>
      <c r="C145" s="64"/>
      <c r="D145" s="17"/>
      <c r="E145" s="17"/>
    </row>
    <row r="146" spans="1:5" ht="12" customHeight="1" thickBot="1">
      <c r="A146" s="12" t="s">
        <v>114</v>
      </c>
      <c r="B146" s="65" t="s">
        <v>238</v>
      </c>
      <c r="C146" s="64"/>
      <c r="D146" s="17"/>
      <c r="E146" s="17"/>
    </row>
    <row r="147" spans="1:5" ht="12" customHeight="1" thickBot="1">
      <c r="A147" s="8" t="s">
        <v>116</v>
      </c>
      <c r="B147" s="9" t="s">
        <v>239</v>
      </c>
      <c r="C147" s="70">
        <f>+C127+C131+C136+C142</f>
        <v>0</v>
      </c>
      <c r="D147" s="71">
        <f>+D127+D131+D136+D142</f>
        <v>328</v>
      </c>
      <c r="E147" s="71">
        <f>+E127+E131+E136+E142</f>
        <v>328</v>
      </c>
    </row>
    <row r="148" spans="1:5" ht="12" customHeight="1" thickBot="1">
      <c r="A148" s="72" t="s">
        <v>240</v>
      </c>
      <c r="B148" s="73" t="s">
        <v>241</v>
      </c>
      <c r="C148" s="70">
        <f>+C126+C147</f>
        <v>39462</v>
      </c>
      <c r="D148" s="71">
        <f>+D126+D147</f>
        <v>49225</v>
      </c>
      <c r="E148" s="71">
        <f>+E126+E147</f>
        <v>37901</v>
      </c>
    </row>
    <row r="149" ht="12" customHeight="1">
      <c r="C149" s="1"/>
    </row>
    <row r="150" spans="1:5" ht="18" customHeight="1">
      <c r="A150" s="552" t="s">
        <v>242</v>
      </c>
      <c r="B150" s="552"/>
      <c r="C150" s="552"/>
      <c r="D150" s="552"/>
      <c r="E150" s="553"/>
    </row>
    <row r="151" spans="1:6" ht="12" customHeight="1" thickBot="1">
      <c r="A151" s="549" t="s">
        <v>243</v>
      </c>
      <c r="B151" s="549"/>
      <c r="C151" s="4"/>
      <c r="D151" s="4"/>
      <c r="E151" s="1"/>
      <c r="F151" s="1"/>
    </row>
    <row r="152" spans="1:6" ht="12" customHeight="1" thickBot="1">
      <c r="A152" s="8">
        <v>1</v>
      </c>
      <c r="B152" s="61" t="s">
        <v>244</v>
      </c>
      <c r="C152" s="74">
        <f>+C61-C126</f>
        <v>-5032</v>
      </c>
      <c r="D152" s="74">
        <f>+D61-D126</f>
        <v>-5104</v>
      </c>
      <c r="E152" s="74">
        <f>+E61-E126</f>
        <v>4991</v>
      </c>
      <c r="F152" s="1"/>
    </row>
    <row r="153" spans="1:6" ht="12" customHeight="1" thickBot="1">
      <c r="A153" s="8" t="s">
        <v>20</v>
      </c>
      <c r="B153" s="61" t="s">
        <v>245</v>
      </c>
      <c r="C153" s="74">
        <f>+C85-C147</f>
        <v>5032</v>
      </c>
      <c r="D153" s="74">
        <f>+D85-D147</f>
        <v>5104</v>
      </c>
      <c r="E153" s="74">
        <f>+E85-E147</f>
        <v>5104</v>
      </c>
      <c r="F153" s="1"/>
    </row>
    <row r="154" spans="3:5" ht="15" customHeight="1">
      <c r="C154" s="75"/>
      <c r="D154" s="75"/>
      <c r="E154" s="75"/>
    </row>
    <row r="155" s="11" customFormat="1" ht="12.75" customHeight="1"/>
    <row r="156" ht="15.75">
      <c r="C156" s="1"/>
    </row>
    <row r="157" ht="15.75">
      <c r="C157" s="1"/>
    </row>
    <row r="158" ht="15.75">
      <c r="C158" s="1"/>
    </row>
    <row r="159" ht="16.5" customHeight="1">
      <c r="C159" s="1"/>
    </row>
    <row r="160" ht="15.75">
      <c r="C160" s="1"/>
    </row>
    <row r="161" ht="15.75">
      <c r="C161" s="1"/>
    </row>
    <row r="162" ht="15.75">
      <c r="C162" s="1"/>
    </row>
    <row r="163" ht="15.75">
      <c r="C163" s="1"/>
    </row>
    <row r="164" ht="15.75">
      <c r="C164" s="1"/>
    </row>
    <row r="165" spans="5:6" s="1" customFormat="1" ht="15.75">
      <c r="E165" s="3"/>
      <c r="F165" s="3"/>
    </row>
    <row r="166" spans="5:6" s="1" customFormat="1" ht="15.75">
      <c r="E166" s="3"/>
      <c r="F166" s="3"/>
    </row>
    <row r="167" spans="5:6" s="1" customFormat="1" ht="15.75">
      <c r="E167" s="3"/>
      <c r="F167" s="3"/>
    </row>
    <row r="168" spans="5:6" s="1" customFormat="1" ht="15.75">
      <c r="E168" s="3"/>
      <c r="F168" s="3"/>
    </row>
  </sheetData>
  <sheetProtection selectLockedCells="1" selectUnlockedCells="1"/>
  <mergeCells count="12">
    <mergeCell ref="A90:A91"/>
    <mergeCell ref="B90:B91"/>
    <mergeCell ref="A151:B151"/>
    <mergeCell ref="C90:E90"/>
    <mergeCell ref="A150:E150"/>
    <mergeCell ref="A88:D88"/>
    <mergeCell ref="C3:E3"/>
    <mergeCell ref="A89:B89"/>
    <mergeCell ref="A1:D1"/>
    <mergeCell ref="A2:B2"/>
    <mergeCell ref="A3:A4"/>
    <mergeCell ref="B3:B4"/>
  </mergeCells>
  <printOptions horizontalCentered="1"/>
  <pageMargins left="0.7875" right="0.7875" top="1.4430555555555555" bottom="0.8701388888888889" header="0.7875" footer="0.5118055555555555"/>
  <pageSetup horizontalDpi="300" verticalDpi="300" orientation="portrait" paperSize="9" scale="62" r:id="rId1"/>
  <headerFooter alignWithMargins="0">
    <oddHeader>&amp;C&amp;P. oldal&amp;RMARKÓC  Önk. 2015.évi zárszámad. melléklet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19">
      <selection activeCell="G9" sqref="G9"/>
    </sheetView>
  </sheetViews>
  <sheetFormatPr defaultColWidth="9.00390625" defaultRowHeight="12.75"/>
  <cols>
    <col min="1" max="1" width="7.00390625" style="267" customWidth="1"/>
    <col min="2" max="2" width="32.625" style="268" customWidth="1"/>
    <col min="3" max="7" width="11.875" style="268" customWidth="1"/>
    <col min="8" max="16384" width="9.375" style="268" customWidth="1"/>
  </cols>
  <sheetData>
    <row r="1" ht="14.25" thickBot="1">
      <c r="G1" s="78" t="s">
        <v>248</v>
      </c>
    </row>
    <row r="2" spans="1:7" ht="17.25" customHeight="1" thickBot="1">
      <c r="A2" s="572" t="s">
        <v>335</v>
      </c>
      <c r="B2" s="573" t="s">
        <v>398</v>
      </c>
      <c r="C2" s="573" t="s">
        <v>613</v>
      </c>
      <c r="D2" s="573" t="s">
        <v>614</v>
      </c>
      <c r="E2" s="570" t="s">
        <v>615</v>
      </c>
      <c r="F2" s="570"/>
      <c r="G2" s="570"/>
    </row>
    <row r="3" spans="1:7" s="269" customFormat="1" ht="57.75" customHeight="1" thickBot="1">
      <c r="A3" s="572"/>
      <c r="B3" s="573"/>
      <c r="C3" s="573"/>
      <c r="D3" s="573"/>
      <c r="E3" s="487" t="s">
        <v>616</v>
      </c>
      <c r="F3" s="487" t="s">
        <v>617</v>
      </c>
      <c r="G3" s="488" t="s">
        <v>618</v>
      </c>
    </row>
    <row r="4" spans="1:7" s="270" customFormat="1" ht="15" customHeight="1" thickBot="1">
      <c r="A4" s="190">
        <v>1</v>
      </c>
      <c r="B4" s="191">
        <v>2</v>
      </c>
      <c r="C4" s="191">
        <v>3</v>
      </c>
      <c r="D4" s="191">
        <v>4</v>
      </c>
      <c r="E4" s="191" t="s">
        <v>619</v>
      </c>
      <c r="F4" s="191">
        <v>6</v>
      </c>
      <c r="G4" s="489">
        <v>7</v>
      </c>
    </row>
    <row r="5" spans="1:7" ht="15" customHeight="1">
      <c r="A5" s="490" t="s">
        <v>6</v>
      </c>
      <c r="B5" s="491" t="s">
        <v>657</v>
      </c>
      <c r="C5" s="492">
        <v>391736</v>
      </c>
      <c r="D5" s="492"/>
      <c r="E5" s="493">
        <v>391736</v>
      </c>
      <c r="F5" s="492">
        <v>391736</v>
      </c>
      <c r="G5" s="494"/>
    </row>
    <row r="6" spans="1:7" ht="15" customHeight="1">
      <c r="A6" s="495" t="s">
        <v>20</v>
      </c>
      <c r="B6" s="496" t="s">
        <v>658</v>
      </c>
      <c r="C6" s="135">
        <v>462280</v>
      </c>
      <c r="D6" s="135"/>
      <c r="E6" s="493">
        <v>462280</v>
      </c>
      <c r="F6" s="135">
        <v>462280</v>
      </c>
      <c r="G6" s="497"/>
    </row>
    <row r="7" spans="1:7" ht="23.25" customHeight="1">
      <c r="A7" s="495" t="s">
        <v>34</v>
      </c>
      <c r="B7" s="496" t="s">
        <v>663</v>
      </c>
      <c r="C7" s="135">
        <v>500000</v>
      </c>
      <c r="D7" s="135"/>
      <c r="E7" s="493">
        <v>500000</v>
      </c>
      <c r="F7" s="135">
        <v>500000</v>
      </c>
      <c r="G7" s="497"/>
    </row>
    <row r="8" spans="1:7" ht="15" customHeight="1">
      <c r="A8" s="495" t="s">
        <v>217</v>
      </c>
      <c r="B8" s="496" t="s">
        <v>664</v>
      </c>
      <c r="C8" s="135">
        <v>4021694</v>
      </c>
      <c r="D8" s="135"/>
      <c r="E8" s="493">
        <f aca="true" t="shared" si="0" ref="E8:E29">C8+D8</f>
        <v>4021694</v>
      </c>
      <c r="F8" s="135">
        <v>4021694</v>
      </c>
      <c r="G8" s="497"/>
    </row>
    <row r="9" spans="1:7" ht="15" customHeight="1">
      <c r="A9" s="495" t="s">
        <v>62</v>
      </c>
      <c r="B9" s="496" t="s">
        <v>665</v>
      </c>
      <c r="C9" s="135">
        <v>4718997</v>
      </c>
      <c r="D9" s="135"/>
      <c r="E9" s="493">
        <f t="shared" si="0"/>
        <v>4718997</v>
      </c>
      <c r="F9" s="135">
        <v>4718997</v>
      </c>
      <c r="G9" s="497"/>
    </row>
    <row r="10" spans="1:7" ht="15" customHeight="1">
      <c r="A10" s="495" t="s">
        <v>84</v>
      </c>
      <c r="B10" s="496"/>
      <c r="C10" s="135"/>
      <c r="D10" s="135"/>
      <c r="E10" s="493">
        <f t="shared" si="0"/>
        <v>0</v>
      </c>
      <c r="F10" s="135"/>
      <c r="G10" s="497"/>
    </row>
    <row r="11" spans="1:7" ht="15" customHeight="1">
      <c r="A11" s="495" t="s">
        <v>228</v>
      </c>
      <c r="B11" s="496"/>
      <c r="C11" s="135"/>
      <c r="D11" s="135"/>
      <c r="E11" s="493">
        <f t="shared" si="0"/>
        <v>0</v>
      </c>
      <c r="F11" s="135"/>
      <c r="G11" s="497"/>
    </row>
    <row r="12" spans="1:7" ht="15" customHeight="1">
      <c r="A12" s="495" t="s">
        <v>106</v>
      </c>
      <c r="B12" s="496"/>
      <c r="C12" s="135"/>
      <c r="D12" s="135"/>
      <c r="E12" s="493">
        <f t="shared" si="0"/>
        <v>0</v>
      </c>
      <c r="F12" s="135"/>
      <c r="G12" s="497"/>
    </row>
    <row r="13" spans="1:7" ht="15" customHeight="1">
      <c r="A13" s="495" t="s">
        <v>116</v>
      </c>
      <c r="B13" s="496"/>
      <c r="C13" s="135"/>
      <c r="D13" s="135"/>
      <c r="E13" s="493">
        <f t="shared" si="0"/>
        <v>0</v>
      </c>
      <c r="F13" s="135"/>
      <c r="G13" s="497"/>
    </row>
    <row r="14" spans="1:7" ht="15" customHeight="1">
      <c r="A14" s="495" t="s">
        <v>240</v>
      </c>
      <c r="B14" s="496"/>
      <c r="C14" s="135"/>
      <c r="D14" s="135"/>
      <c r="E14" s="493">
        <f t="shared" si="0"/>
        <v>0</v>
      </c>
      <c r="F14" s="135"/>
      <c r="G14" s="497"/>
    </row>
    <row r="15" spans="1:7" ht="15" customHeight="1">
      <c r="A15" s="495" t="s">
        <v>261</v>
      </c>
      <c r="B15" s="496"/>
      <c r="C15" s="135"/>
      <c r="D15" s="135"/>
      <c r="E15" s="493">
        <f t="shared" si="0"/>
        <v>0</v>
      </c>
      <c r="F15" s="135"/>
      <c r="G15" s="497"/>
    </row>
    <row r="16" spans="1:7" ht="15" customHeight="1">
      <c r="A16" s="495" t="s">
        <v>262</v>
      </c>
      <c r="B16" s="496"/>
      <c r="C16" s="135"/>
      <c r="D16" s="135"/>
      <c r="E16" s="493">
        <f t="shared" si="0"/>
        <v>0</v>
      </c>
      <c r="F16" s="135"/>
      <c r="G16" s="497"/>
    </row>
    <row r="17" spans="1:7" ht="15" customHeight="1">
      <c r="A17" s="495" t="s">
        <v>263</v>
      </c>
      <c r="B17" s="496"/>
      <c r="C17" s="135"/>
      <c r="D17" s="135"/>
      <c r="E17" s="493">
        <f t="shared" si="0"/>
        <v>0</v>
      </c>
      <c r="F17" s="135"/>
      <c r="G17" s="497"/>
    </row>
    <row r="18" spans="1:7" ht="15" customHeight="1">
      <c r="A18" s="495" t="s">
        <v>266</v>
      </c>
      <c r="B18" s="496"/>
      <c r="C18" s="135"/>
      <c r="D18" s="135"/>
      <c r="E18" s="493">
        <f t="shared" si="0"/>
        <v>0</v>
      </c>
      <c r="F18" s="135"/>
      <c r="G18" s="497"/>
    </row>
    <row r="19" spans="1:7" ht="15" customHeight="1">
      <c r="A19" s="495" t="s">
        <v>269</v>
      </c>
      <c r="B19" s="496"/>
      <c r="C19" s="135"/>
      <c r="D19" s="135"/>
      <c r="E19" s="493">
        <f t="shared" si="0"/>
        <v>0</v>
      </c>
      <c r="F19" s="135"/>
      <c r="G19" s="497"/>
    </row>
    <row r="20" spans="1:7" ht="15" customHeight="1">
      <c r="A20" s="495" t="s">
        <v>272</v>
      </c>
      <c r="B20" s="496"/>
      <c r="C20" s="135"/>
      <c r="D20" s="135"/>
      <c r="E20" s="493">
        <f t="shared" si="0"/>
        <v>0</v>
      </c>
      <c r="F20" s="135"/>
      <c r="G20" s="497"/>
    </row>
    <row r="21" spans="1:7" ht="15" customHeight="1">
      <c r="A21" s="495" t="s">
        <v>275</v>
      </c>
      <c r="B21" s="496"/>
      <c r="C21" s="135"/>
      <c r="D21" s="135"/>
      <c r="E21" s="493">
        <f t="shared" si="0"/>
        <v>0</v>
      </c>
      <c r="F21" s="135"/>
      <c r="G21" s="497"/>
    </row>
    <row r="22" spans="1:7" ht="15" customHeight="1">
      <c r="A22" s="495" t="s">
        <v>278</v>
      </c>
      <c r="B22" s="496"/>
      <c r="C22" s="135"/>
      <c r="D22" s="135"/>
      <c r="E22" s="493">
        <f t="shared" si="0"/>
        <v>0</v>
      </c>
      <c r="F22" s="135"/>
      <c r="G22" s="497"/>
    </row>
    <row r="23" spans="1:7" ht="15" customHeight="1">
      <c r="A23" s="495" t="s">
        <v>281</v>
      </c>
      <c r="B23" s="496"/>
      <c r="C23" s="135"/>
      <c r="D23" s="135"/>
      <c r="E23" s="493">
        <f t="shared" si="0"/>
        <v>0</v>
      </c>
      <c r="F23" s="135"/>
      <c r="G23" s="497"/>
    </row>
    <row r="24" spans="1:7" ht="15" customHeight="1">
      <c r="A24" s="495" t="s">
        <v>284</v>
      </c>
      <c r="B24" s="496"/>
      <c r="C24" s="135"/>
      <c r="D24" s="135"/>
      <c r="E24" s="493">
        <f t="shared" si="0"/>
        <v>0</v>
      </c>
      <c r="F24" s="135"/>
      <c r="G24" s="497"/>
    </row>
    <row r="25" spans="1:7" ht="15" customHeight="1">
      <c r="A25" s="495" t="s">
        <v>287</v>
      </c>
      <c r="B25" s="496"/>
      <c r="C25" s="135"/>
      <c r="D25" s="135"/>
      <c r="E25" s="493">
        <f t="shared" si="0"/>
        <v>0</v>
      </c>
      <c r="F25" s="135"/>
      <c r="G25" s="497"/>
    </row>
    <row r="26" spans="1:7" ht="15" customHeight="1">
      <c r="A26" s="495" t="s">
        <v>289</v>
      </c>
      <c r="B26" s="496"/>
      <c r="C26" s="135"/>
      <c r="D26" s="135"/>
      <c r="E26" s="493">
        <f t="shared" si="0"/>
        <v>0</v>
      </c>
      <c r="F26" s="135"/>
      <c r="G26" s="497"/>
    </row>
    <row r="27" spans="1:7" ht="15" customHeight="1">
      <c r="A27" s="495" t="s">
        <v>292</v>
      </c>
      <c r="B27" s="496"/>
      <c r="C27" s="135"/>
      <c r="D27" s="135"/>
      <c r="E27" s="493">
        <f t="shared" si="0"/>
        <v>0</v>
      </c>
      <c r="F27" s="135"/>
      <c r="G27" s="497"/>
    </row>
    <row r="28" spans="1:7" ht="15" customHeight="1">
      <c r="A28" s="495" t="s">
        <v>295</v>
      </c>
      <c r="B28" s="496"/>
      <c r="C28" s="135"/>
      <c r="D28" s="135"/>
      <c r="E28" s="493">
        <f t="shared" si="0"/>
        <v>0</v>
      </c>
      <c r="F28" s="135"/>
      <c r="G28" s="497"/>
    </row>
    <row r="29" spans="1:7" ht="15" customHeight="1">
      <c r="A29" s="495" t="s">
        <v>298</v>
      </c>
      <c r="B29" s="496"/>
      <c r="C29" s="135"/>
      <c r="D29" s="135"/>
      <c r="E29" s="493">
        <f t="shared" si="0"/>
        <v>0</v>
      </c>
      <c r="F29" s="135"/>
      <c r="G29" s="497"/>
    </row>
    <row r="30" spans="1:7" ht="15" customHeight="1">
      <c r="A30" s="495" t="s">
        <v>329</v>
      </c>
      <c r="B30" s="496"/>
      <c r="C30" s="135"/>
      <c r="D30" s="135"/>
      <c r="E30" s="493"/>
      <c r="F30" s="135"/>
      <c r="G30" s="497"/>
    </row>
    <row r="31" spans="1:7" ht="15" customHeight="1">
      <c r="A31" s="495" t="s">
        <v>332</v>
      </c>
      <c r="B31" s="496"/>
      <c r="C31" s="135"/>
      <c r="D31" s="135"/>
      <c r="E31" s="493">
        <f>C31+D31</f>
        <v>0</v>
      </c>
      <c r="F31" s="135"/>
      <c r="G31" s="497"/>
    </row>
    <row r="32" spans="1:7" ht="15" customHeight="1">
      <c r="A32" s="495" t="s">
        <v>333</v>
      </c>
      <c r="B32" s="496"/>
      <c r="C32" s="135"/>
      <c r="D32" s="135"/>
      <c r="E32" s="493">
        <f>C32+D32</f>
        <v>0</v>
      </c>
      <c r="F32" s="135"/>
      <c r="G32" s="497"/>
    </row>
    <row r="33" spans="1:7" ht="15" customHeight="1">
      <c r="A33" s="495" t="s">
        <v>405</v>
      </c>
      <c r="B33" s="496"/>
      <c r="C33" s="135"/>
      <c r="D33" s="135"/>
      <c r="E33" s="493">
        <f>C33+D33</f>
        <v>0</v>
      </c>
      <c r="F33" s="135"/>
      <c r="G33" s="497"/>
    </row>
    <row r="34" spans="1:7" ht="15" customHeight="1">
      <c r="A34" s="495" t="s">
        <v>406</v>
      </c>
      <c r="B34" s="496"/>
      <c r="C34" s="135"/>
      <c r="D34" s="135"/>
      <c r="E34" s="493">
        <f>C34+D34</f>
        <v>0</v>
      </c>
      <c r="F34" s="135"/>
      <c r="G34" s="497"/>
    </row>
    <row r="35" spans="1:7" ht="15" customHeight="1" thickBot="1">
      <c r="A35" s="495" t="s">
        <v>407</v>
      </c>
      <c r="B35" s="498"/>
      <c r="C35" s="138"/>
      <c r="D35" s="138"/>
      <c r="E35" s="493">
        <f>C35+D35</f>
        <v>0</v>
      </c>
      <c r="F35" s="138"/>
      <c r="G35" s="499"/>
    </row>
    <row r="36" spans="1:7" ht="15" customHeight="1" thickBot="1">
      <c r="A36" s="571" t="s">
        <v>358</v>
      </c>
      <c r="B36" s="571"/>
      <c r="C36" s="141">
        <f>SUM(C5:C35)</f>
        <v>10094707</v>
      </c>
      <c r="D36" s="141">
        <f>SUM(D5:D35)</f>
        <v>0</v>
      </c>
      <c r="E36" s="141">
        <f>SUM(E5:E35)</f>
        <v>10094707</v>
      </c>
      <c r="F36" s="141">
        <f>SUM(F5:F35)</f>
        <v>10094707</v>
      </c>
      <c r="G36" s="500">
        <f>SUM(G5:G35)</f>
        <v>0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scale="95" r:id="rId1"/>
  <headerFooter>
    <oddHeader>&amp;C&amp;"Times New Roman CE,Félkövér"KÖLTSÉGVETÉSI SZERVEK PÉNZMARADVÁNYÁNAK ALAKULÁSA&amp;R&amp;"Times New Roman CE,Dőlt"
7.számú melléklet a..../2015.(...)sz.önk.rendelethez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view="pageLayout" workbookViewId="0" topLeftCell="A1">
      <selection activeCell="D13" sqref="D13:G17"/>
    </sheetView>
  </sheetViews>
  <sheetFormatPr defaultColWidth="9.00390625" defaultRowHeight="12.75"/>
  <cols>
    <col min="1" max="1" width="6.875" style="128" customWidth="1"/>
    <col min="2" max="2" width="32.375" style="129" customWidth="1"/>
    <col min="3" max="3" width="17.00390625" style="129" customWidth="1"/>
    <col min="4" max="9" width="12.875" style="129" customWidth="1"/>
    <col min="10" max="10" width="13.875" style="129" customWidth="1"/>
    <col min="11" max="11" width="4.00390625" style="129" customWidth="1"/>
    <col min="12" max="16384" width="9.375" style="129" customWidth="1"/>
  </cols>
  <sheetData>
    <row r="1" spans="1:11" ht="14.25" customHeight="1" thickBot="1">
      <c r="A1" s="273"/>
      <c r="B1" s="274"/>
      <c r="C1" s="274"/>
      <c r="D1" s="274"/>
      <c r="E1" s="274"/>
      <c r="F1" s="274"/>
      <c r="G1" s="274"/>
      <c r="H1" s="274"/>
      <c r="I1" s="274"/>
      <c r="J1" s="275" t="s">
        <v>248</v>
      </c>
      <c r="K1" s="574" t="str">
        <f>+CONCATENATE("1. tájékoztató tábla a ......../",LEFT('[1]ÖSSZEFÜGGÉSEK'!A4,4)+1,". (........) önkormányzati rendelethez")</f>
        <v>1. tájékoztató tábla a ......../2015. (........) önkormányzati rendelethez</v>
      </c>
    </row>
    <row r="2" spans="1:11" s="276" customFormat="1" ht="26.25" customHeight="1">
      <c r="A2" s="575" t="s">
        <v>2</v>
      </c>
      <c r="B2" s="577" t="s">
        <v>408</v>
      </c>
      <c r="C2" s="577" t="s">
        <v>409</v>
      </c>
      <c r="D2" s="577" t="s">
        <v>410</v>
      </c>
      <c r="E2" s="577" t="str">
        <f>+CONCATENATE(LEFT('[1]ÖSSZEFÜGGÉSEK'!A4,4),". évi teljesítés")</f>
        <v>2014. évi teljesítés</v>
      </c>
      <c r="F2" s="581" t="s">
        <v>411</v>
      </c>
      <c r="G2" s="582"/>
      <c r="H2" s="582"/>
      <c r="I2" s="583"/>
      <c r="J2" s="579" t="s">
        <v>412</v>
      </c>
      <c r="K2" s="574"/>
    </row>
    <row r="3" spans="1:11" s="280" customFormat="1" ht="32.25" customHeight="1" thickBot="1">
      <c r="A3" s="576"/>
      <c r="B3" s="578"/>
      <c r="C3" s="578"/>
      <c r="D3" s="578"/>
      <c r="E3" s="578"/>
      <c r="F3" s="277" t="str">
        <f>+CONCATENATE(LEFT('[1]ÖSSZEFÜGGÉSEK'!A4,4)+1,".")</f>
        <v>2015.</v>
      </c>
      <c r="G3" s="278" t="str">
        <f>+CONCATENATE(LEFT('[1]ÖSSZEFÜGGÉSEK'!A4,4)+2,".")</f>
        <v>2016.</v>
      </c>
      <c r="H3" s="278" t="str">
        <f>+CONCATENATE(LEFT('[1]ÖSSZEFÜGGÉSEK'!A4,4)+3,".")</f>
        <v>2017.</v>
      </c>
      <c r="I3" s="279" t="str">
        <f>+CONCATENATE(LEFT('[1]ÖSSZEFÜGGÉSEK'!A4,4)+3,". után")</f>
        <v>2017. után</v>
      </c>
      <c r="J3" s="580"/>
      <c r="K3" s="574"/>
    </row>
    <row r="4" spans="1:11" s="285" customFormat="1" ht="13.5" customHeight="1" thickBot="1">
      <c r="A4" s="281" t="s">
        <v>399</v>
      </c>
      <c r="B4" s="282" t="s">
        <v>413</v>
      </c>
      <c r="C4" s="283" t="s">
        <v>401</v>
      </c>
      <c r="D4" s="283" t="s">
        <v>402</v>
      </c>
      <c r="E4" s="283" t="s">
        <v>414</v>
      </c>
      <c r="F4" s="283" t="s">
        <v>403</v>
      </c>
      <c r="G4" s="283" t="s">
        <v>404</v>
      </c>
      <c r="H4" s="283" t="s">
        <v>415</v>
      </c>
      <c r="I4" s="283" t="s">
        <v>416</v>
      </c>
      <c r="J4" s="284" t="s">
        <v>417</v>
      </c>
      <c r="K4" s="574"/>
    </row>
    <row r="5" spans="1:11" ht="33.75" customHeight="1">
      <c r="A5" s="286" t="s">
        <v>6</v>
      </c>
      <c r="B5" s="287" t="s">
        <v>418</v>
      </c>
      <c r="C5" s="288"/>
      <c r="D5" s="289">
        <f aca="true" t="shared" si="0" ref="D5:I5">SUM(D6:D7)</f>
        <v>0</v>
      </c>
      <c r="E5" s="289">
        <f t="shared" si="0"/>
        <v>0</v>
      </c>
      <c r="F5" s="289">
        <f t="shared" si="0"/>
        <v>0</v>
      </c>
      <c r="G5" s="289">
        <f t="shared" si="0"/>
        <v>0</v>
      </c>
      <c r="H5" s="289">
        <f t="shared" si="0"/>
        <v>0</v>
      </c>
      <c r="I5" s="290">
        <f t="shared" si="0"/>
        <v>0</v>
      </c>
      <c r="J5" s="291">
        <f aca="true" t="shared" si="1" ref="J5:J17">SUM(F5:I5)</f>
        <v>0</v>
      </c>
      <c r="K5" s="574"/>
    </row>
    <row r="6" spans="1:11" ht="21" customHeight="1">
      <c r="A6" s="292" t="s">
        <v>20</v>
      </c>
      <c r="B6" s="293" t="s">
        <v>419</v>
      </c>
      <c r="C6" s="294"/>
      <c r="D6" s="271"/>
      <c r="E6" s="271"/>
      <c r="F6" s="271"/>
      <c r="G6" s="271"/>
      <c r="H6" s="271"/>
      <c r="I6" s="295"/>
      <c r="J6" s="296">
        <f t="shared" si="1"/>
        <v>0</v>
      </c>
      <c r="K6" s="574"/>
    </row>
    <row r="7" spans="1:11" ht="21" customHeight="1">
      <c r="A7" s="292" t="s">
        <v>34</v>
      </c>
      <c r="B7" s="293" t="s">
        <v>419</v>
      </c>
      <c r="C7" s="294"/>
      <c r="D7" s="271"/>
      <c r="E7" s="271"/>
      <c r="F7" s="271"/>
      <c r="G7" s="271"/>
      <c r="H7" s="271"/>
      <c r="I7" s="295"/>
      <c r="J7" s="296">
        <f t="shared" si="1"/>
        <v>0</v>
      </c>
      <c r="K7" s="574"/>
    </row>
    <row r="8" spans="1:11" ht="36" customHeight="1">
      <c r="A8" s="292" t="s">
        <v>217</v>
      </c>
      <c r="B8" s="297" t="s">
        <v>420</v>
      </c>
      <c r="C8" s="298"/>
      <c r="D8" s="299">
        <f aca="true" t="shared" si="2" ref="D8:I8">SUM(D9:D10)</f>
        <v>0</v>
      </c>
      <c r="E8" s="299">
        <f t="shared" si="2"/>
        <v>0</v>
      </c>
      <c r="F8" s="299">
        <f t="shared" si="2"/>
        <v>0</v>
      </c>
      <c r="G8" s="299">
        <f t="shared" si="2"/>
        <v>0</v>
      </c>
      <c r="H8" s="299">
        <f t="shared" si="2"/>
        <v>0</v>
      </c>
      <c r="I8" s="300">
        <f t="shared" si="2"/>
        <v>0</v>
      </c>
      <c r="J8" s="301">
        <f t="shared" si="1"/>
        <v>0</v>
      </c>
      <c r="K8" s="574"/>
    </row>
    <row r="9" spans="1:11" ht="21" customHeight="1">
      <c r="A9" s="292" t="s">
        <v>62</v>
      </c>
      <c r="B9" s="293" t="s">
        <v>419</v>
      </c>
      <c r="C9" s="294"/>
      <c r="D9" s="271"/>
      <c r="E9" s="271"/>
      <c r="F9" s="271"/>
      <c r="G9" s="271"/>
      <c r="H9" s="271"/>
      <c r="I9" s="295"/>
      <c r="J9" s="296">
        <f t="shared" si="1"/>
        <v>0</v>
      </c>
      <c r="K9" s="574"/>
    </row>
    <row r="10" spans="1:11" ht="18" customHeight="1">
      <c r="A10" s="292" t="s">
        <v>84</v>
      </c>
      <c r="B10" s="293" t="s">
        <v>419</v>
      </c>
      <c r="C10" s="294"/>
      <c r="D10" s="271"/>
      <c r="E10" s="271"/>
      <c r="F10" s="271"/>
      <c r="G10" s="271"/>
      <c r="H10" s="271"/>
      <c r="I10" s="295"/>
      <c r="J10" s="296">
        <f t="shared" si="1"/>
        <v>0</v>
      </c>
      <c r="K10" s="574"/>
    </row>
    <row r="11" spans="1:11" ht="21" customHeight="1">
      <c r="A11" s="292" t="s">
        <v>228</v>
      </c>
      <c r="B11" s="302" t="s">
        <v>421</v>
      </c>
      <c r="C11" s="298"/>
      <c r="D11" s="299"/>
      <c r="E11" s="299"/>
      <c r="F11" s="299">
        <f>SUM(F12:F12)</f>
        <v>0</v>
      </c>
      <c r="G11" s="299">
        <f>SUM(G12:G12)</f>
        <v>0</v>
      </c>
      <c r="H11" s="299">
        <f>SUM(H12:H12)</f>
        <v>0</v>
      </c>
      <c r="I11" s="300">
        <f>SUM(I12:I12)</f>
        <v>0</v>
      </c>
      <c r="J11" s="301">
        <f t="shared" si="1"/>
        <v>0</v>
      </c>
      <c r="K11" s="574"/>
    </row>
    <row r="12" spans="1:11" ht="21" customHeight="1">
      <c r="A12" s="292" t="s">
        <v>106</v>
      </c>
      <c r="B12" s="293" t="s">
        <v>642</v>
      </c>
      <c r="C12" s="294"/>
      <c r="D12" s="271"/>
      <c r="E12" s="271"/>
      <c r="F12" s="271"/>
      <c r="G12" s="271"/>
      <c r="H12" s="271"/>
      <c r="I12" s="295"/>
      <c r="J12" s="296">
        <f t="shared" si="1"/>
        <v>0</v>
      </c>
      <c r="K12" s="574"/>
    </row>
    <row r="13" spans="1:11" ht="21" customHeight="1">
      <c r="A13" s="292" t="s">
        <v>116</v>
      </c>
      <c r="B13" s="302" t="s">
        <v>422</v>
      </c>
      <c r="C13" s="298"/>
      <c r="D13" s="299"/>
      <c r="E13" s="299"/>
      <c r="F13" s="299"/>
      <c r="G13" s="299"/>
      <c r="H13" s="299">
        <f>SUM(H14:H14)</f>
        <v>0</v>
      </c>
      <c r="I13" s="300">
        <f>SUM(I14:I14)</f>
        <v>0</v>
      </c>
      <c r="J13" s="301">
        <f t="shared" si="1"/>
        <v>0</v>
      </c>
      <c r="K13" s="574"/>
    </row>
    <row r="14" spans="1:11" ht="21" customHeight="1">
      <c r="A14" s="292" t="s">
        <v>240</v>
      </c>
      <c r="B14" s="293" t="s">
        <v>643</v>
      </c>
      <c r="C14" s="294"/>
      <c r="D14" s="271"/>
      <c r="E14" s="271"/>
      <c r="F14" s="271"/>
      <c r="G14" s="271"/>
      <c r="H14" s="271"/>
      <c r="I14" s="295"/>
      <c r="J14" s="296">
        <f t="shared" si="1"/>
        <v>0</v>
      </c>
      <c r="K14" s="574"/>
    </row>
    <row r="15" spans="1:11" ht="21" customHeight="1">
      <c r="A15" s="303" t="s">
        <v>261</v>
      </c>
      <c r="B15" s="304" t="s">
        <v>423</v>
      </c>
      <c r="C15" s="305"/>
      <c r="D15" s="306"/>
      <c r="E15" s="306"/>
      <c r="F15" s="306"/>
      <c r="G15" s="306"/>
      <c r="H15" s="306">
        <f>SUM(H16:H17)</f>
        <v>0</v>
      </c>
      <c r="I15" s="307">
        <f>SUM(I16:I17)</f>
        <v>0</v>
      </c>
      <c r="J15" s="301">
        <f t="shared" si="1"/>
        <v>0</v>
      </c>
      <c r="K15" s="574"/>
    </row>
    <row r="16" spans="1:11" ht="21" customHeight="1">
      <c r="A16" s="303" t="s">
        <v>262</v>
      </c>
      <c r="B16" s="293" t="s">
        <v>644</v>
      </c>
      <c r="C16" s="294"/>
      <c r="D16" s="271"/>
      <c r="E16" s="271"/>
      <c r="F16" s="271"/>
      <c r="G16" s="271"/>
      <c r="H16" s="271"/>
      <c r="I16" s="295"/>
      <c r="J16" s="296">
        <f t="shared" si="1"/>
        <v>0</v>
      </c>
      <c r="K16" s="574"/>
    </row>
    <row r="17" spans="1:11" ht="21" customHeight="1" thickBot="1">
      <c r="A17" s="303" t="s">
        <v>263</v>
      </c>
      <c r="B17" s="293" t="s">
        <v>419</v>
      </c>
      <c r="C17" s="308"/>
      <c r="D17" s="309"/>
      <c r="E17" s="309"/>
      <c r="F17" s="309"/>
      <c r="G17" s="309"/>
      <c r="H17" s="309"/>
      <c r="I17" s="310"/>
      <c r="J17" s="296">
        <f t="shared" si="1"/>
        <v>0</v>
      </c>
      <c r="K17" s="574"/>
    </row>
    <row r="18" spans="1:11" ht="21" customHeight="1" thickBot="1">
      <c r="A18" s="311" t="s">
        <v>266</v>
      </c>
      <c r="B18" s="312" t="s">
        <v>424</v>
      </c>
      <c r="C18" s="313"/>
      <c r="D18" s="314">
        <f aca="true" t="shared" si="3" ref="D18:J18">D5+D8+D11+D13+D15</f>
        <v>0</v>
      </c>
      <c r="E18" s="314">
        <f t="shared" si="3"/>
        <v>0</v>
      </c>
      <c r="F18" s="314">
        <f t="shared" si="3"/>
        <v>0</v>
      </c>
      <c r="G18" s="314">
        <f t="shared" si="3"/>
        <v>0</v>
      </c>
      <c r="H18" s="314">
        <f t="shared" si="3"/>
        <v>0</v>
      </c>
      <c r="I18" s="315">
        <f t="shared" si="3"/>
        <v>0</v>
      </c>
      <c r="J18" s="316">
        <f t="shared" si="3"/>
        <v>0</v>
      </c>
      <c r="K18" s="574"/>
    </row>
  </sheetData>
  <sheetProtection/>
  <mergeCells count="8">
    <mergeCell ref="K1:K18"/>
    <mergeCell ref="A2:A3"/>
    <mergeCell ref="B2:B3"/>
    <mergeCell ref="C2:C3"/>
    <mergeCell ref="D2:D3"/>
    <mergeCell ref="E2:E3"/>
    <mergeCell ref="J2:J3"/>
    <mergeCell ref="F2:I2"/>
  </mergeCells>
  <printOptions/>
  <pageMargins left="0.7" right="0.7" top="0.75" bottom="0.75" header="0.3" footer="0.3"/>
  <pageSetup horizontalDpi="600" verticalDpi="600" orientation="landscape" paperSize="9" scale="95" r:id="rId2"/>
  <headerFooter>
    <oddHeader>&amp;C&amp;"Times New Roman CE,Félkövér"Több éves kihatással járó döntésekből származó kötelezettségek célok és évek szerinti bontásban
Drávafok Önkormányzat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1">
      <selection activeCell="B6" sqref="B6"/>
    </sheetView>
  </sheetViews>
  <sheetFormatPr defaultColWidth="9.00390625" defaultRowHeight="12.75"/>
  <cols>
    <col min="1" max="1" width="6.875" style="128" customWidth="1"/>
    <col min="2" max="2" width="50.375" style="129" customWidth="1"/>
    <col min="3" max="5" width="12.875" style="129" customWidth="1"/>
    <col min="6" max="6" width="13.875" style="129" customWidth="1"/>
    <col min="7" max="7" width="15.50390625" style="129" customWidth="1"/>
    <col min="8" max="8" width="16.875" style="129" customWidth="1"/>
    <col min="9" max="9" width="5.625" style="129" customWidth="1"/>
    <col min="10" max="16384" width="9.375" style="129" customWidth="1"/>
  </cols>
  <sheetData>
    <row r="1" spans="1:9" s="318" customFormat="1" ht="15.75" thickBot="1">
      <c r="A1" s="317"/>
      <c r="H1" s="319" t="s">
        <v>248</v>
      </c>
      <c r="I1" s="584" t="str">
        <f>+CONCATENATE("2. tájékoztató tábla a ......../",LEFT('[1]ÖSSZEFÜGGÉSEK'!A4,4)+1,". (........) önkormányzati rendelethez")</f>
        <v>2. tájékoztató tábla a ......../2015. (........) önkormányzati rendelethez</v>
      </c>
    </row>
    <row r="2" spans="1:9" s="276" customFormat="1" ht="26.25" customHeight="1">
      <c r="A2" s="585" t="s">
        <v>2</v>
      </c>
      <c r="B2" s="587" t="s">
        <v>425</v>
      </c>
      <c r="C2" s="585" t="s">
        <v>426</v>
      </c>
      <c r="D2" s="585" t="s">
        <v>427</v>
      </c>
      <c r="E2" s="589" t="str">
        <f>+CONCATENATE("Hitel, Fkölcsön állomány ",LEFT('[1]ÖSSZEFÜGGÉSEK'!A4,4),". dec. 31-én")</f>
        <v>Hitel, Fkölcsön állomány 2014. dec. 31-én</v>
      </c>
      <c r="F2" s="591" t="s">
        <v>428</v>
      </c>
      <c r="G2" s="592"/>
      <c r="H2" s="593" t="str">
        <f>+CONCATENATE(LEFT('[1]ÖSSZEFÜGGÉSEK'!A4,4)+2,". után")</f>
        <v>2016. után</v>
      </c>
      <c r="I2" s="584"/>
    </row>
    <row r="3" spans="1:9" s="280" customFormat="1" ht="40.5" customHeight="1" thickBot="1">
      <c r="A3" s="586"/>
      <c r="B3" s="588"/>
      <c r="C3" s="588"/>
      <c r="D3" s="586"/>
      <c r="E3" s="590"/>
      <c r="F3" s="320" t="str">
        <f>+CONCATENATE(LEFT('[1]ÖSSZEFÜGGÉSEK'!A4,4)+1,".")</f>
        <v>2015.</v>
      </c>
      <c r="G3" s="321" t="str">
        <f>+CONCATENATE(LEFT('[1]ÖSSZEFÜGGÉSEK'!A4,4)+2,".")</f>
        <v>2016.</v>
      </c>
      <c r="H3" s="594"/>
      <c r="I3" s="584"/>
    </row>
    <row r="4" spans="1:9" s="326" customFormat="1" ht="12.75" customHeight="1" thickBot="1">
      <c r="A4" s="322" t="s">
        <v>399</v>
      </c>
      <c r="B4" s="323" t="s">
        <v>400</v>
      </c>
      <c r="C4" s="323" t="s">
        <v>401</v>
      </c>
      <c r="D4" s="324" t="s">
        <v>402</v>
      </c>
      <c r="E4" s="322" t="s">
        <v>414</v>
      </c>
      <c r="F4" s="324" t="s">
        <v>403</v>
      </c>
      <c r="G4" s="324" t="s">
        <v>404</v>
      </c>
      <c r="H4" s="325" t="s">
        <v>415</v>
      </c>
      <c r="I4" s="584"/>
    </row>
    <row r="5" spans="1:9" ht="22.5" customHeight="1" thickBot="1">
      <c r="A5" s="327" t="s">
        <v>6</v>
      </c>
      <c r="B5" s="328" t="s">
        <v>429</v>
      </c>
      <c r="C5" s="329"/>
      <c r="D5" s="330"/>
      <c r="E5" s="331">
        <f>SUM(E6:E12)</f>
        <v>0</v>
      </c>
      <c r="F5" s="332"/>
      <c r="G5" s="332">
        <f>SUM(G6:G12)</f>
        <v>0</v>
      </c>
      <c r="H5" s="333">
        <f>SUM(H6:H12)</f>
        <v>0</v>
      </c>
      <c r="I5" s="584"/>
    </row>
    <row r="6" spans="1:9" ht="22.5" customHeight="1">
      <c r="A6" s="334" t="s">
        <v>20</v>
      </c>
      <c r="B6" s="335"/>
      <c r="C6" s="336"/>
      <c r="D6" s="337"/>
      <c r="E6" s="338">
        <v>0</v>
      </c>
      <c r="F6" s="271"/>
      <c r="G6" s="271"/>
      <c r="H6" s="272"/>
      <c r="I6" s="584"/>
    </row>
    <row r="7" spans="1:9" ht="22.5" customHeight="1">
      <c r="A7" s="334" t="s">
        <v>34</v>
      </c>
      <c r="B7" s="335"/>
      <c r="C7" s="336"/>
      <c r="D7" s="337"/>
      <c r="E7" s="338"/>
      <c r="F7" s="271"/>
      <c r="G7" s="271"/>
      <c r="H7" s="272"/>
      <c r="I7" s="584"/>
    </row>
    <row r="8" spans="1:9" ht="22.5" customHeight="1">
      <c r="A8" s="334" t="s">
        <v>217</v>
      </c>
      <c r="B8" s="335"/>
      <c r="C8" s="535"/>
      <c r="D8" s="534"/>
      <c r="E8" s="338"/>
      <c r="F8" s="271"/>
      <c r="G8" s="271"/>
      <c r="H8" s="272"/>
      <c r="I8" s="584"/>
    </row>
    <row r="9" spans="1:9" ht="22.5" customHeight="1">
      <c r="A9" s="334" t="s">
        <v>62</v>
      </c>
      <c r="B9" s="335"/>
      <c r="C9" s="535"/>
      <c r="D9" s="534"/>
      <c r="E9" s="338"/>
      <c r="F9" s="271"/>
      <c r="G9" s="271"/>
      <c r="H9" s="272"/>
      <c r="I9" s="584"/>
    </row>
    <row r="10" spans="1:9" ht="22.5" customHeight="1">
      <c r="A10" s="334" t="s">
        <v>84</v>
      </c>
      <c r="B10" s="335"/>
      <c r="C10" s="535"/>
      <c r="D10" s="534"/>
      <c r="E10" s="338"/>
      <c r="F10" s="271"/>
      <c r="G10" s="271"/>
      <c r="H10" s="272"/>
      <c r="I10" s="584"/>
    </row>
    <row r="11" spans="1:9" ht="22.5" customHeight="1">
      <c r="A11" s="334" t="s">
        <v>228</v>
      </c>
      <c r="B11" s="335"/>
      <c r="C11" s="535"/>
      <c r="D11" s="534"/>
      <c r="E11" s="338"/>
      <c r="F11" s="271"/>
      <c r="G11" s="271"/>
      <c r="H11" s="272"/>
      <c r="I11" s="584"/>
    </row>
    <row r="12" spans="1:9" ht="22.5" customHeight="1" thickBot="1">
      <c r="A12" s="334" t="s">
        <v>106</v>
      </c>
      <c r="B12" s="335"/>
      <c r="C12" s="535"/>
      <c r="D12" s="534"/>
      <c r="E12" s="338"/>
      <c r="F12" s="271"/>
      <c r="G12" s="271"/>
      <c r="H12" s="272"/>
      <c r="I12" s="584"/>
    </row>
    <row r="13" spans="1:9" ht="22.5" customHeight="1" thickBot="1">
      <c r="A13" s="327" t="s">
        <v>106</v>
      </c>
      <c r="B13" s="328" t="s">
        <v>430</v>
      </c>
      <c r="C13" s="339"/>
      <c r="D13" s="340"/>
      <c r="E13" s="331">
        <f>SUM(E14:E19)</f>
        <v>0</v>
      </c>
      <c r="F13" s="332">
        <f>SUM(F14:F19)</f>
        <v>0</v>
      </c>
      <c r="G13" s="332">
        <f>SUM(G14:G19)</f>
        <v>0</v>
      </c>
      <c r="H13" s="333">
        <f>SUM(H14:H19)</f>
        <v>0</v>
      </c>
      <c r="I13" s="584"/>
    </row>
    <row r="14" spans="1:9" ht="22.5" customHeight="1">
      <c r="A14" s="334" t="s">
        <v>116</v>
      </c>
      <c r="B14" s="335" t="s">
        <v>419</v>
      </c>
      <c r="C14" s="336"/>
      <c r="D14" s="337"/>
      <c r="E14" s="338"/>
      <c r="F14" s="271"/>
      <c r="G14" s="271"/>
      <c r="H14" s="272"/>
      <c r="I14" s="584"/>
    </row>
    <row r="15" spans="1:9" ht="22.5" customHeight="1">
      <c r="A15" s="334" t="s">
        <v>240</v>
      </c>
      <c r="B15" s="335" t="s">
        <v>419</v>
      </c>
      <c r="C15" s="336"/>
      <c r="D15" s="337"/>
      <c r="E15" s="338"/>
      <c r="F15" s="271"/>
      <c r="G15" s="271"/>
      <c r="H15" s="272"/>
      <c r="I15" s="584"/>
    </row>
    <row r="16" spans="1:9" ht="22.5" customHeight="1">
      <c r="A16" s="334" t="s">
        <v>261</v>
      </c>
      <c r="B16" s="335" t="s">
        <v>419</v>
      </c>
      <c r="C16" s="336"/>
      <c r="D16" s="337"/>
      <c r="E16" s="338"/>
      <c r="F16" s="271"/>
      <c r="G16" s="271"/>
      <c r="H16" s="272"/>
      <c r="I16" s="584"/>
    </row>
    <row r="17" spans="1:9" ht="22.5" customHeight="1">
      <c r="A17" s="334" t="s">
        <v>262</v>
      </c>
      <c r="B17" s="335" t="s">
        <v>419</v>
      </c>
      <c r="C17" s="336"/>
      <c r="D17" s="337"/>
      <c r="E17" s="338"/>
      <c r="F17" s="271"/>
      <c r="G17" s="271"/>
      <c r="H17" s="272"/>
      <c r="I17" s="584"/>
    </row>
    <row r="18" spans="1:9" ht="22.5" customHeight="1">
      <c r="A18" s="334" t="s">
        <v>263</v>
      </c>
      <c r="B18" s="335" t="s">
        <v>419</v>
      </c>
      <c r="C18" s="336"/>
      <c r="D18" s="337"/>
      <c r="E18" s="338"/>
      <c r="F18" s="271"/>
      <c r="G18" s="271"/>
      <c r="H18" s="272"/>
      <c r="I18" s="584"/>
    </row>
    <row r="19" spans="1:9" ht="22.5" customHeight="1" thickBot="1">
      <c r="A19" s="334" t="s">
        <v>266</v>
      </c>
      <c r="B19" s="335" t="s">
        <v>419</v>
      </c>
      <c r="C19" s="336"/>
      <c r="D19" s="337"/>
      <c r="E19" s="338"/>
      <c r="F19" s="271"/>
      <c r="G19" s="271"/>
      <c r="H19" s="272"/>
      <c r="I19" s="584"/>
    </row>
    <row r="20" spans="1:9" ht="22.5" customHeight="1" thickBot="1">
      <c r="A20" s="327" t="s">
        <v>269</v>
      </c>
      <c r="B20" s="328" t="s">
        <v>431</v>
      </c>
      <c r="C20" s="329"/>
      <c r="D20" s="330"/>
      <c r="E20" s="331">
        <f>E5+E13</f>
        <v>0</v>
      </c>
      <c r="F20" s="332">
        <f>F5+F13</f>
        <v>0</v>
      </c>
      <c r="G20" s="332">
        <f>G5+G13</f>
        <v>0</v>
      </c>
      <c r="H20" s="333">
        <f>H5+H13</f>
        <v>0</v>
      </c>
      <c r="I20" s="584"/>
    </row>
    <row r="21" ht="19.5" customHeight="1"/>
  </sheetData>
  <sheetProtection/>
  <mergeCells count="8">
    <mergeCell ref="I1:I20"/>
    <mergeCell ref="A2:A3"/>
    <mergeCell ref="B2:B3"/>
    <mergeCell ref="C2:C3"/>
    <mergeCell ref="D2:D3"/>
    <mergeCell ref="E2:E3"/>
    <mergeCell ref="F2:G2"/>
    <mergeCell ref="H2:H3"/>
  </mergeCells>
  <printOptions/>
  <pageMargins left="0.7" right="0.7" top="0.75" bottom="0.75" header="0.3" footer="0.3"/>
  <pageSetup horizontalDpi="600" verticalDpi="600" orientation="landscape" paperSize="9" scale="95" r:id="rId1"/>
  <headerFooter>
    <oddHeader>&amp;C&amp;"Times New Roman CE,Félkövér"Drávafok Önkormányzat által nyújtott hitelek, kölcsönök alakulása, lejárat és eszközök szerinti bontásban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view="pageLayout" workbookViewId="0" topLeftCell="A1">
      <selection activeCell="A1" sqref="A1:I1"/>
    </sheetView>
  </sheetViews>
  <sheetFormatPr defaultColWidth="9.00390625" defaultRowHeight="12.75"/>
  <cols>
    <col min="1" max="1" width="5.50390625" style="148" customWidth="1"/>
    <col min="2" max="2" width="36.875" style="148" customWidth="1"/>
    <col min="3" max="8" width="13.875" style="148" customWidth="1"/>
    <col min="9" max="9" width="15.125" style="148" customWidth="1"/>
    <col min="10" max="10" width="5.00390625" style="148" customWidth="1"/>
    <col min="11" max="16384" width="9.375" style="148" customWidth="1"/>
  </cols>
  <sheetData>
    <row r="1" spans="1:10" ht="34.5" customHeight="1">
      <c r="A1" s="602" t="e">
        <f>+CONCATENATE("Adósság állomány alakulása lejárat, eszközök, bel- és külföldi hitelezők szerinti bontásban ",CHAR(10),LEFT('[2]ÖSSZEFÜGGÉSEK'!A4,4),". december 31-én")</f>
        <v>#REF!</v>
      </c>
      <c r="B1" s="603"/>
      <c r="C1" s="603"/>
      <c r="D1" s="603"/>
      <c r="E1" s="603"/>
      <c r="F1" s="603"/>
      <c r="G1" s="603"/>
      <c r="H1" s="603"/>
      <c r="I1" s="603"/>
      <c r="J1" s="584" t="str">
        <f>+CONCATENATE("3. tájékoztató tábla a ......../",LEFT('[1]ÖSSZEFÜGGÉSEK'!A4,4)+1,". (........) önkormányzati rendelethez")</f>
        <v>3. tájékoztató tábla a ......../2015. (........) önkormányzati rendelethez</v>
      </c>
    </row>
    <row r="2" spans="8:10" ht="14.25" thickBot="1">
      <c r="H2" s="604" t="s">
        <v>432</v>
      </c>
      <c r="I2" s="604"/>
      <c r="J2" s="584"/>
    </row>
    <row r="3" spans="1:10" ht="13.5" thickBot="1">
      <c r="A3" s="605" t="s">
        <v>335</v>
      </c>
      <c r="B3" s="607" t="s">
        <v>433</v>
      </c>
      <c r="C3" s="609" t="s">
        <v>434</v>
      </c>
      <c r="D3" s="611" t="s">
        <v>435</v>
      </c>
      <c r="E3" s="612"/>
      <c r="F3" s="612"/>
      <c r="G3" s="612"/>
      <c r="H3" s="612"/>
      <c r="I3" s="613" t="s">
        <v>436</v>
      </c>
      <c r="J3" s="584"/>
    </row>
    <row r="4" spans="1:10" s="343" customFormat="1" ht="42" customHeight="1" thickBot="1">
      <c r="A4" s="606"/>
      <c r="B4" s="608"/>
      <c r="C4" s="610"/>
      <c r="D4" s="341" t="s">
        <v>437</v>
      </c>
      <c r="E4" s="341" t="s">
        <v>438</v>
      </c>
      <c r="F4" s="341" t="s">
        <v>439</v>
      </c>
      <c r="G4" s="342" t="s">
        <v>440</v>
      </c>
      <c r="H4" s="342" t="s">
        <v>441</v>
      </c>
      <c r="I4" s="614"/>
      <c r="J4" s="584"/>
    </row>
    <row r="5" spans="1:10" s="343" customFormat="1" ht="12" customHeight="1" thickBot="1">
      <c r="A5" s="344" t="s">
        <v>399</v>
      </c>
      <c r="B5" s="345" t="s">
        <v>400</v>
      </c>
      <c r="C5" s="345" t="s">
        <v>401</v>
      </c>
      <c r="D5" s="345" t="s">
        <v>402</v>
      </c>
      <c r="E5" s="345" t="s">
        <v>414</v>
      </c>
      <c r="F5" s="345" t="s">
        <v>403</v>
      </c>
      <c r="G5" s="345" t="s">
        <v>404</v>
      </c>
      <c r="H5" s="345" t="s">
        <v>442</v>
      </c>
      <c r="I5" s="346" t="s">
        <v>443</v>
      </c>
      <c r="J5" s="584"/>
    </row>
    <row r="6" spans="1:10" s="343" customFormat="1" ht="18" customHeight="1">
      <c r="A6" s="615" t="s">
        <v>444</v>
      </c>
      <c r="B6" s="616"/>
      <c r="C6" s="616"/>
      <c r="D6" s="616"/>
      <c r="E6" s="616"/>
      <c r="F6" s="616"/>
      <c r="G6" s="616"/>
      <c r="H6" s="616"/>
      <c r="I6" s="617"/>
      <c r="J6" s="584"/>
    </row>
    <row r="7" spans="1:10" ht="15.75" customHeight="1">
      <c r="A7" s="347" t="s">
        <v>6</v>
      </c>
      <c r="B7" s="348" t="s">
        <v>445</v>
      </c>
      <c r="C7" s="349"/>
      <c r="D7" s="349"/>
      <c r="E7" s="349"/>
      <c r="F7" s="349"/>
      <c r="G7" s="350"/>
      <c r="H7" s="351">
        <f aca="true" t="shared" si="0" ref="H7:H13">SUM(D7:G7)</f>
        <v>0</v>
      </c>
      <c r="I7" s="352">
        <f aca="true" t="shared" si="1" ref="I7:I13">C7+H7</f>
        <v>0</v>
      </c>
      <c r="J7" s="584"/>
    </row>
    <row r="8" spans="1:10" ht="22.5">
      <c r="A8" s="347" t="s">
        <v>20</v>
      </c>
      <c r="B8" s="348" t="s">
        <v>446</v>
      </c>
      <c r="C8" s="349"/>
      <c r="D8" s="349"/>
      <c r="E8" s="349"/>
      <c r="F8" s="349"/>
      <c r="G8" s="350"/>
      <c r="H8" s="351">
        <f t="shared" si="0"/>
        <v>0</v>
      </c>
      <c r="I8" s="352">
        <f t="shared" si="1"/>
        <v>0</v>
      </c>
      <c r="J8" s="584"/>
    </row>
    <row r="9" spans="1:10" ht="22.5">
      <c r="A9" s="347" t="s">
        <v>34</v>
      </c>
      <c r="B9" s="348" t="s">
        <v>447</v>
      </c>
      <c r="C9" s="349"/>
      <c r="D9" s="349"/>
      <c r="E9" s="349"/>
      <c r="F9" s="349"/>
      <c r="G9" s="350"/>
      <c r="H9" s="351">
        <f t="shared" si="0"/>
        <v>0</v>
      </c>
      <c r="I9" s="352">
        <f t="shared" si="1"/>
        <v>0</v>
      </c>
      <c r="J9" s="584"/>
    </row>
    <row r="10" spans="1:10" ht="15.75" customHeight="1">
      <c r="A10" s="347" t="s">
        <v>217</v>
      </c>
      <c r="B10" s="348" t="s">
        <v>448</v>
      </c>
      <c r="C10" s="349"/>
      <c r="D10" s="349"/>
      <c r="E10" s="349"/>
      <c r="F10" s="349"/>
      <c r="G10" s="350"/>
      <c r="H10" s="351">
        <f t="shared" si="0"/>
        <v>0</v>
      </c>
      <c r="I10" s="352">
        <f t="shared" si="1"/>
        <v>0</v>
      </c>
      <c r="J10" s="584"/>
    </row>
    <row r="11" spans="1:10" ht="22.5">
      <c r="A11" s="347" t="s">
        <v>62</v>
      </c>
      <c r="B11" s="348" t="s">
        <v>449</v>
      </c>
      <c r="C11" s="349"/>
      <c r="D11" s="349"/>
      <c r="E11" s="349"/>
      <c r="F11" s="349"/>
      <c r="G11" s="350"/>
      <c r="H11" s="351">
        <f t="shared" si="0"/>
        <v>0</v>
      </c>
      <c r="I11" s="352">
        <f t="shared" si="1"/>
        <v>0</v>
      </c>
      <c r="J11" s="584"/>
    </row>
    <row r="12" spans="1:10" ht="15.75" customHeight="1">
      <c r="A12" s="353" t="s">
        <v>84</v>
      </c>
      <c r="B12" s="354" t="s">
        <v>450</v>
      </c>
      <c r="C12" s="355"/>
      <c r="D12" s="355"/>
      <c r="E12" s="355"/>
      <c r="F12" s="355"/>
      <c r="G12" s="356"/>
      <c r="H12" s="351">
        <f t="shared" si="0"/>
        <v>0</v>
      </c>
      <c r="I12" s="352">
        <f t="shared" si="1"/>
        <v>0</v>
      </c>
      <c r="J12" s="584"/>
    </row>
    <row r="13" spans="1:10" ht="15.75" customHeight="1" thickBot="1">
      <c r="A13" s="357" t="s">
        <v>228</v>
      </c>
      <c r="B13" s="358" t="s">
        <v>451</v>
      </c>
      <c r="C13" s="359"/>
      <c r="D13" s="359"/>
      <c r="E13" s="359"/>
      <c r="F13" s="359"/>
      <c r="G13" s="360"/>
      <c r="H13" s="351">
        <f t="shared" si="0"/>
        <v>0</v>
      </c>
      <c r="I13" s="352">
        <f t="shared" si="1"/>
        <v>0</v>
      </c>
      <c r="J13" s="584"/>
    </row>
    <row r="14" spans="1:10" s="364" customFormat="1" ht="18" customHeight="1" thickBot="1">
      <c r="A14" s="598" t="s">
        <v>452</v>
      </c>
      <c r="B14" s="599"/>
      <c r="C14" s="361">
        <f aca="true" t="shared" si="2" ref="C14:I14">SUM(C7:C13)</f>
        <v>0</v>
      </c>
      <c r="D14" s="361">
        <f>SUM(D7:D13)</f>
        <v>0</v>
      </c>
      <c r="E14" s="361">
        <f t="shared" si="2"/>
        <v>0</v>
      </c>
      <c r="F14" s="361">
        <f t="shared" si="2"/>
        <v>0</v>
      </c>
      <c r="G14" s="362">
        <f t="shared" si="2"/>
        <v>0</v>
      </c>
      <c r="H14" s="362">
        <f t="shared" si="2"/>
        <v>0</v>
      </c>
      <c r="I14" s="363">
        <f t="shared" si="2"/>
        <v>0</v>
      </c>
      <c r="J14" s="584"/>
    </row>
    <row r="15" spans="1:10" s="365" customFormat="1" ht="18" customHeight="1">
      <c r="A15" s="595" t="s">
        <v>453</v>
      </c>
      <c r="B15" s="596"/>
      <c r="C15" s="596"/>
      <c r="D15" s="596"/>
      <c r="E15" s="596"/>
      <c r="F15" s="596"/>
      <c r="G15" s="596"/>
      <c r="H15" s="596"/>
      <c r="I15" s="597"/>
      <c r="J15" s="584"/>
    </row>
    <row r="16" spans="1:10" s="365" customFormat="1" ht="12.75">
      <c r="A16" s="347" t="s">
        <v>6</v>
      </c>
      <c r="B16" s="348" t="s">
        <v>454</v>
      </c>
      <c r="C16" s="349"/>
      <c r="D16" s="349"/>
      <c r="E16" s="349"/>
      <c r="F16" s="349"/>
      <c r="G16" s="350"/>
      <c r="H16" s="351">
        <f>SUM(D16:G16)</f>
        <v>0</v>
      </c>
      <c r="I16" s="352">
        <f>C16+H16</f>
        <v>0</v>
      </c>
      <c r="J16" s="584"/>
    </row>
    <row r="17" spans="1:10" ht="13.5" thickBot="1">
      <c r="A17" s="357" t="s">
        <v>20</v>
      </c>
      <c r="B17" s="358" t="s">
        <v>451</v>
      </c>
      <c r="C17" s="359"/>
      <c r="D17" s="359"/>
      <c r="E17" s="359"/>
      <c r="F17" s="359"/>
      <c r="G17" s="360"/>
      <c r="H17" s="351">
        <f>SUM(D17:G17)</f>
        <v>0</v>
      </c>
      <c r="I17" s="366">
        <f>C17+H17</f>
        <v>0</v>
      </c>
      <c r="J17" s="584"/>
    </row>
    <row r="18" spans="1:10" ht="15.75" customHeight="1" thickBot="1">
      <c r="A18" s="598" t="s">
        <v>455</v>
      </c>
      <c r="B18" s="599"/>
      <c r="C18" s="361">
        <f aca="true" t="shared" si="3" ref="C18:I18">SUM(C16:C17)</f>
        <v>0</v>
      </c>
      <c r="D18" s="361">
        <f t="shared" si="3"/>
        <v>0</v>
      </c>
      <c r="E18" s="361">
        <f t="shared" si="3"/>
        <v>0</v>
      </c>
      <c r="F18" s="361">
        <f t="shared" si="3"/>
        <v>0</v>
      </c>
      <c r="G18" s="362">
        <f t="shared" si="3"/>
        <v>0</v>
      </c>
      <c r="H18" s="362">
        <f t="shared" si="3"/>
        <v>0</v>
      </c>
      <c r="I18" s="363">
        <f t="shared" si="3"/>
        <v>0</v>
      </c>
      <c r="J18" s="584"/>
    </row>
    <row r="19" spans="1:10" ht="18" customHeight="1" thickBot="1">
      <c r="A19" s="600" t="s">
        <v>456</v>
      </c>
      <c r="B19" s="601"/>
      <c r="C19" s="367">
        <f aca="true" t="shared" si="4" ref="C19:I19">C14+C18</f>
        <v>0</v>
      </c>
      <c r="D19" s="367">
        <f t="shared" si="4"/>
        <v>0</v>
      </c>
      <c r="E19" s="367">
        <f t="shared" si="4"/>
        <v>0</v>
      </c>
      <c r="F19" s="367">
        <f t="shared" si="4"/>
        <v>0</v>
      </c>
      <c r="G19" s="367">
        <f t="shared" si="4"/>
        <v>0</v>
      </c>
      <c r="H19" s="367">
        <f t="shared" si="4"/>
        <v>0</v>
      </c>
      <c r="I19" s="363">
        <f t="shared" si="4"/>
        <v>0</v>
      </c>
      <c r="J19" s="584"/>
    </row>
  </sheetData>
  <sheetProtection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/>
  <pageMargins left="0.7" right="0.7" top="0.75" bottom="0.75" header="0.3" footer="0.3"/>
  <pageSetup horizontalDpi="600" verticalDpi="600" orientation="landscape" paperSize="9" r:id="rId1"/>
  <headerFooter>
    <oddHeader>&amp;CDrávafok Város Önkormányzat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">
      <selection activeCell="D11" sqref="D11"/>
    </sheetView>
  </sheetViews>
  <sheetFormatPr defaultColWidth="9.00390625" defaultRowHeight="12.75"/>
  <cols>
    <col min="1" max="1" width="5.875" style="393" customWidth="1"/>
    <col min="2" max="2" width="55.875" style="176" customWidth="1"/>
    <col min="3" max="4" width="14.875" style="176" customWidth="1"/>
    <col min="5" max="16384" width="9.375" style="176" customWidth="1"/>
  </cols>
  <sheetData>
    <row r="1" spans="1:4" s="318" customFormat="1" ht="15.75" thickBot="1">
      <c r="A1" s="317"/>
      <c r="D1" s="319" t="s">
        <v>248</v>
      </c>
    </row>
    <row r="2" spans="1:4" s="343" customFormat="1" ht="48" customHeight="1" thickBot="1">
      <c r="A2" s="368" t="s">
        <v>335</v>
      </c>
      <c r="B2" s="341" t="s">
        <v>3</v>
      </c>
      <c r="C2" s="341" t="s">
        <v>457</v>
      </c>
      <c r="D2" s="369" t="s">
        <v>458</v>
      </c>
    </row>
    <row r="3" spans="1:4" s="343" customFormat="1" ht="13.5" customHeight="1" thickBot="1">
      <c r="A3" s="370" t="s">
        <v>399</v>
      </c>
      <c r="B3" s="371" t="s">
        <v>400</v>
      </c>
      <c r="C3" s="371" t="s">
        <v>401</v>
      </c>
      <c r="D3" s="372" t="s">
        <v>402</v>
      </c>
    </row>
    <row r="4" spans="1:4" ht="18" customHeight="1">
      <c r="A4" s="373" t="s">
        <v>6</v>
      </c>
      <c r="B4" s="374" t="s">
        <v>459</v>
      </c>
      <c r="C4" s="375"/>
      <c r="D4" s="376"/>
    </row>
    <row r="5" spans="1:4" ht="18" customHeight="1">
      <c r="A5" s="377" t="s">
        <v>20</v>
      </c>
      <c r="B5" s="378" t="s">
        <v>460</v>
      </c>
      <c r="C5" s="379"/>
      <c r="D5" s="380"/>
    </row>
    <row r="6" spans="1:4" ht="18" customHeight="1">
      <c r="A6" s="377" t="s">
        <v>34</v>
      </c>
      <c r="B6" s="378" t="s">
        <v>461</v>
      </c>
      <c r="C6" s="379"/>
      <c r="D6" s="380"/>
    </row>
    <row r="7" spans="1:4" ht="18" customHeight="1">
      <c r="A7" s="377" t="s">
        <v>217</v>
      </c>
      <c r="B7" s="378" t="s">
        <v>462</v>
      </c>
      <c r="C7" s="379"/>
      <c r="D7" s="380"/>
    </row>
    <row r="8" spans="1:4" ht="18" customHeight="1">
      <c r="A8" s="381" t="s">
        <v>62</v>
      </c>
      <c r="B8" s="378" t="s">
        <v>463</v>
      </c>
      <c r="C8" s="379"/>
      <c r="D8" s="380"/>
    </row>
    <row r="9" spans="1:4" ht="18" customHeight="1">
      <c r="A9" s="377" t="s">
        <v>84</v>
      </c>
      <c r="B9" s="378" t="s">
        <v>464</v>
      </c>
      <c r="C9" s="379"/>
      <c r="D9" s="380"/>
    </row>
    <row r="10" spans="1:4" ht="18" customHeight="1">
      <c r="A10" s="381" t="s">
        <v>228</v>
      </c>
      <c r="B10" s="382" t="s">
        <v>465</v>
      </c>
      <c r="C10" s="379"/>
      <c r="D10" s="380"/>
    </row>
    <row r="11" spans="1:4" ht="18" customHeight="1">
      <c r="A11" s="381" t="s">
        <v>106</v>
      </c>
      <c r="B11" s="382" t="s">
        <v>466</v>
      </c>
      <c r="C11" s="379"/>
      <c r="D11" s="380"/>
    </row>
    <row r="12" spans="1:4" ht="18" customHeight="1">
      <c r="A12" s="377" t="s">
        <v>116</v>
      </c>
      <c r="B12" s="382" t="s">
        <v>467</v>
      </c>
      <c r="C12" s="379"/>
      <c r="D12" s="380"/>
    </row>
    <row r="13" spans="1:4" ht="18" customHeight="1">
      <c r="A13" s="381" t="s">
        <v>240</v>
      </c>
      <c r="B13" s="382" t="s">
        <v>468</v>
      </c>
      <c r="C13" s="379"/>
      <c r="D13" s="380"/>
    </row>
    <row r="14" spans="1:4" ht="22.5">
      <c r="A14" s="377" t="s">
        <v>261</v>
      </c>
      <c r="B14" s="382" t="s">
        <v>469</v>
      </c>
      <c r="C14" s="379"/>
      <c r="D14" s="380"/>
    </row>
    <row r="15" spans="1:4" ht="18" customHeight="1">
      <c r="A15" s="381" t="s">
        <v>262</v>
      </c>
      <c r="B15" s="378" t="s">
        <v>470</v>
      </c>
      <c r="C15" s="379"/>
      <c r="D15" s="380"/>
    </row>
    <row r="16" spans="1:4" ht="18" customHeight="1">
      <c r="A16" s="377" t="s">
        <v>263</v>
      </c>
      <c r="B16" s="378" t="s">
        <v>471</v>
      </c>
      <c r="C16" s="379"/>
      <c r="D16" s="380"/>
    </row>
    <row r="17" spans="1:4" ht="18" customHeight="1">
      <c r="A17" s="381" t="s">
        <v>266</v>
      </c>
      <c r="B17" s="378" t="s">
        <v>472</v>
      </c>
      <c r="C17" s="379"/>
      <c r="D17" s="380"/>
    </row>
    <row r="18" spans="1:4" ht="18" customHeight="1">
      <c r="A18" s="377" t="s">
        <v>269</v>
      </c>
      <c r="B18" s="378" t="s">
        <v>473</v>
      </c>
      <c r="C18" s="379"/>
      <c r="D18" s="380"/>
    </row>
    <row r="19" spans="1:4" ht="18" customHeight="1">
      <c r="A19" s="381" t="s">
        <v>272</v>
      </c>
      <c r="B19" s="378" t="s">
        <v>474</v>
      </c>
      <c r="C19" s="379"/>
      <c r="D19" s="380"/>
    </row>
    <row r="20" spans="1:4" ht="18" customHeight="1">
      <c r="A20" s="377" t="s">
        <v>275</v>
      </c>
      <c r="B20" s="383"/>
      <c r="C20" s="379"/>
      <c r="D20" s="380"/>
    </row>
    <row r="21" spans="1:4" ht="18" customHeight="1">
      <c r="A21" s="381" t="s">
        <v>278</v>
      </c>
      <c r="B21" s="383"/>
      <c r="C21" s="379"/>
      <c r="D21" s="380"/>
    </row>
    <row r="22" spans="1:4" ht="18" customHeight="1">
      <c r="A22" s="377" t="s">
        <v>281</v>
      </c>
      <c r="B22" s="383"/>
      <c r="C22" s="379"/>
      <c r="D22" s="380"/>
    </row>
    <row r="23" spans="1:4" ht="18" customHeight="1">
      <c r="A23" s="381" t="s">
        <v>284</v>
      </c>
      <c r="B23" s="383"/>
      <c r="C23" s="379"/>
      <c r="D23" s="380"/>
    </row>
    <row r="24" spans="1:4" ht="18" customHeight="1">
      <c r="A24" s="377" t="s">
        <v>287</v>
      </c>
      <c r="B24" s="383"/>
      <c r="C24" s="379"/>
      <c r="D24" s="380"/>
    </row>
    <row r="25" spans="1:4" ht="18" customHeight="1">
      <c r="A25" s="381" t="s">
        <v>289</v>
      </c>
      <c r="B25" s="383"/>
      <c r="C25" s="379"/>
      <c r="D25" s="380"/>
    </row>
    <row r="26" spans="1:4" ht="18" customHeight="1">
      <c r="A26" s="377" t="s">
        <v>292</v>
      </c>
      <c r="B26" s="383"/>
      <c r="C26" s="379"/>
      <c r="D26" s="380"/>
    </row>
    <row r="27" spans="1:4" ht="18" customHeight="1">
      <c r="A27" s="381" t="s">
        <v>295</v>
      </c>
      <c r="B27" s="383"/>
      <c r="C27" s="379"/>
      <c r="D27" s="380"/>
    </row>
    <row r="28" spans="1:4" ht="18" customHeight="1" thickBot="1">
      <c r="A28" s="384" t="s">
        <v>298</v>
      </c>
      <c r="B28" s="385"/>
      <c r="C28" s="386"/>
      <c r="D28" s="387"/>
    </row>
    <row r="29" spans="1:4" ht="18" customHeight="1" thickBot="1">
      <c r="A29" s="388" t="s">
        <v>329</v>
      </c>
      <c r="B29" s="389" t="s">
        <v>358</v>
      </c>
      <c r="C29" s="390">
        <f>+C4+C5+C6+C7+C8+C15+C16+C17+C18+C19+C20+C21+C22+C23+C24+C25+C26+C27+C28</f>
        <v>0</v>
      </c>
      <c r="D29" s="391">
        <f>+D4+D5+D6+D7+D8+D15+D16+D17+D18+D19+D20+D21+D22+D23+D24+D25+D26+D27+D28</f>
        <v>0</v>
      </c>
    </row>
    <row r="30" spans="1:4" ht="25.5" customHeight="1">
      <c r="A30" s="392"/>
      <c r="B30" s="618" t="s">
        <v>475</v>
      </c>
      <c r="C30" s="618"/>
      <c r="D30" s="618"/>
    </row>
  </sheetData>
  <sheetProtection/>
  <mergeCells count="1">
    <mergeCell ref="B30:D30"/>
  </mergeCells>
  <printOptions/>
  <pageMargins left="0.7" right="0.7" top="0.75" bottom="0.75" header="0.3" footer="0.3"/>
  <pageSetup horizontalDpi="600" verticalDpi="600" orientation="portrait" paperSize="9" r:id="rId1"/>
  <headerFooter>
    <oddHeader>&amp;C&amp;"Times New Roman CE,Félkövér"Drávafok Önkormányzat által adott közvetett támogatások
&amp;R&amp;"Times New Roman CE,Dőlt"
4.  tájékoztató tábla a ..../2015.(...).sz.önk.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1">
      <selection activeCell="C15" sqref="C15"/>
    </sheetView>
  </sheetViews>
  <sheetFormatPr defaultColWidth="9.00390625" defaultRowHeight="12.75"/>
  <cols>
    <col min="1" max="1" width="6.625" style="148" customWidth="1"/>
    <col min="2" max="2" width="32.875" style="148" customWidth="1"/>
    <col min="3" max="3" width="20.875" style="148" customWidth="1"/>
    <col min="4" max="5" width="12.875" style="148" customWidth="1"/>
    <col min="6" max="16384" width="9.375" style="148" customWidth="1"/>
  </cols>
  <sheetData>
    <row r="1" spans="3:5" ht="14.25" thickBot="1">
      <c r="C1" s="394"/>
      <c r="D1" s="394"/>
      <c r="E1" s="394" t="s">
        <v>432</v>
      </c>
    </row>
    <row r="2" spans="1:5" ht="42.75" customHeight="1" thickBot="1">
      <c r="A2" s="395" t="s">
        <v>2</v>
      </c>
      <c r="B2" s="396" t="s">
        <v>476</v>
      </c>
      <c r="C2" s="396" t="s">
        <v>477</v>
      </c>
      <c r="D2" s="397" t="s">
        <v>478</v>
      </c>
      <c r="E2" s="398" t="s">
        <v>479</v>
      </c>
    </row>
    <row r="3" spans="1:5" ht="15.75" customHeight="1">
      <c r="A3" s="399" t="s">
        <v>6</v>
      </c>
      <c r="B3" s="536"/>
      <c r="C3" s="536"/>
      <c r="D3" s="537"/>
      <c r="E3" s="400"/>
    </row>
    <row r="4" spans="1:5" ht="15.75" customHeight="1">
      <c r="A4" s="401" t="s">
        <v>20</v>
      </c>
      <c r="B4" s="538"/>
      <c r="C4" s="541"/>
      <c r="D4" s="539"/>
      <c r="E4" s="404"/>
    </row>
    <row r="5" spans="1:5" ht="15.75" customHeight="1">
      <c r="A5" s="401" t="s">
        <v>34</v>
      </c>
      <c r="B5" s="538"/>
      <c r="C5" s="538"/>
      <c r="D5" s="539"/>
      <c r="E5" s="404"/>
    </row>
    <row r="6" spans="1:5" ht="15.75" customHeight="1">
      <c r="A6" s="401" t="s">
        <v>217</v>
      </c>
      <c r="B6" s="538"/>
      <c r="C6" s="538"/>
      <c r="D6" s="539"/>
      <c r="E6" s="404"/>
    </row>
    <row r="7" spans="1:5" ht="15.75" customHeight="1">
      <c r="A7" s="401" t="s">
        <v>62</v>
      </c>
      <c r="B7" s="538"/>
      <c r="C7" s="542"/>
      <c r="D7" s="539"/>
      <c r="E7" s="404"/>
    </row>
    <row r="8" spans="1:5" ht="15.75" customHeight="1">
      <c r="A8" s="401" t="s">
        <v>84</v>
      </c>
      <c r="B8" s="538"/>
      <c r="C8" s="538"/>
      <c r="D8" s="539"/>
      <c r="E8" s="404"/>
    </row>
    <row r="9" spans="1:5" ht="25.5" customHeight="1">
      <c r="A9" s="401" t="s">
        <v>228</v>
      </c>
      <c r="B9" s="541"/>
      <c r="C9" s="540"/>
      <c r="D9" s="539"/>
      <c r="E9" s="404"/>
    </row>
    <row r="10" spans="1:5" ht="23.25" customHeight="1">
      <c r="A10" s="401" t="s">
        <v>106</v>
      </c>
      <c r="B10" s="540"/>
      <c r="C10" s="538"/>
      <c r="D10" s="539"/>
      <c r="E10" s="404"/>
    </row>
    <row r="11" spans="1:5" ht="15.75" customHeight="1">
      <c r="A11" s="401" t="s">
        <v>116</v>
      </c>
      <c r="B11" s="402"/>
      <c r="C11" s="402"/>
      <c r="D11" s="403"/>
      <c r="E11" s="404"/>
    </row>
    <row r="12" spans="1:5" ht="15.75" customHeight="1">
      <c r="A12" s="401" t="s">
        <v>240</v>
      </c>
      <c r="B12" s="402"/>
      <c r="C12" s="402"/>
      <c r="D12" s="403"/>
      <c r="E12" s="404"/>
    </row>
    <row r="13" spans="1:5" ht="15.75" customHeight="1">
      <c r="A13" s="401" t="s">
        <v>261</v>
      </c>
      <c r="B13" s="402"/>
      <c r="C13" s="402"/>
      <c r="D13" s="403"/>
      <c r="E13" s="404"/>
    </row>
    <row r="14" spans="1:5" ht="15.75" customHeight="1">
      <c r="A14" s="401" t="s">
        <v>262</v>
      </c>
      <c r="B14" s="402"/>
      <c r="C14" s="402"/>
      <c r="D14" s="403"/>
      <c r="E14" s="404"/>
    </row>
    <row r="15" spans="1:5" ht="15.75" customHeight="1">
      <c r="A15" s="401" t="s">
        <v>263</v>
      </c>
      <c r="B15" s="402"/>
      <c r="C15" s="402"/>
      <c r="D15" s="403"/>
      <c r="E15" s="404"/>
    </row>
    <row r="16" spans="1:5" ht="15.75" customHeight="1">
      <c r="A16" s="401" t="s">
        <v>266</v>
      </c>
      <c r="B16" s="402"/>
      <c r="C16" s="402"/>
      <c r="D16" s="403"/>
      <c r="E16" s="404"/>
    </row>
    <row r="17" spans="1:5" ht="15.75" customHeight="1">
      <c r="A17" s="401" t="s">
        <v>269</v>
      </c>
      <c r="B17" s="402"/>
      <c r="C17" s="402"/>
      <c r="D17" s="403"/>
      <c r="E17" s="404"/>
    </row>
    <row r="18" spans="1:5" ht="15.75" customHeight="1">
      <c r="A18" s="401" t="s">
        <v>272</v>
      </c>
      <c r="B18" s="402"/>
      <c r="C18" s="402"/>
      <c r="D18" s="403"/>
      <c r="E18" s="404"/>
    </row>
    <row r="19" spans="1:5" ht="15.75" customHeight="1">
      <c r="A19" s="401" t="s">
        <v>275</v>
      </c>
      <c r="B19" s="402"/>
      <c r="C19" s="402"/>
      <c r="D19" s="403"/>
      <c r="E19" s="404"/>
    </row>
    <row r="20" spans="1:5" ht="15.75" customHeight="1">
      <c r="A20" s="401" t="s">
        <v>278</v>
      </c>
      <c r="B20" s="402"/>
      <c r="C20" s="402"/>
      <c r="D20" s="403"/>
      <c r="E20" s="404"/>
    </row>
    <row r="21" spans="1:5" ht="15.75" customHeight="1">
      <c r="A21" s="401" t="s">
        <v>281</v>
      </c>
      <c r="B21" s="402"/>
      <c r="C21" s="402"/>
      <c r="D21" s="403"/>
      <c r="E21" s="404"/>
    </row>
    <row r="22" spans="1:5" ht="15.75" customHeight="1">
      <c r="A22" s="401" t="s">
        <v>284</v>
      </c>
      <c r="B22" s="402"/>
      <c r="C22" s="402"/>
      <c r="D22" s="403"/>
      <c r="E22" s="404"/>
    </row>
    <row r="23" spans="1:5" ht="15.75" customHeight="1">
      <c r="A23" s="401" t="s">
        <v>287</v>
      </c>
      <c r="B23" s="402"/>
      <c r="C23" s="402"/>
      <c r="D23" s="403"/>
      <c r="E23" s="404"/>
    </row>
    <row r="24" spans="1:5" ht="15.75" customHeight="1">
      <c r="A24" s="401" t="s">
        <v>289</v>
      </c>
      <c r="B24" s="402"/>
      <c r="C24" s="402"/>
      <c r="D24" s="403"/>
      <c r="E24" s="404"/>
    </row>
    <row r="25" spans="1:5" ht="15.75" customHeight="1">
      <c r="A25" s="401" t="s">
        <v>292</v>
      </c>
      <c r="B25" s="402"/>
      <c r="C25" s="402"/>
      <c r="D25" s="403"/>
      <c r="E25" s="404"/>
    </row>
    <row r="26" spans="1:5" ht="15.75" customHeight="1">
      <c r="A26" s="401" t="s">
        <v>295</v>
      </c>
      <c r="B26" s="402"/>
      <c r="C26" s="402"/>
      <c r="D26" s="403"/>
      <c r="E26" s="404"/>
    </row>
    <row r="27" spans="1:5" ht="15.75" customHeight="1">
      <c r="A27" s="401" t="s">
        <v>298</v>
      </c>
      <c r="B27" s="402"/>
      <c r="C27" s="402"/>
      <c r="D27" s="403"/>
      <c r="E27" s="404"/>
    </row>
    <row r="28" spans="1:5" ht="15.75" customHeight="1">
      <c r="A28" s="401" t="s">
        <v>329</v>
      </c>
      <c r="B28" s="402"/>
      <c r="C28" s="402"/>
      <c r="D28" s="403"/>
      <c r="E28" s="404"/>
    </row>
    <row r="29" spans="1:5" ht="15.75" customHeight="1">
      <c r="A29" s="401" t="s">
        <v>332</v>
      </c>
      <c r="B29" s="402"/>
      <c r="C29" s="402"/>
      <c r="D29" s="403"/>
      <c r="E29" s="404"/>
    </row>
    <row r="30" spans="1:5" ht="15.75" customHeight="1">
      <c r="A30" s="401" t="s">
        <v>333</v>
      </c>
      <c r="B30" s="402"/>
      <c r="C30" s="402"/>
      <c r="D30" s="403"/>
      <c r="E30" s="404"/>
    </row>
    <row r="31" spans="1:5" ht="15.75" customHeight="1">
      <c r="A31" s="401" t="s">
        <v>405</v>
      </c>
      <c r="B31" s="402"/>
      <c r="C31" s="402"/>
      <c r="D31" s="403"/>
      <c r="E31" s="404"/>
    </row>
    <row r="32" spans="1:5" ht="15.75" customHeight="1">
      <c r="A32" s="401" t="s">
        <v>406</v>
      </c>
      <c r="B32" s="402"/>
      <c r="C32" s="402"/>
      <c r="D32" s="403"/>
      <c r="E32" s="404"/>
    </row>
    <row r="33" spans="1:5" ht="15.75" customHeight="1">
      <c r="A33" s="401" t="s">
        <v>407</v>
      </c>
      <c r="B33" s="402"/>
      <c r="C33" s="402"/>
      <c r="D33" s="403"/>
      <c r="E33" s="404"/>
    </row>
    <row r="34" spans="1:5" ht="15.75" customHeight="1">
      <c r="A34" s="401" t="s">
        <v>480</v>
      </c>
      <c r="B34" s="402"/>
      <c r="C34" s="402"/>
      <c r="D34" s="403"/>
      <c r="E34" s="404"/>
    </row>
    <row r="35" spans="1:5" ht="15.75" customHeight="1" thickBot="1">
      <c r="A35" s="405" t="s">
        <v>481</v>
      </c>
      <c r="B35" s="406"/>
      <c r="C35" s="406"/>
      <c r="D35" s="407"/>
      <c r="E35" s="408"/>
    </row>
    <row r="36" spans="1:5" ht="15.75" customHeight="1" thickBot="1">
      <c r="A36" s="619" t="s">
        <v>358</v>
      </c>
      <c r="B36" s="620"/>
      <c r="C36" s="409"/>
      <c r="D36" s="410">
        <f>SUM(D3:D35)</f>
        <v>0</v>
      </c>
      <c r="E36" s="411">
        <f>SUM(E3:E35)</f>
        <v>0</v>
      </c>
    </row>
  </sheetData>
  <sheetProtection/>
  <mergeCells count="1">
    <mergeCell ref="A36:B36"/>
  </mergeCells>
  <printOptions/>
  <pageMargins left="0.7" right="0.7" top="0.75" bottom="0.75" header="0.3" footer="0.3"/>
  <pageSetup horizontalDpi="600" verticalDpi="600" orientation="portrait" paperSize="9" r:id="rId1"/>
  <headerFooter>
    <oddHeader>&amp;C&amp;"Times New Roman CE,Félkövér"Drávafok Önkormányzat által 2014.évben céljelleggel juttatott támogatásokról&amp;R&amp;"Times New Roman CE,Dőlt"
5.tájékoztató tábla a ..../2015.(...)sz. önk.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88"/>
  <sheetViews>
    <sheetView view="pageLayout" workbookViewId="0" topLeftCell="A1">
      <selection activeCell="A1" sqref="A1:E1"/>
    </sheetView>
  </sheetViews>
  <sheetFormatPr defaultColWidth="12.00390625" defaultRowHeight="12.75"/>
  <cols>
    <col min="1" max="1" width="67.125" style="412" customWidth="1"/>
    <col min="2" max="2" width="6.125" style="413" customWidth="1"/>
    <col min="3" max="3" width="16.375" style="412" customWidth="1"/>
    <col min="4" max="4" width="12.125" style="412" customWidth="1"/>
    <col min="5" max="5" width="12.125" style="441" customWidth="1"/>
    <col min="6" max="16384" width="12.00390625" style="412" customWidth="1"/>
  </cols>
  <sheetData>
    <row r="1" spans="1:5" ht="49.5" customHeight="1">
      <c r="A1" s="629"/>
      <c r="B1" s="630"/>
      <c r="C1" s="630"/>
      <c r="D1" s="630"/>
      <c r="E1" s="630"/>
    </row>
    <row r="2" spans="3:5" ht="16.5" thickBot="1">
      <c r="C2" s="631" t="s">
        <v>482</v>
      </c>
      <c r="D2" s="631"/>
      <c r="E2" s="631"/>
    </row>
    <row r="3" spans="1:5" ht="15.75" customHeight="1">
      <c r="A3" s="632" t="s">
        <v>483</v>
      </c>
      <c r="B3" s="635" t="s">
        <v>484</v>
      </c>
      <c r="C3" s="638" t="s">
        <v>485</v>
      </c>
      <c r="D3" s="638" t="s">
        <v>486</v>
      </c>
      <c r="E3" s="640" t="s">
        <v>487</v>
      </c>
    </row>
    <row r="4" spans="1:5" ht="11.25" customHeight="1">
      <c r="A4" s="633"/>
      <c r="B4" s="636"/>
      <c r="C4" s="639"/>
      <c r="D4" s="639"/>
      <c r="E4" s="641"/>
    </row>
    <row r="5" spans="1:5" ht="15.75">
      <c r="A5" s="634"/>
      <c r="B5" s="637"/>
      <c r="C5" s="642" t="s">
        <v>488</v>
      </c>
      <c r="D5" s="642"/>
      <c r="E5" s="643"/>
    </row>
    <row r="6" spans="1:5" s="417" customFormat="1" ht="16.5" thickBot="1">
      <c r="A6" s="414" t="s">
        <v>489</v>
      </c>
      <c r="B6" s="415" t="s">
        <v>400</v>
      </c>
      <c r="C6" s="415" t="s">
        <v>401</v>
      </c>
      <c r="D6" s="415" t="s">
        <v>402</v>
      </c>
      <c r="E6" s="416" t="s">
        <v>414</v>
      </c>
    </row>
    <row r="7" spans="1:5" s="422" customFormat="1" ht="15.75">
      <c r="A7" s="418" t="s">
        <v>490</v>
      </c>
      <c r="B7" s="419" t="s">
        <v>491</v>
      </c>
      <c r="C7" s="420"/>
      <c r="D7" s="420"/>
      <c r="E7" s="421"/>
    </row>
    <row r="8" spans="1:5" s="422" customFormat="1" ht="15.75">
      <c r="A8" s="423" t="s">
        <v>492</v>
      </c>
      <c r="B8" s="424" t="s">
        <v>493</v>
      </c>
      <c r="C8" s="425"/>
      <c r="D8" s="425"/>
      <c r="E8" s="426"/>
    </row>
    <row r="9" spans="1:5" s="422" customFormat="1" ht="15.75">
      <c r="A9" s="423" t="s">
        <v>494</v>
      </c>
      <c r="B9" s="424" t="s">
        <v>495</v>
      </c>
      <c r="C9" s="432"/>
      <c r="D9" s="432"/>
      <c r="E9" s="426"/>
    </row>
    <row r="10" spans="1:5" s="422" customFormat="1" ht="15.75">
      <c r="A10" s="427" t="s">
        <v>496</v>
      </c>
      <c r="B10" s="424" t="s">
        <v>497</v>
      </c>
      <c r="C10" s="428"/>
      <c r="D10" s="428"/>
      <c r="E10" s="429"/>
    </row>
    <row r="11" spans="1:5" s="422" customFormat="1" ht="26.25" customHeight="1">
      <c r="A11" s="427" t="s">
        <v>498</v>
      </c>
      <c r="B11" s="424" t="s">
        <v>499</v>
      </c>
      <c r="C11" s="430"/>
      <c r="D11" s="430"/>
      <c r="E11" s="431"/>
    </row>
    <row r="12" spans="1:5" s="422" customFormat="1" ht="22.5">
      <c r="A12" s="427" t="s">
        <v>500</v>
      </c>
      <c r="B12" s="424" t="s">
        <v>501</v>
      </c>
      <c r="C12" s="430"/>
      <c r="D12" s="430"/>
      <c r="E12" s="431"/>
    </row>
    <row r="13" spans="1:5" s="422" customFormat="1" ht="15.75">
      <c r="A13" s="427" t="s">
        <v>502</v>
      </c>
      <c r="B13" s="424" t="s">
        <v>503</v>
      </c>
      <c r="C13" s="430"/>
      <c r="D13" s="430"/>
      <c r="E13" s="431"/>
    </row>
    <row r="14" spans="1:5" s="422" customFormat="1" ht="15.75">
      <c r="A14" s="423" t="s">
        <v>504</v>
      </c>
      <c r="B14" s="424" t="s">
        <v>505</v>
      </c>
      <c r="C14" s="432"/>
      <c r="D14" s="432"/>
      <c r="E14" s="433">
        <f>+E15+E16+E17+E18</f>
        <v>0</v>
      </c>
    </row>
    <row r="15" spans="1:5" s="422" customFormat="1" ht="15.75">
      <c r="A15" s="427" t="s">
        <v>506</v>
      </c>
      <c r="B15" s="424" t="s">
        <v>507</v>
      </c>
      <c r="C15" s="430"/>
      <c r="D15" s="430"/>
      <c r="E15" s="431"/>
    </row>
    <row r="16" spans="1:5" s="422" customFormat="1" ht="22.5">
      <c r="A16" s="427" t="s">
        <v>508</v>
      </c>
      <c r="B16" s="424" t="s">
        <v>240</v>
      </c>
      <c r="C16" s="430"/>
      <c r="D16" s="430"/>
      <c r="E16" s="431"/>
    </row>
    <row r="17" spans="1:5" s="422" customFormat="1" ht="15.75">
      <c r="A17" s="427" t="s">
        <v>509</v>
      </c>
      <c r="B17" s="424" t="s">
        <v>261</v>
      </c>
      <c r="C17" s="430"/>
      <c r="D17" s="430"/>
      <c r="E17" s="431"/>
    </row>
    <row r="18" spans="1:5" s="422" customFormat="1" ht="15.75">
      <c r="A18" s="427" t="s">
        <v>510</v>
      </c>
      <c r="B18" s="424" t="s">
        <v>262</v>
      </c>
      <c r="C18" s="430"/>
      <c r="D18" s="430"/>
      <c r="E18" s="431"/>
    </row>
    <row r="19" spans="1:5" s="422" customFormat="1" ht="15.75">
      <c r="A19" s="423" t="s">
        <v>511</v>
      </c>
      <c r="B19" s="424" t="s">
        <v>263</v>
      </c>
      <c r="C19" s="432"/>
      <c r="D19" s="432"/>
      <c r="E19" s="433">
        <f>+E20+E21+E22+E23</f>
        <v>0</v>
      </c>
    </row>
    <row r="20" spans="1:5" s="422" customFormat="1" ht="15.75">
      <c r="A20" s="427" t="s">
        <v>512</v>
      </c>
      <c r="B20" s="424" t="s">
        <v>266</v>
      </c>
      <c r="C20" s="430"/>
      <c r="D20" s="430"/>
      <c r="E20" s="431"/>
    </row>
    <row r="21" spans="1:5" s="422" customFormat="1" ht="15.75">
      <c r="A21" s="427" t="s">
        <v>513</v>
      </c>
      <c r="B21" s="424" t="s">
        <v>269</v>
      </c>
      <c r="C21" s="430"/>
      <c r="D21" s="430"/>
      <c r="E21" s="431"/>
    </row>
    <row r="22" spans="1:5" s="422" customFormat="1" ht="15.75">
      <c r="A22" s="427" t="s">
        <v>514</v>
      </c>
      <c r="B22" s="424" t="s">
        <v>272</v>
      </c>
      <c r="C22" s="430"/>
      <c r="D22" s="430"/>
      <c r="E22" s="431"/>
    </row>
    <row r="23" spans="1:5" s="422" customFormat="1" ht="15.75">
      <c r="A23" s="427" t="s">
        <v>515</v>
      </c>
      <c r="B23" s="424" t="s">
        <v>275</v>
      </c>
      <c r="C23" s="430"/>
      <c r="D23" s="430"/>
      <c r="E23" s="431"/>
    </row>
    <row r="24" spans="1:5" s="422" customFormat="1" ht="15.75">
      <c r="A24" s="423" t="s">
        <v>516</v>
      </c>
      <c r="B24" s="424" t="s">
        <v>278</v>
      </c>
      <c r="C24" s="432"/>
      <c r="D24" s="432"/>
      <c r="E24" s="433">
        <f>+E25+E26+E27+E28</f>
        <v>0</v>
      </c>
    </row>
    <row r="25" spans="1:5" s="422" customFormat="1" ht="15.75">
      <c r="A25" s="427" t="s">
        <v>517</v>
      </c>
      <c r="B25" s="424" t="s">
        <v>281</v>
      </c>
      <c r="C25" s="430"/>
      <c r="D25" s="430"/>
      <c r="E25" s="431"/>
    </row>
    <row r="26" spans="1:5" s="422" customFormat="1" ht="15.75">
      <c r="A26" s="427" t="s">
        <v>518</v>
      </c>
      <c r="B26" s="424" t="s">
        <v>284</v>
      </c>
      <c r="C26" s="430"/>
      <c r="D26" s="430"/>
      <c r="E26" s="431"/>
    </row>
    <row r="27" spans="1:5" s="422" customFormat="1" ht="15.75">
      <c r="A27" s="427" t="s">
        <v>519</v>
      </c>
      <c r="B27" s="424" t="s">
        <v>287</v>
      </c>
      <c r="C27" s="430"/>
      <c r="D27" s="430"/>
      <c r="E27" s="431"/>
    </row>
    <row r="28" spans="1:5" s="422" customFormat="1" ht="15.75">
      <c r="A28" s="427" t="s">
        <v>520</v>
      </c>
      <c r="B28" s="424" t="s">
        <v>289</v>
      </c>
      <c r="C28" s="430"/>
      <c r="D28" s="430"/>
      <c r="E28" s="431"/>
    </row>
    <row r="29" spans="1:5" s="422" customFormat="1" ht="15.75">
      <c r="A29" s="423" t="s">
        <v>521</v>
      </c>
      <c r="B29" s="424" t="s">
        <v>292</v>
      </c>
      <c r="C29" s="432">
        <f>+C30+C31+C32+C33</f>
        <v>0</v>
      </c>
      <c r="D29" s="432">
        <f>+D30+D31+D32+D33</f>
        <v>0</v>
      </c>
      <c r="E29" s="433">
        <f>+E30+E31+E32+E33</f>
        <v>0</v>
      </c>
    </row>
    <row r="30" spans="1:5" s="422" customFormat="1" ht="15.75">
      <c r="A30" s="427" t="s">
        <v>522</v>
      </c>
      <c r="B30" s="424" t="s">
        <v>295</v>
      </c>
      <c r="C30" s="430"/>
      <c r="D30" s="430"/>
      <c r="E30" s="431"/>
    </row>
    <row r="31" spans="1:5" s="422" customFormat="1" ht="22.5">
      <c r="A31" s="427" t="s">
        <v>523</v>
      </c>
      <c r="B31" s="424" t="s">
        <v>298</v>
      </c>
      <c r="C31" s="430"/>
      <c r="D31" s="430"/>
      <c r="E31" s="431"/>
    </row>
    <row r="32" spans="1:5" s="422" customFormat="1" ht="15.75">
      <c r="A32" s="427" t="s">
        <v>524</v>
      </c>
      <c r="B32" s="424" t="s">
        <v>329</v>
      </c>
      <c r="C32" s="430"/>
      <c r="D32" s="430"/>
      <c r="E32" s="431"/>
    </row>
    <row r="33" spans="1:5" s="422" customFormat="1" ht="15.75">
      <c r="A33" s="427" t="s">
        <v>525</v>
      </c>
      <c r="B33" s="424" t="s">
        <v>332</v>
      </c>
      <c r="C33" s="430"/>
      <c r="D33" s="430"/>
      <c r="E33" s="431"/>
    </row>
    <row r="34" spans="1:5" s="422" customFormat="1" ht="15.75">
      <c r="A34" s="423" t="s">
        <v>526</v>
      </c>
      <c r="B34" s="424" t="s">
        <v>333</v>
      </c>
      <c r="C34" s="432"/>
      <c r="D34" s="432"/>
      <c r="E34" s="433">
        <f>+E35+E40+E45</f>
        <v>0</v>
      </c>
    </row>
    <row r="35" spans="1:5" s="422" customFormat="1" ht="15.75">
      <c r="A35" s="423" t="s">
        <v>527</v>
      </c>
      <c r="B35" s="424" t="s">
        <v>405</v>
      </c>
      <c r="C35" s="432"/>
      <c r="D35" s="432"/>
      <c r="E35" s="433">
        <f>+E36+E37+E38+E39</f>
        <v>0</v>
      </c>
    </row>
    <row r="36" spans="1:5" s="422" customFormat="1" ht="15.75">
      <c r="A36" s="427" t="s">
        <v>528</v>
      </c>
      <c r="B36" s="424" t="s">
        <v>406</v>
      </c>
      <c r="C36" s="430"/>
      <c r="D36" s="430"/>
      <c r="E36" s="431"/>
    </row>
    <row r="37" spans="1:5" s="422" customFormat="1" ht="15.75">
      <c r="A37" s="427" t="s">
        <v>529</v>
      </c>
      <c r="B37" s="424" t="s">
        <v>407</v>
      </c>
      <c r="C37" s="430"/>
      <c r="D37" s="430"/>
      <c r="E37" s="431"/>
    </row>
    <row r="38" spans="1:5" s="422" customFormat="1" ht="15.75">
      <c r="A38" s="427" t="s">
        <v>530</v>
      </c>
      <c r="B38" s="424" t="s">
        <v>480</v>
      </c>
      <c r="C38" s="430"/>
      <c r="D38" s="430"/>
      <c r="E38" s="431"/>
    </row>
    <row r="39" spans="1:5" s="422" customFormat="1" ht="15.75">
      <c r="A39" s="427" t="s">
        <v>531</v>
      </c>
      <c r="B39" s="424" t="s">
        <v>481</v>
      </c>
      <c r="C39" s="430"/>
      <c r="D39" s="430"/>
      <c r="E39" s="431"/>
    </row>
    <row r="40" spans="1:5" s="422" customFormat="1" ht="15.75">
      <c r="A40" s="423" t="s">
        <v>532</v>
      </c>
      <c r="B40" s="424" t="s">
        <v>533</v>
      </c>
      <c r="C40" s="432">
        <f>+C41+C42+C43+C44</f>
        <v>0</v>
      </c>
      <c r="D40" s="432">
        <f>+D41+D42+D43+D44</f>
        <v>0</v>
      </c>
      <c r="E40" s="433">
        <f>+E41+E42+E43+E44</f>
        <v>0</v>
      </c>
    </row>
    <row r="41" spans="1:5" s="422" customFormat="1" ht="15.75">
      <c r="A41" s="427" t="s">
        <v>534</v>
      </c>
      <c r="B41" s="424" t="s">
        <v>535</v>
      </c>
      <c r="C41" s="430"/>
      <c r="D41" s="430"/>
      <c r="E41" s="431"/>
    </row>
    <row r="42" spans="1:5" s="422" customFormat="1" ht="22.5">
      <c r="A42" s="427" t="s">
        <v>536</v>
      </c>
      <c r="B42" s="424" t="s">
        <v>537</v>
      </c>
      <c r="C42" s="430"/>
      <c r="D42" s="430"/>
      <c r="E42" s="431"/>
    </row>
    <row r="43" spans="1:5" s="422" customFormat="1" ht="15.75">
      <c r="A43" s="427" t="s">
        <v>538</v>
      </c>
      <c r="B43" s="424" t="s">
        <v>539</v>
      </c>
      <c r="C43" s="430"/>
      <c r="D43" s="430"/>
      <c r="E43" s="431"/>
    </row>
    <row r="44" spans="1:5" s="422" customFormat="1" ht="15.75">
      <c r="A44" s="427" t="s">
        <v>540</v>
      </c>
      <c r="B44" s="424" t="s">
        <v>541</v>
      </c>
      <c r="C44" s="430"/>
      <c r="D44" s="430"/>
      <c r="E44" s="431"/>
    </row>
    <row r="45" spans="1:5" s="422" customFormat="1" ht="15.75">
      <c r="A45" s="423" t="s">
        <v>542</v>
      </c>
      <c r="B45" s="424" t="s">
        <v>543</v>
      </c>
      <c r="C45" s="432">
        <f>+C46+C47+C48+C49</f>
        <v>0</v>
      </c>
      <c r="D45" s="432">
        <f>+D46+D47+D48+D49</f>
        <v>0</v>
      </c>
      <c r="E45" s="433">
        <f>+E46+E47+E48+E49</f>
        <v>0</v>
      </c>
    </row>
    <row r="46" spans="1:5" s="422" customFormat="1" ht="15.75">
      <c r="A46" s="427" t="s">
        <v>544</v>
      </c>
      <c r="B46" s="424" t="s">
        <v>545</v>
      </c>
      <c r="C46" s="430"/>
      <c r="D46" s="430"/>
      <c r="E46" s="431"/>
    </row>
    <row r="47" spans="1:5" s="422" customFormat="1" ht="22.5">
      <c r="A47" s="427" t="s">
        <v>546</v>
      </c>
      <c r="B47" s="424" t="s">
        <v>547</v>
      </c>
      <c r="C47" s="430"/>
      <c r="D47" s="430"/>
      <c r="E47" s="431"/>
    </row>
    <row r="48" spans="1:5" s="422" customFormat="1" ht="15.75">
      <c r="A48" s="427" t="s">
        <v>548</v>
      </c>
      <c r="B48" s="424" t="s">
        <v>549</v>
      </c>
      <c r="C48" s="430"/>
      <c r="D48" s="430"/>
      <c r="E48" s="431"/>
    </row>
    <row r="49" spans="1:5" s="422" customFormat="1" ht="15.75">
      <c r="A49" s="427" t="s">
        <v>550</v>
      </c>
      <c r="B49" s="424" t="s">
        <v>551</v>
      </c>
      <c r="C49" s="430"/>
      <c r="D49" s="430"/>
      <c r="E49" s="431"/>
    </row>
    <row r="50" spans="1:5" s="422" customFormat="1" ht="15.75">
      <c r="A50" s="423" t="s">
        <v>552</v>
      </c>
      <c r="B50" s="424" t="s">
        <v>553</v>
      </c>
      <c r="C50" s="430"/>
      <c r="D50" s="430"/>
      <c r="E50" s="431"/>
    </row>
    <row r="51" spans="1:5" s="422" customFormat="1" ht="21">
      <c r="A51" s="423" t="s">
        <v>554</v>
      </c>
      <c r="B51" s="424" t="s">
        <v>555</v>
      </c>
      <c r="C51" s="432">
        <f>+C7+C8+C34+C50</f>
        <v>0</v>
      </c>
      <c r="D51" s="432">
        <f>+D7+D8+D34+D50</f>
        <v>0</v>
      </c>
      <c r="E51" s="433">
        <f>+E7+E8+E34+E50</f>
        <v>0</v>
      </c>
    </row>
    <row r="52" spans="1:5" s="422" customFormat="1" ht="15.75">
      <c r="A52" s="423" t="s">
        <v>556</v>
      </c>
      <c r="B52" s="424" t="s">
        <v>557</v>
      </c>
      <c r="C52" s="430"/>
      <c r="D52" s="430"/>
      <c r="E52" s="431"/>
    </row>
    <row r="53" spans="1:5" s="422" customFormat="1" ht="15.75">
      <c r="A53" s="423" t="s">
        <v>558</v>
      </c>
      <c r="B53" s="424" t="s">
        <v>559</v>
      </c>
      <c r="C53" s="430"/>
      <c r="D53" s="430"/>
      <c r="E53" s="431"/>
    </row>
    <row r="54" spans="1:5" s="422" customFormat="1" ht="15.75">
      <c r="A54" s="423" t="s">
        <v>560</v>
      </c>
      <c r="B54" s="424" t="s">
        <v>561</v>
      </c>
      <c r="C54" s="432"/>
      <c r="D54" s="432"/>
      <c r="E54" s="433">
        <f>+E52+E53</f>
        <v>0</v>
      </c>
    </row>
    <row r="55" spans="1:5" s="422" customFormat="1" ht="15.75">
      <c r="A55" s="423" t="s">
        <v>562</v>
      </c>
      <c r="B55" s="424" t="s">
        <v>563</v>
      </c>
      <c r="C55" s="430"/>
      <c r="D55" s="430"/>
      <c r="E55" s="431"/>
    </row>
    <row r="56" spans="1:5" s="422" customFormat="1" ht="15.75">
      <c r="A56" s="423" t="s">
        <v>564</v>
      </c>
      <c r="B56" s="424" t="s">
        <v>565</v>
      </c>
      <c r="C56" s="430"/>
      <c r="D56" s="430"/>
      <c r="E56" s="431"/>
    </row>
    <row r="57" spans="1:5" s="422" customFormat="1" ht="15.75">
      <c r="A57" s="423" t="s">
        <v>566</v>
      </c>
      <c r="B57" s="424" t="s">
        <v>567</v>
      </c>
      <c r="C57" s="430"/>
      <c r="D57" s="430"/>
      <c r="E57" s="431"/>
    </row>
    <row r="58" spans="1:5" s="422" customFormat="1" ht="15.75">
      <c r="A58" s="423" t="s">
        <v>639</v>
      </c>
      <c r="B58" s="424" t="s">
        <v>568</v>
      </c>
      <c r="C58" s="430"/>
      <c r="D58" s="430"/>
      <c r="E58" s="431"/>
    </row>
    <row r="59" spans="1:5" s="422" customFormat="1" ht="15.75">
      <c r="A59" s="423" t="s">
        <v>569</v>
      </c>
      <c r="B59" s="424" t="s">
        <v>570</v>
      </c>
      <c r="C59" s="432"/>
      <c r="D59" s="432"/>
      <c r="E59" s="433">
        <f>+E55+E56+E57+E58</f>
        <v>0</v>
      </c>
    </row>
    <row r="60" spans="1:5" s="422" customFormat="1" ht="15.75">
      <c r="A60" s="423" t="s">
        <v>571</v>
      </c>
      <c r="B60" s="424" t="s">
        <v>572</v>
      </c>
      <c r="C60" s="430"/>
      <c r="D60" s="430"/>
      <c r="E60" s="431"/>
    </row>
    <row r="61" spans="1:5" s="422" customFormat="1" ht="15.75">
      <c r="A61" s="423" t="s">
        <v>573</v>
      </c>
      <c r="B61" s="424" t="s">
        <v>574</v>
      </c>
      <c r="C61" s="430"/>
      <c r="D61" s="430"/>
      <c r="E61" s="431"/>
    </row>
    <row r="62" spans="1:5" s="422" customFormat="1" ht="15.75">
      <c r="A62" s="423" t="s">
        <v>575</v>
      </c>
      <c r="B62" s="424" t="s">
        <v>576</v>
      </c>
      <c r="C62" s="430"/>
      <c r="D62" s="430"/>
      <c r="E62" s="431"/>
    </row>
    <row r="63" spans="1:5" s="422" customFormat="1" ht="15.75">
      <c r="A63" s="423" t="s">
        <v>577</v>
      </c>
      <c r="B63" s="424" t="s">
        <v>578</v>
      </c>
      <c r="C63" s="432"/>
      <c r="D63" s="432"/>
      <c r="E63" s="433">
        <f>+E60+E61+E62</f>
        <v>0</v>
      </c>
    </row>
    <row r="64" spans="1:5" s="422" customFormat="1" ht="15.75">
      <c r="A64" s="423" t="s">
        <v>579</v>
      </c>
      <c r="B64" s="424" t="s">
        <v>580</v>
      </c>
      <c r="C64" s="430"/>
      <c r="D64" s="430"/>
      <c r="E64" s="431"/>
    </row>
    <row r="65" spans="1:5" s="422" customFormat="1" ht="21">
      <c r="A65" s="423" t="s">
        <v>581</v>
      </c>
      <c r="B65" s="424" t="s">
        <v>582</v>
      </c>
      <c r="C65" s="430"/>
      <c r="D65" s="430"/>
      <c r="E65" s="431"/>
    </row>
    <row r="66" spans="1:5" s="422" customFormat="1" ht="15.75">
      <c r="A66" s="423" t="s">
        <v>583</v>
      </c>
      <c r="B66" s="424" t="s">
        <v>584</v>
      </c>
      <c r="C66" s="432"/>
      <c r="D66" s="432"/>
      <c r="E66" s="433">
        <f>+E64+E65</f>
        <v>0</v>
      </c>
    </row>
    <row r="67" spans="1:5" s="422" customFormat="1" ht="15.75">
      <c r="A67" s="423" t="s">
        <v>585</v>
      </c>
      <c r="B67" s="424" t="s">
        <v>586</v>
      </c>
      <c r="C67" s="430"/>
      <c r="D67" s="430"/>
      <c r="E67" s="431"/>
    </row>
    <row r="68" spans="1:5" s="422" customFormat="1" ht="16.5" thickBot="1">
      <c r="A68" s="434" t="s">
        <v>587</v>
      </c>
      <c r="B68" s="435" t="s">
        <v>588</v>
      </c>
      <c r="C68" s="436"/>
      <c r="D68" s="436"/>
      <c r="E68" s="437">
        <f>+E51+E54+E59+E63+E66+E67</f>
        <v>0</v>
      </c>
    </row>
    <row r="69" spans="1:5" ht="15.75">
      <c r="A69" s="438"/>
      <c r="C69" s="439"/>
      <c r="D69" s="439"/>
      <c r="E69" s="440"/>
    </row>
    <row r="70" spans="1:5" ht="15.75">
      <c r="A70" s="621"/>
      <c r="B70" s="621"/>
      <c r="C70" s="621"/>
      <c r="D70" s="621"/>
      <c r="E70" s="621"/>
    </row>
    <row r="71" spans="1:3" ht="16.5" thickBot="1">
      <c r="A71" s="442"/>
      <c r="B71" s="622" t="s">
        <v>482</v>
      </c>
      <c r="C71" s="622"/>
    </row>
    <row r="72" spans="1:3" ht="15.75" customHeight="1">
      <c r="A72" s="623" t="s">
        <v>589</v>
      </c>
      <c r="B72" s="625" t="s">
        <v>484</v>
      </c>
      <c r="C72" s="627" t="s">
        <v>590</v>
      </c>
    </row>
    <row r="73" spans="1:3" ht="15.75">
      <c r="A73" s="624"/>
      <c r="B73" s="626"/>
      <c r="C73" s="628"/>
    </row>
    <row r="74" spans="1:3" ht="16.5" thickBot="1">
      <c r="A74" s="443" t="s">
        <v>399</v>
      </c>
      <c r="B74" s="444" t="s">
        <v>400</v>
      </c>
      <c r="C74" s="445" t="s">
        <v>401</v>
      </c>
    </row>
    <row r="75" spans="1:3" ht="15.75">
      <c r="A75" s="423" t="s">
        <v>591</v>
      </c>
      <c r="B75" s="446" t="s">
        <v>491</v>
      </c>
      <c r="C75" s="447"/>
    </row>
    <row r="76" spans="1:3" ht="15.75">
      <c r="A76" s="423" t="s">
        <v>592</v>
      </c>
      <c r="B76" s="424" t="s">
        <v>493</v>
      </c>
      <c r="C76" s="447"/>
    </row>
    <row r="77" spans="1:3" ht="15.75">
      <c r="A77" s="423" t="s">
        <v>593</v>
      </c>
      <c r="B77" s="424" t="s">
        <v>495</v>
      </c>
      <c r="C77" s="447"/>
    </row>
    <row r="78" spans="1:3" ht="15.75">
      <c r="A78" s="423" t="s">
        <v>594</v>
      </c>
      <c r="B78" s="424" t="s">
        <v>497</v>
      </c>
      <c r="C78" s="448"/>
    </row>
    <row r="79" spans="1:3" ht="15.75">
      <c r="A79" s="423" t="s">
        <v>595</v>
      </c>
      <c r="B79" s="424" t="s">
        <v>499</v>
      </c>
      <c r="C79" s="448"/>
    </row>
    <row r="80" spans="1:3" ht="15.75">
      <c r="A80" s="423" t="s">
        <v>596</v>
      </c>
      <c r="B80" s="424" t="s">
        <v>501</v>
      </c>
      <c r="C80" s="448"/>
    </row>
    <row r="81" spans="1:3" ht="15.75">
      <c r="A81" s="423" t="s">
        <v>597</v>
      </c>
      <c r="B81" s="424" t="s">
        <v>503</v>
      </c>
      <c r="C81" s="449"/>
    </row>
    <row r="82" spans="1:3" ht="15.75">
      <c r="A82" s="423" t="s">
        <v>598</v>
      </c>
      <c r="B82" s="424" t="s">
        <v>505</v>
      </c>
      <c r="C82" s="531"/>
    </row>
    <row r="83" spans="1:3" ht="15.75">
      <c r="A83" s="423" t="s">
        <v>599</v>
      </c>
      <c r="B83" s="424" t="s">
        <v>507</v>
      </c>
      <c r="C83" s="448"/>
    </row>
    <row r="84" spans="1:3" ht="15.75">
      <c r="A84" s="423" t="s">
        <v>600</v>
      </c>
      <c r="B84" s="424" t="s">
        <v>240</v>
      </c>
      <c r="C84" s="448"/>
    </row>
    <row r="85" spans="1:3" ht="15.75">
      <c r="A85" s="423" t="s">
        <v>601</v>
      </c>
      <c r="B85" s="424" t="s">
        <v>261</v>
      </c>
      <c r="C85" s="449"/>
    </row>
    <row r="86" spans="1:3" ht="15.75">
      <c r="A86" s="423" t="s">
        <v>602</v>
      </c>
      <c r="B86" s="424" t="s">
        <v>262</v>
      </c>
      <c r="C86" s="448"/>
    </row>
    <row r="87" spans="1:3" ht="15.75">
      <c r="A87" s="423" t="s">
        <v>603</v>
      </c>
      <c r="B87" s="424" t="s">
        <v>263</v>
      </c>
      <c r="C87" s="448"/>
    </row>
    <row r="88" spans="1:3" ht="16.5" thickBot="1">
      <c r="A88" s="450" t="s">
        <v>604</v>
      </c>
      <c r="B88" s="435" t="s">
        <v>266</v>
      </c>
      <c r="C88" s="451"/>
    </row>
  </sheetData>
  <sheetProtection/>
  <mergeCells count="13">
    <mergeCell ref="D3:D4"/>
    <mergeCell ref="E3:E4"/>
    <mergeCell ref="C5:E5"/>
    <mergeCell ref="A70:E70"/>
    <mergeCell ref="B71:C71"/>
    <mergeCell ref="A72:A73"/>
    <mergeCell ref="B72:B73"/>
    <mergeCell ref="C72:C73"/>
    <mergeCell ref="A1:E1"/>
    <mergeCell ref="C2:E2"/>
    <mergeCell ref="A3:A5"/>
    <mergeCell ref="B3:B5"/>
    <mergeCell ref="C3:C4"/>
  </mergeCells>
  <printOptions/>
  <pageMargins left="0.7" right="0.7" top="0.75" bottom="0.75" header="0.3" footer="0.3"/>
  <pageSetup horizontalDpi="600" verticalDpi="600" orientation="portrait" paperSize="9" scale="85" r:id="rId1"/>
  <headerFooter>
    <oddHeader>&amp;C&amp;"Times New Roman CE,Félkövér"Drávafok Önkormányzat&amp;R&amp;"Times New Roman CE,Dőlt"
6.tájékoztató tábla a ..../2015..(...) önk.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1">
      <selection activeCell="D5" sqref="D5:E8"/>
    </sheetView>
  </sheetViews>
  <sheetFormatPr defaultColWidth="9.00390625" defaultRowHeight="12.75"/>
  <cols>
    <col min="1" max="1" width="9.375" style="453" customWidth="1"/>
    <col min="2" max="2" width="58.375" style="453" customWidth="1"/>
    <col min="3" max="5" width="25.00390625" style="453" customWidth="1"/>
    <col min="6" max="6" width="5.50390625" style="453" customWidth="1"/>
    <col min="7" max="16384" width="9.375" style="453" customWidth="1"/>
  </cols>
  <sheetData>
    <row r="1" spans="1:6" ht="12.75">
      <c r="A1" s="452"/>
      <c r="F1" s="644" t="str">
        <f>+CONCATENATE("7. tájékoztató tábla a ......../",LEFT('[1]ÖSSZEFÜGGÉSEK'!A4,4)+1,". (........) önkormányzati rendelethez")</f>
        <v>7. tájékoztató tábla a ......../2015. (........) önkormányzati rendelethez</v>
      </c>
    </row>
    <row r="2" spans="1:6" ht="33" customHeight="1">
      <c r="A2" s="645" t="str">
        <f>+CONCATENATE("Drávafok Önkormányzat tulajdonában álló gazdálkodó szervezetek működéséből származó",CHAR(10),"kötelezettségek és részesedések alakulása a ",LEFT('[1]ÖSSZEFÜGGÉSEK'!A4,4),". évben")</f>
        <v>Drávafok Önkormányzat tulajdonában álló gazdálkodó szervezetek működéséből származó
kötelezettségek és részesedések alakulása a 2014. évben</v>
      </c>
      <c r="B2" s="645"/>
      <c r="C2" s="645"/>
      <c r="D2" s="645"/>
      <c r="E2" s="645"/>
      <c r="F2" s="644"/>
    </row>
    <row r="3" spans="1:6" ht="16.5" thickBot="1">
      <c r="A3" s="454"/>
      <c r="F3" s="644"/>
    </row>
    <row r="4" spans="1:6" ht="79.5" thickBot="1">
      <c r="A4" s="455" t="s">
        <v>484</v>
      </c>
      <c r="B4" s="456" t="s">
        <v>605</v>
      </c>
      <c r="C4" s="456" t="s">
        <v>606</v>
      </c>
      <c r="D4" s="456" t="s">
        <v>607</v>
      </c>
      <c r="E4" s="457" t="s">
        <v>608</v>
      </c>
      <c r="F4" s="644"/>
    </row>
    <row r="5" spans="1:6" ht="15.75">
      <c r="A5" s="458" t="s">
        <v>6</v>
      </c>
      <c r="B5" s="524"/>
      <c r="C5" s="525"/>
      <c r="D5" s="526"/>
      <c r="E5" s="459"/>
      <c r="F5" s="644"/>
    </row>
    <row r="6" spans="1:6" ht="15.75">
      <c r="A6" s="460" t="s">
        <v>20</v>
      </c>
      <c r="B6" s="527"/>
      <c r="C6" s="528"/>
      <c r="D6" s="529"/>
      <c r="E6" s="464"/>
      <c r="F6" s="644"/>
    </row>
    <row r="7" spans="1:6" ht="15.75">
      <c r="A7" s="460" t="s">
        <v>34</v>
      </c>
      <c r="B7" s="527"/>
      <c r="C7" s="528"/>
      <c r="D7" s="529"/>
      <c r="E7" s="464"/>
      <c r="F7" s="644"/>
    </row>
    <row r="8" spans="1:6" ht="15.75">
      <c r="A8" s="460" t="s">
        <v>217</v>
      </c>
      <c r="B8" s="527"/>
      <c r="C8" s="528"/>
      <c r="D8" s="529"/>
      <c r="E8" s="464"/>
      <c r="F8" s="644"/>
    </row>
    <row r="9" spans="1:6" ht="15.75">
      <c r="A9" s="460" t="s">
        <v>62</v>
      </c>
      <c r="B9" s="527"/>
      <c r="C9" s="528"/>
      <c r="D9" s="529"/>
      <c r="E9" s="464"/>
      <c r="F9" s="644"/>
    </row>
    <row r="10" spans="1:6" ht="15.75">
      <c r="A10" s="460" t="s">
        <v>84</v>
      </c>
      <c r="B10" s="461"/>
      <c r="C10" s="462"/>
      <c r="D10" s="463"/>
      <c r="E10" s="464"/>
      <c r="F10" s="644"/>
    </row>
    <row r="11" spans="1:6" ht="15.75">
      <c r="A11" s="460" t="s">
        <v>228</v>
      </c>
      <c r="B11" s="461"/>
      <c r="C11" s="462"/>
      <c r="D11" s="463"/>
      <c r="E11" s="464"/>
      <c r="F11" s="644"/>
    </row>
    <row r="12" spans="1:6" ht="15.75">
      <c r="A12" s="460" t="s">
        <v>106</v>
      </c>
      <c r="B12" s="461"/>
      <c r="C12" s="462"/>
      <c r="D12" s="463"/>
      <c r="E12" s="464"/>
      <c r="F12" s="644"/>
    </row>
    <row r="13" spans="1:6" ht="15.75">
      <c r="A13" s="460" t="s">
        <v>116</v>
      </c>
      <c r="B13" s="461"/>
      <c r="C13" s="462"/>
      <c r="D13" s="463"/>
      <c r="E13" s="464"/>
      <c r="F13" s="644"/>
    </row>
    <row r="14" spans="1:6" ht="15.75">
      <c r="A14" s="460" t="s">
        <v>240</v>
      </c>
      <c r="B14" s="461"/>
      <c r="C14" s="462"/>
      <c r="D14" s="463"/>
      <c r="E14" s="464"/>
      <c r="F14" s="644"/>
    </row>
    <row r="15" spans="1:6" ht="15.75">
      <c r="A15" s="460" t="s">
        <v>261</v>
      </c>
      <c r="B15" s="461"/>
      <c r="C15" s="462"/>
      <c r="D15" s="463"/>
      <c r="E15" s="464"/>
      <c r="F15" s="644"/>
    </row>
    <row r="16" spans="1:6" ht="16.5" thickBot="1">
      <c r="A16" s="460" t="s">
        <v>262</v>
      </c>
      <c r="B16" s="461"/>
      <c r="C16" s="462"/>
      <c r="D16" s="463"/>
      <c r="E16" s="464"/>
      <c r="F16" s="644"/>
    </row>
    <row r="17" spans="1:6" ht="16.5" thickBot="1">
      <c r="A17" s="646" t="s">
        <v>609</v>
      </c>
      <c r="B17" s="647"/>
      <c r="C17" s="465"/>
      <c r="D17" s="466">
        <f>IF(SUM(D5:D16)=0,"",SUM(D5:D16))</f>
      </c>
      <c r="E17" s="467">
        <f>IF(SUM(E5:E16)=0,"",SUM(E5:E16))</f>
      </c>
      <c r="F17" s="644"/>
    </row>
    <row r="18" ht="15.75">
      <c r="A18" s="454"/>
    </row>
  </sheetData>
  <sheetProtection/>
  <mergeCells count="3">
    <mergeCell ref="F1:F17"/>
    <mergeCell ref="A2:E2"/>
    <mergeCell ref="A17:B17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6"/>
  <sheetViews>
    <sheetView view="pageLayout" workbookViewId="0" topLeftCell="A1">
      <selection activeCell="A1" sqref="A1:D1"/>
    </sheetView>
  </sheetViews>
  <sheetFormatPr defaultColWidth="12.00390625" defaultRowHeight="12.75"/>
  <cols>
    <col min="1" max="1" width="51.50390625" style="504" customWidth="1"/>
    <col min="2" max="2" width="6.875" style="504" customWidth="1"/>
    <col min="3" max="3" width="17.125" style="504" customWidth="1"/>
    <col min="4" max="4" width="19.125" style="504" customWidth="1"/>
    <col min="5" max="16384" width="12.00390625" style="504" customWidth="1"/>
  </cols>
  <sheetData>
    <row r="1" spans="1:4" ht="48.75" customHeight="1">
      <c r="A1" s="648" t="s">
        <v>646</v>
      </c>
      <c r="B1" s="648"/>
      <c r="C1" s="648"/>
      <c r="D1" s="648"/>
    </row>
    <row r="2" ht="16.5" thickBot="1"/>
    <row r="3" spans="1:4" ht="43.5" customHeight="1" thickBot="1">
      <c r="A3" s="505" t="s">
        <v>629</v>
      </c>
      <c r="B3" s="506" t="s">
        <v>484</v>
      </c>
      <c r="C3" s="507" t="s">
        <v>630</v>
      </c>
      <c r="D3" s="508" t="s">
        <v>631</v>
      </c>
    </row>
    <row r="4" spans="1:4" ht="15.75" customHeight="1">
      <c r="A4" s="509" t="s">
        <v>632</v>
      </c>
      <c r="B4" s="510" t="s">
        <v>6</v>
      </c>
      <c r="C4" s="511"/>
      <c r="D4" s="512"/>
    </row>
    <row r="5" spans="1:4" ht="15.75" customHeight="1">
      <c r="A5" s="513"/>
      <c r="B5" s="510"/>
      <c r="C5" s="511"/>
      <c r="D5" s="512"/>
    </row>
    <row r="6" spans="1:4" ht="15.75" customHeight="1">
      <c r="A6" s="513"/>
      <c r="B6" s="510"/>
      <c r="C6" s="511"/>
      <c r="D6" s="512"/>
    </row>
    <row r="7" spans="1:4" ht="15.75" customHeight="1">
      <c r="A7" s="513"/>
      <c r="B7" s="510"/>
      <c r="C7" s="511"/>
      <c r="D7" s="512"/>
    </row>
    <row r="8" spans="1:4" ht="15.75" customHeight="1">
      <c r="A8" s="513"/>
      <c r="B8" s="510"/>
      <c r="C8" s="511"/>
      <c r="D8" s="512"/>
    </row>
    <row r="9" spans="1:4" ht="15.75" customHeight="1">
      <c r="A9" s="514" t="s">
        <v>633</v>
      </c>
      <c r="B9" s="515" t="s">
        <v>20</v>
      </c>
      <c r="C9" s="516"/>
      <c r="D9" s="517"/>
    </row>
    <row r="10" spans="1:4" ht="15.75" customHeight="1">
      <c r="A10" s="514" t="s">
        <v>634</v>
      </c>
      <c r="B10" s="515" t="s">
        <v>34</v>
      </c>
      <c r="C10" s="516"/>
      <c r="D10" s="517"/>
    </row>
    <row r="11" spans="1:4" ht="15.75" customHeight="1">
      <c r="A11" s="514" t="s">
        <v>635</v>
      </c>
      <c r="B11" s="515" t="s">
        <v>217</v>
      </c>
      <c r="C11" s="516"/>
      <c r="D11" s="517"/>
    </row>
    <row r="12" spans="1:4" ht="15.75" customHeight="1">
      <c r="A12" s="518"/>
      <c r="B12" s="515" t="s">
        <v>62</v>
      </c>
      <c r="C12" s="516"/>
      <c r="D12" s="517"/>
    </row>
    <row r="13" spans="1:4" ht="15.75" customHeight="1">
      <c r="A13" s="518"/>
      <c r="B13" s="515" t="s">
        <v>84</v>
      </c>
      <c r="C13" s="516"/>
      <c r="D13" s="517"/>
    </row>
    <row r="14" spans="1:4" ht="15.75" customHeight="1">
      <c r="A14" s="518"/>
      <c r="B14" s="515" t="s">
        <v>228</v>
      </c>
      <c r="C14" s="516"/>
      <c r="D14" s="517"/>
    </row>
    <row r="15" spans="1:4" ht="15.75" customHeight="1">
      <c r="A15" s="518"/>
      <c r="B15" s="515" t="s">
        <v>106</v>
      </c>
      <c r="C15" s="516"/>
      <c r="D15" s="517"/>
    </row>
    <row r="16" spans="1:4" ht="15.75" customHeight="1">
      <c r="A16" s="518"/>
      <c r="B16" s="515" t="s">
        <v>116</v>
      </c>
      <c r="C16" s="516"/>
      <c r="D16" s="517"/>
    </row>
    <row r="17" spans="1:4" ht="15.75" customHeight="1">
      <c r="A17" s="518"/>
      <c r="B17" s="515" t="s">
        <v>240</v>
      </c>
      <c r="C17" s="516"/>
      <c r="D17" s="517"/>
    </row>
    <row r="18" spans="1:4" ht="15.75" customHeight="1">
      <c r="A18" s="518"/>
      <c r="B18" s="515" t="s">
        <v>261</v>
      </c>
      <c r="C18" s="516"/>
      <c r="D18" s="517"/>
    </row>
    <row r="19" spans="1:4" ht="15.75" customHeight="1">
      <c r="A19" s="518"/>
      <c r="B19" s="515" t="s">
        <v>262</v>
      </c>
      <c r="C19" s="516"/>
      <c r="D19" s="517"/>
    </row>
    <row r="20" spans="1:4" ht="15.75" customHeight="1">
      <c r="A20" s="518"/>
      <c r="B20" s="515" t="s">
        <v>263</v>
      </c>
      <c r="C20" s="516"/>
      <c r="D20" s="517"/>
    </row>
    <row r="21" spans="1:4" ht="15.75" customHeight="1">
      <c r="A21" s="518"/>
      <c r="B21" s="515" t="s">
        <v>266</v>
      </c>
      <c r="C21" s="516"/>
      <c r="D21" s="517"/>
    </row>
    <row r="22" spans="1:4" ht="15.75" customHeight="1">
      <c r="A22" s="518"/>
      <c r="B22" s="515" t="s">
        <v>269</v>
      </c>
      <c r="C22" s="516"/>
      <c r="D22" s="517"/>
    </row>
    <row r="23" spans="1:4" ht="15.75" customHeight="1">
      <c r="A23" s="518"/>
      <c r="B23" s="515" t="s">
        <v>272</v>
      </c>
      <c r="C23" s="516"/>
      <c r="D23" s="517"/>
    </row>
    <row r="24" spans="1:4" ht="15.75" customHeight="1">
      <c r="A24" s="518"/>
      <c r="B24" s="515" t="s">
        <v>275</v>
      </c>
      <c r="C24" s="516"/>
      <c r="D24" s="517"/>
    </row>
    <row r="25" spans="1:4" ht="15.75" customHeight="1">
      <c r="A25" s="518"/>
      <c r="B25" s="515" t="s">
        <v>278</v>
      </c>
      <c r="C25" s="516"/>
      <c r="D25" s="517"/>
    </row>
    <row r="26" spans="1:4" ht="15.75" customHeight="1">
      <c r="A26" s="518"/>
      <c r="B26" s="515" t="s">
        <v>281</v>
      </c>
      <c r="C26" s="516"/>
      <c r="D26" s="517"/>
    </row>
    <row r="27" spans="1:4" ht="15.75" customHeight="1">
      <c r="A27" s="518"/>
      <c r="B27" s="515" t="s">
        <v>284</v>
      </c>
      <c r="C27" s="516"/>
      <c r="D27" s="517"/>
    </row>
    <row r="28" spans="1:4" ht="15.75" customHeight="1">
      <c r="A28" s="518"/>
      <c r="B28" s="515" t="s">
        <v>287</v>
      </c>
      <c r="C28" s="516"/>
      <c r="D28" s="517"/>
    </row>
    <row r="29" spans="1:4" ht="15.75" customHeight="1">
      <c r="A29" s="518"/>
      <c r="B29" s="515" t="s">
        <v>289</v>
      </c>
      <c r="C29" s="516"/>
      <c r="D29" s="517"/>
    </row>
    <row r="30" spans="1:4" ht="15.75" customHeight="1">
      <c r="A30" s="518"/>
      <c r="B30" s="515" t="s">
        <v>292</v>
      </c>
      <c r="C30" s="516"/>
      <c r="D30" s="517"/>
    </row>
    <row r="31" spans="1:4" ht="15.75" customHeight="1">
      <c r="A31" s="518"/>
      <c r="B31" s="515" t="s">
        <v>295</v>
      </c>
      <c r="C31" s="516"/>
      <c r="D31" s="517"/>
    </row>
    <row r="32" spans="1:4" ht="15.75" customHeight="1">
      <c r="A32" s="518"/>
      <c r="B32" s="515" t="s">
        <v>298</v>
      </c>
      <c r="C32" s="516"/>
      <c r="D32" s="517"/>
    </row>
    <row r="33" spans="1:4" ht="15.75" customHeight="1">
      <c r="A33" s="518"/>
      <c r="B33" s="515" t="s">
        <v>329</v>
      </c>
      <c r="C33" s="516"/>
      <c r="D33" s="517"/>
    </row>
    <row r="34" spans="1:4" ht="15.75" customHeight="1">
      <c r="A34" s="518"/>
      <c r="B34" s="515" t="s">
        <v>332</v>
      </c>
      <c r="C34" s="516"/>
      <c r="D34" s="517"/>
    </row>
    <row r="35" spans="1:4" ht="15.75" customHeight="1" thickBot="1">
      <c r="A35" s="518"/>
      <c r="B35" s="515" t="s">
        <v>333</v>
      </c>
      <c r="C35" s="516"/>
      <c r="D35" s="517"/>
    </row>
    <row r="36" spans="1:6" ht="15.75" customHeight="1" thickBot="1">
      <c r="A36" s="649" t="s">
        <v>358</v>
      </c>
      <c r="B36" s="649"/>
      <c r="C36" s="519"/>
      <c r="D36" s="520">
        <f>IF((SUM(D4:D35)=0),"",SUM(D4:D35))</f>
      </c>
      <c r="F36" s="521"/>
    </row>
  </sheetData>
  <sheetProtection/>
  <mergeCells count="2">
    <mergeCell ref="A1:D1"/>
    <mergeCell ref="A36:B36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&amp;R&amp;"Times New Roman CE,Dőlt"8.számú tájékoztató tábla a .../2015.(...)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7.625" style="148" customWidth="1"/>
    <col min="2" max="2" width="60.875" style="148" customWidth="1"/>
    <col min="3" max="3" width="25.625" style="148" customWidth="1"/>
    <col min="4" max="16384" width="9.375" style="148" customWidth="1"/>
  </cols>
  <sheetData>
    <row r="1" spans="2:3" ht="15">
      <c r="B1" s="522"/>
      <c r="C1" s="523" t="e">
        <f>+CONCATENATE("9. sz. tájékoztató tábla a ……./",LEFT('[3]ÖSSZEFÜGGÉSEK'!A4,4)+1,".(………)  önkormányzati rendelethez")</f>
        <v>#REF!</v>
      </c>
    </row>
    <row r="2" spans="1:3" ht="14.25">
      <c r="A2" s="468"/>
      <c r="B2" s="468"/>
      <c r="C2" s="468"/>
    </row>
    <row r="3" spans="1:3" ht="33.75" customHeight="1">
      <c r="A3" s="650" t="s">
        <v>666</v>
      </c>
      <c r="B3" s="650"/>
      <c r="C3" s="650"/>
    </row>
    <row r="4" ht="13.5" thickBot="1">
      <c r="C4" s="469"/>
    </row>
    <row r="5" spans="1:3" s="473" customFormat="1" ht="43.5" customHeight="1" thickBot="1">
      <c r="A5" s="470" t="s">
        <v>335</v>
      </c>
      <c r="B5" s="471" t="s">
        <v>251</v>
      </c>
      <c r="C5" s="472" t="s">
        <v>610</v>
      </c>
    </row>
    <row r="6" spans="1:3" ht="28.5" customHeight="1">
      <c r="A6" s="474" t="s">
        <v>6</v>
      </c>
      <c r="B6" s="475" t="s">
        <v>655</v>
      </c>
      <c r="C6" s="476">
        <v>4249</v>
      </c>
    </row>
    <row r="7" spans="1:3" ht="18" customHeight="1">
      <c r="A7" s="477" t="s">
        <v>20</v>
      </c>
      <c r="B7" s="478" t="s">
        <v>611</v>
      </c>
      <c r="C7" s="479">
        <v>4076</v>
      </c>
    </row>
    <row r="8" spans="1:3" ht="18" customHeight="1">
      <c r="A8" s="477" t="s">
        <v>34</v>
      </c>
      <c r="B8" s="478" t="s">
        <v>612</v>
      </c>
      <c r="C8" s="479">
        <v>173</v>
      </c>
    </row>
    <row r="9" spans="1:3" ht="25.5">
      <c r="A9" s="477" t="s">
        <v>217</v>
      </c>
      <c r="B9" s="532" t="s">
        <v>640</v>
      </c>
      <c r="C9" s="479">
        <v>43747</v>
      </c>
    </row>
    <row r="10" spans="1:3" ht="26.25" thickBot="1">
      <c r="A10" s="480" t="s">
        <v>62</v>
      </c>
      <c r="B10" s="533" t="s">
        <v>641</v>
      </c>
      <c r="C10" s="481">
        <v>37901</v>
      </c>
    </row>
    <row r="11" spans="1:3" ht="25.5" customHeight="1">
      <c r="A11" s="482" t="s">
        <v>84</v>
      </c>
      <c r="B11" s="483" t="s">
        <v>654</v>
      </c>
      <c r="C11" s="543">
        <v>10095</v>
      </c>
    </row>
    <row r="12" spans="1:3" ht="18" customHeight="1">
      <c r="A12" s="477" t="s">
        <v>228</v>
      </c>
      <c r="B12" s="478" t="s">
        <v>611</v>
      </c>
      <c r="C12" s="479">
        <v>9903</v>
      </c>
    </row>
    <row r="13" spans="1:3" ht="18" customHeight="1" thickBot="1">
      <c r="A13" s="484" t="s">
        <v>106</v>
      </c>
      <c r="B13" s="485" t="s">
        <v>612</v>
      </c>
      <c r="C13" s="486">
        <v>192</v>
      </c>
    </row>
  </sheetData>
  <sheetProtection/>
  <mergeCells count="1">
    <mergeCell ref="A3:C3"/>
  </mergeCells>
  <conditionalFormatting sqref="C11">
    <cfRule type="cellIs" priority="1" dxfId="4" operator="notEqual" stopIfTrue="1">
      <formula>SUM(C12:C13)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C4">
      <selection activeCell="H11" sqref="H11"/>
    </sheetView>
  </sheetViews>
  <sheetFormatPr defaultColWidth="9.00390625" defaultRowHeight="12.75"/>
  <cols>
    <col min="1" max="1" width="6.875" style="76" customWidth="1"/>
    <col min="2" max="2" width="55.125" style="77" customWidth="1"/>
    <col min="3" max="5" width="16.375" style="76" customWidth="1"/>
    <col min="6" max="6" width="55.125" style="76" customWidth="1"/>
    <col min="7" max="9" width="16.375" style="76" customWidth="1"/>
    <col min="10" max="10" width="4.875" style="76" customWidth="1"/>
    <col min="11" max="16384" width="9.375" style="76" customWidth="1"/>
  </cols>
  <sheetData>
    <row r="1" spans="2:10" ht="39.75" customHeight="1">
      <c r="B1" s="554" t="s">
        <v>246</v>
      </c>
      <c r="C1" s="554"/>
      <c r="D1" s="554"/>
      <c r="E1" s="554"/>
      <c r="F1" s="554"/>
      <c r="G1" s="554"/>
      <c r="H1" s="554"/>
      <c r="I1" s="554"/>
      <c r="J1" s="555" t="s">
        <v>247</v>
      </c>
    </row>
    <row r="2" spans="7:10" ht="13.5">
      <c r="G2" s="78"/>
      <c r="H2" s="78"/>
      <c r="I2" s="78" t="s">
        <v>248</v>
      </c>
      <c r="J2" s="555"/>
    </row>
    <row r="3" spans="1:10" ht="18" customHeight="1">
      <c r="A3" s="556" t="s">
        <v>2</v>
      </c>
      <c r="B3" s="557" t="s">
        <v>249</v>
      </c>
      <c r="C3" s="557"/>
      <c r="D3" s="557"/>
      <c r="E3" s="557"/>
      <c r="F3" s="556" t="s">
        <v>250</v>
      </c>
      <c r="G3" s="556"/>
      <c r="H3" s="556"/>
      <c r="I3" s="556"/>
      <c r="J3" s="555"/>
    </row>
    <row r="4" spans="1:10" s="80" customFormat="1" ht="47.25" customHeight="1">
      <c r="A4" s="556"/>
      <c r="B4" s="79" t="s">
        <v>251</v>
      </c>
      <c r="C4" s="264" t="s">
        <v>648</v>
      </c>
      <c r="D4" s="265" t="s">
        <v>649</v>
      </c>
      <c r="E4" s="265" t="s">
        <v>650</v>
      </c>
      <c r="F4" s="79" t="s">
        <v>251</v>
      </c>
      <c r="G4" s="264" t="s">
        <v>648</v>
      </c>
      <c r="H4" s="265" t="s">
        <v>649</v>
      </c>
      <c r="I4" s="265" t="s">
        <v>651</v>
      </c>
      <c r="J4" s="555"/>
    </row>
    <row r="5" spans="1:10" s="85" customFormat="1" ht="12" customHeight="1">
      <c r="A5" s="81">
        <v>1</v>
      </c>
      <c r="B5" s="82">
        <v>2</v>
      </c>
      <c r="C5" s="83">
        <v>3</v>
      </c>
      <c r="D5" s="83">
        <v>4</v>
      </c>
      <c r="E5" s="83">
        <v>5</v>
      </c>
      <c r="F5" s="82">
        <v>6</v>
      </c>
      <c r="G5" s="83">
        <v>7</v>
      </c>
      <c r="H5" s="83">
        <v>8</v>
      </c>
      <c r="I5" s="84">
        <v>9</v>
      </c>
      <c r="J5" s="555"/>
    </row>
    <row r="6" spans="1:10" ht="15" customHeight="1">
      <c r="A6" s="86" t="s">
        <v>6</v>
      </c>
      <c r="B6" s="87" t="s">
        <v>252</v>
      </c>
      <c r="C6" s="88">
        <v>8729</v>
      </c>
      <c r="D6" s="88">
        <v>11094</v>
      </c>
      <c r="E6" s="88">
        <v>11094</v>
      </c>
      <c r="F6" s="87" t="s">
        <v>253</v>
      </c>
      <c r="G6" s="89">
        <v>19567</v>
      </c>
      <c r="H6" s="90">
        <v>21644</v>
      </c>
      <c r="I6" s="90">
        <v>19733</v>
      </c>
      <c r="J6" s="555"/>
    </row>
    <row r="7" spans="1:10" ht="15" customHeight="1">
      <c r="A7" s="91" t="s">
        <v>20</v>
      </c>
      <c r="B7" s="92" t="s">
        <v>254</v>
      </c>
      <c r="C7" s="93">
        <v>22609</v>
      </c>
      <c r="D7" s="93">
        <v>27469</v>
      </c>
      <c r="E7" s="93">
        <v>27209</v>
      </c>
      <c r="F7" s="92" t="s">
        <v>171</v>
      </c>
      <c r="G7" s="93">
        <v>2843</v>
      </c>
      <c r="H7" s="94">
        <v>3223</v>
      </c>
      <c r="I7" s="94">
        <v>3217</v>
      </c>
      <c r="J7" s="555"/>
    </row>
    <row r="8" spans="1:10" ht="15" customHeight="1">
      <c r="A8" s="91" t="s">
        <v>34</v>
      </c>
      <c r="B8" s="92" t="s">
        <v>255</v>
      </c>
      <c r="C8" s="93"/>
      <c r="D8" s="93"/>
      <c r="E8" s="93"/>
      <c r="F8" s="92" t="s">
        <v>256</v>
      </c>
      <c r="G8" s="93">
        <v>6778</v>
      </c>
      <c r="H8" s="94">
        <v>9227</v>
      </c>
      <c r="I8" s="94">
        <v>6541</v>
      </c>
      <c r="J8" s="555"/>
    </row>
    <row r="9" spans="1:10" ht="15" customHeight="1">
      <c r="A9" s="91" t="s">
        <v>217</v>
      </c>
      <c r="B9" s="92" t="s">
        <v>257</v>
      </c>
      <c r="C9" s="93">
        <v>530</v>
      </c>
      <c r="D9" s="93">
        <v>1099</v>
      </c>
      <c r="E9" s="93">
        <v>481</v>
      </c>
      <c r="F9" s="92" t="s">
        <v>173</v>
      </c>
      <c r="G9" s="93">
        <v>1971</v>
      </c>
      <c r="H9" s="94">
        <v>3382</v>
      </c>
      <c r="I9" s="94">
        <v>1409</v>
      </c>
      <c r="J9" s="555"/>
    </row>
    <row r="10" spans="1:10" ht="15" customHeight="1">
      <c r="A10" s="91" t="s">
        <v>62</v>
      </c>
      <c r="B10" s="95" t="s">
        <v>258</v>
      </c>
      <c r="C10" s="93"/>
      <c r="D10" s="93"/>
      <c r="E10" s="93"/>
      <c r="F10" s="92" t="s">
        <v>175</v>
      </c>
      <c r="G10" s="93">
        <v>1621</v>
      </c>
      <c r="H10" s="94">
        <v>3726</v>
      </c>
      <c r="I10" s="94">
        <v>3374</v>
      </c>
      <c r="J10" s="555"/>
    </row>
    <row r="11" spans="1:10" ht="15" customHeight="1">
      <c r="A11" s="91" t="s">
        <v>84</v>
      </c>
      <c r="B11" s="92" t="s">
        <v>259</v>
      </c>
      <c r="C11" s="96"/>
      <c r="D11" s="96"/>
      <c r="E11" s="96"/>
      <c r="F11" s="92" t="s">
        <v>260</v>
      </c>
      <c r="G11" s="93">
        <v>3620</v>
      </c>
      <c r="H11" s="94">
        <v>3694</v>
      </c>
      <c r="I11" s="94"/>
      <c r="J11" s="555"/>
    </row>
    <row r="12" spans="1:10" ht="15" customHeight="1">
      <c r="A12" s="91" t="s">
        <v>228</v>
      </c>
      <c r="B12" s="92" t="s">
        <v>83</v>
      </c>
      <c r="C12" s="93"/>
      <c r="D12" s="93">
        <v>322</v>
      </c>
      <c r="E12" s="93">
        <v>159</v>
      </c>
      <c r="F12" s="97"/>
      <c r="G12" s="93"/>
      <c r="H12" s="94"/>
      <c r="I12" s="94"/>
      <c r="J12" s="555"/>
    </row>
    <row r="13" spans="1:10" ht="15" customHeight="1">
      <c r="A13" s="91" t="s">
        <v>106</v>
      </c>
      <c r="B13" s="97"/>
      <c r="C13" s="93"/>
      <c r="D13" s="93"/>
      <c r="E13" s="93"/>
      <c r="F13" s="97"/>
      <c r="G13" s="93"/>
      <c r="H13" s="94"/>
      <c r="I13" s="94"/>
      <c r="J13" s="555"/>
    </row>
    <row r="14" spans="1:10" ht="15" customHeight="1">
      <c r="A14" s="91" t="s">
        <v>116</v>
      </c>
      <c r="B14" s="98"/>
      <c r="C14" s="96"/>
      <c r="D14" s="96"/>
      <c r="E14" s="96"/>
      <c r="F14" s="97"/>
      <c r="G14" s="93"/>
      <c r="H14" s="94"/>
      <c r="I14" s="94"/>
      <c r="J14" s="555"/>
    </row>
    <row r="15" spans="1:10" ht="15" customHeight="1">
      <c r="A15" s="91" t="s">
        <v>240</v>
      </c>
      <c r="B15" s="97"/>
      <c r="C15" s="93"/>
      <c r="D15" s="93"/>
      <c r="E15" s="93"/>
      <c r="F15" s="97"/>
      <c r="G15" s="93"/>
      <c r="H15" s="94"/>
      <c r="I15" s="94"/>
      <c r="J15" s="555"/>
    </row>
    <row r="16" spans="1:10" ht="15" customHeight="1">
      <c r="A16" s="91" t="s">
        <v>261</v>
      </c>
      <c r="B16" s="97"/>
      <c r="C16" s="93"/>
      <c r="D16" s="93"/>
      <c r="E16" s="93"/>
      <c r="F16" s="97"/>
      <c r="G16" s="93"/>
      <c r="H16" s="94"/>
      <c r="I16" s="94"/>
      <c r="J16" s="555"/>
    </row>
    <row r="17" spans="1:10" ht="15" customHeight="1">
      <c r="A17" s="91" t="s">
        <v>262</v>
      </c>
      <c r="B17" s="99"/>
      <c r="C17" s="100"/>
      <c r="D17" s="100"/>
      <c r="E17" s="100"/>
      <c r="F17" s="97"/>
      <c r="G17" s="100"/>
      <c r="H17" s="101"/>
      <c r="I17" s="101"/>
      <c r="J17" s="555"/>
    </row>
    <row r="18" spans="1:10" ht="15" customHeight="1">
      <c r="A18" s="102" t="s">
        <v>263</v>
      </c>
      <c r="B18" s="103" t="s">
        <v>264</v>
      </c>
      <c r="C18" s="104">
        <f>+C6+C7+C9+C10+C12+C13+C14+C15+C16+C17</f>
        <v>31868</v>
      </c>
      <c r="D18" s="104">
        <f>+D6+D7+D9+D10+D12+D13+D14+D15+D16+D17</f>
        <v>39984</v>
      </c>
      <c r="E18" s="104">
        <f>+E6+E7+E9+E10+E12+E13+E14+E15+E16+E17</f>
        <v>38943</v>
      </c>
      <c r="F18" s="103" t="s">
        <v>265</v>
      </c>
      <c r="G18" s="104">
        <f>SUM(G6:G17)</f>
        <v>36400</v>
      </c>
      <c r="H18" s="105">
        <f>SUM(H6:H17)</f>
        <v>44896</v>
      </c>
      <c r="I18" s="105">
        <f>SUM(I6:I17)</f>
        <v>34274</v>
      </c>
      <c r="J18" s="555"/>
    </row>
    <row r="19" spans="1:10" ht="15" customHeight="1">
      <c r="A19" s="106" t="s">
        <v>266</v>
      </c>
      <c r="B19" s="107" t="s">
        <v>267</v>
      </c>
      <c r="C19" s="108">
        <v>5032</v>
      </c>
      <c r="D19" s="108">
        <v>5432</v>
      </c>
      <c r="E19" s="108">
        <v>5432</v>
      </c>
      <c r="F19" s="92" t="s">
        <v>268</v>
      </c>
      <c r="G19" s="109"/>
      <c r="H19" s="110"/>
      <c r="I19" s="110"/>
      <c r="J19" s="555"/>
    </row>
    <row r="20" spans="1:10" ht="15" customHeight="1">
      <c r="A20" s="91" t="s">
        <v>269</v>
      </c>
      <c r="B20" s="92" t="s">
        <v>270</v>
      </c>
      <c r="C20" s="93">
        <v>5032</v>
      </c>
      <c r="D20" s="93">
        <v>5040</v>
      </c>
      <c r="E20" s="93">
        <v>5040</v>
      </c>
      <c r="F20" s="92" t="s">
        <v>271</v>
      </c>
      <c r="G20" s="93"/>
      <c r="H20" s="111"/>
      <c r="I20" s="111"/>
      <c r="J20" s="555"/>
    </row>
    <row r="21" spans="1:10" ht="15" customHeight="1">
      <c r="A21" s="91" t="s">
        <v>272</v>
      </c>
      <c r="B21" s="92" t="s">
        <v>273</v>
      </c>
      <c r="C21" s="93"/>
      <c r="D21" s="93"/>
      <c r="E21" s="93"/>
      <c r="F21" s="92" t="s">
        <v>274</v>
      </c>
      <c r="G21" s="93"/>
      <c r="H21" s="111"/>
      <c r="I21" s="111"/>
      <c r="J21" s="555"/>
    </row>
    <row r="22" spans="1:10" ht="15" customHeight="1">
      <c r="A22" s="91" t="s">
        <v>275</v>
      </c>
      <c r="B22" s="92" t="s">
        <v>276</v>
      </c>
      <c r="C22" s="93"/>
      <c r="D22" s="93"/>
      <c r="E22" s="93"/>
      <c r="F22" s="92" t="s">
        <v>277</v>
      </c>
      <c r="G22" s="93"/>
      <c r="H22" s="111"/>
      <c r="I22" s="111"/>
      <c r="J22" s="555"/>
    </row>
    <row r="23" spans="1:10" ht="15" customHeight="1">
      <c r="A23" s="91" t="s">
        <v>278</v>
      </c>
      <c r="B23" s="92" t="s">
        <v>279</v>
      </c>
      <c r="C23" s="93"/>
      <c r="D23" s="93">
        <v>392</v>
      </c>
      <c r="E23" s="93">
        <v>392</v>
      </c>
      <c r="F23" s="107" t="s">
        <v>280</v>
      </c>
      <c r="G23" s="93"/>
      <c r="H23" s="111"/>
      <c r="I23" s="111"/>
      <c r="J23" s="555"/>
    </row>
    <row r="24" spans="1:10" ht="15" customHeight="1">
      <c r="A24" s="91" t="s">
        <v>281</v>
      </c>
      <c r="B24" s="92" t="s">
        <v>282</v>
      </c>
      <c r="C24" s="112"/>
      <c r="D24" s="112">
        <f>+D25+D26</f>
        <v>0</v>
      </c>
      <c r="E24" s="112">
        <f>+E25+E26</f>
        <v>0</v>
      </c>
      <c r="F24" s="92" t="s">
        <v>283</v>
      </c>
      <c r="G24" s="93"/>
      <c r="H24" s="111"/>
      <c r="I24" s="111"/>
      <c r="J24" s="555"/>
    </row>
    <row r="25" spans="1:10" ht="15" customHeight="1">
      <c r="A25" s="106" t="s">
        <v>284</v>
      </c>
      <c r="B25" s="107" t="s">
        <v>285</v>
      </c>
      <c r="C25" s="109"/>
      <c r="D25" s="109"/>
      <c r="E25" s="109"/>
      <c r="F25" s="87" t="s">
        <v>286</v>
      </c>
      <c r="G25" s="109"/>
      <c r="H25" s="110"/>
      <c r="I25" s="110"/>
      <c r="J25" s="555"/>
    </row>
    <row r="26" spans="1:10" ht="15" customHeight="1">
      <c r="A26" s="91" t="s">
        <v>287</v>
      </c>
      <c r="B26" s="92" t="s">
        <v>288</v>
      </c>
      <c r="C26" s="93"/>
      <c r="D26" s="93"/>
      <c r="E26" s="93"/>
      <c r="F26" s="97"/>
      <c r="G26" s="93"/>
      <c r="H26" s="111"/>
      <c r="I26" s="111"/>
      <c r="J26" s="555"/>
    </row>
    <row r="27" spans="1:10" ht="15" customHeight="1">
      <c r="A27" s="102" t="s">
        <v>289</v>
      </c>
      <c r="B27" s="103" t="s">
        <v>290</v>
      </c>
      <c r="C27" s="104">
        <f>+C19+C24</f>
        <v>5032</v>
      </c>
      <c r="D27" s="104">
        <f>+D19+D24</f>
        <v>5432</v>
      </c>
      <c r="E27" s="104">
        <f>+E19+E24</f>
        <v>5432</v>
      </c>
      <c r="F27" s="103" t="s">
        <v>291</v>
      </c>
      <c r="G27" s="104">
        <f>SUM(G19:G26)</f>
        <v>0</v>
      </c>
      <c r="H27" s="105">
        <f>SUM(H19:H26)</f>
        <v>0</v>
      </c>
      <c r="I27" s="105">
        <f>SUM(I19:I26)</f>
        <v>0</v>
      </c>
      <c r="J27" s="555"/>
    </row>
    <row r="28" spans="1:10" ht="15" customHeight="1">
      <c r="A28" s="102" t="s">
        <v>292</v>
      </c>
      <c r="B28" s="113" t="s">
        <v>293</v>
      </c>
      <c r="C28" s="114">
        <f>+C18+C27</f>
        <v>36900</v>
      </c>
      <c r="D28" s="501">
        <f>+D18+D27</f>
        <v>45416</v>
      </c>
      <c r="E28" s="503">
        <f>+E18+E27</f>
        <v>44375</v>
      </c>
      <c r="F28" s="113" t="s">
        <v>294</v>
      </c>
      <c r="G28" s="114">
        <f>+G18+G27</f>
        <v>36400</v>
      </c>
      <c r="H28" s="115">
        <f>+H18+H27</f>
        <v>44896</v>
      </c>
      <c r="I28" s="115">
        <f>+I18+I27</f>
        <v>34274</v>
      </c>
      <c r="J28" s="555"/>
    </row>
    <row r="29" spans="1:10" ht="15" customHeight="1">
      <c r="A29" s="102" t="s">
        <v>295</v>
      </c>
      <c r="B29" s="113" t="s">
        <v>296</v>
      </c>
      <c r="C29" s="114">
        <f>IF(C18-G18&lt;0,C18-G18,"-")</f>
        <v>-4532</v>
      </c>
      <c r="D29" s="502"/>
      <c r="E29" s="503"/>
      <c r="F29" s="113" t="s">
        <v>297</v>
      </c>
      <c r="G29" s="114" t="str">
        <f>IF(C18-G18&gt;0,C18-G18,"-")</f>
        <v>-</v>
      </c>
      <c r="H29" s="115" t="str">
        <f>IF(D18-H18&gt;0,D18-H18,"-")</f>
        <v>-</v>
      </c>
      <c r="I29" s="115">
        <f>IF(E18-I18&gt;0,E18-I18,"-")</f>
        <v>4669</v>
      </c>
      <c r="J29" s="555"/>
    </row>
    <row r="30" spans="1:10" ht="15" customHeight="1">
      <c r="A30" s="102" t="s">
        <v>298</v>
      </c>
      <c r="B30" s="113" t="s">
        <v>299</v>
      </c>
      <c r="C30" s="114" t="str">
        <f>IF(C18+C19-G28&lt;0,G28-(C18+C19),"-")</f>
        <v>-</v>
      </c>
      <c r="D30" s="501"/>
      <c r="E30" s="503"/>
      <c r="F30" s="113" t="s">
        <v>300</v>
      </c>
      <c r="G30" s="114">
        <f>IF(C18+C19-G28&gt;0,C18+C19-G28,"-")</f>
        <v>500</v>
      </c>
      <c r="H30" s="115">
        <f>IF(D18+D19-H28&gt;0,D18+D19-H28,"-")</f>
        <v>520</v>
      </c>
      <c r="I30" s="115">
        <f>IF(E18+E19-I28&gt;0,E18+E19-I28,"-")</f>
        <v>10101</v>
      </c>
      <c r="J30" s="555"/>
    </row>
  </sheetData>
  <sheetProtection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 r:id="rId1"/>
  <headerFooter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15" workbookViewId="0" topLeftCell="A13">
      <selection activeCell="H22" sqref="H22"/>
    </sheetView>
  </sheetViews>
  <sheetFormatPr defaultColWidth="9.00390625" defaultRowHeight="12.75"/>
  <cols>
    <col min="1" max="1" width="6.875" style="76" customWidth="1"/>
    <col min="2" max="2" width="55.125" style="77" customWidth="1"/>
    <col min="3" max="5" width="16.375" style="76" customWidth="1"/>
    <col min="6" max="6" width="55.125" style="76" customWidth="1"/>
    <col min="7" max="9" width="16.375" style="76" customWidth="1"/>
    <col min="10" max="10" width="4.875" style="76" customWidth="1"/>
    <col min="11" max="16384" width="9.375" style="76" customWidth="1"/>
  </cols>
  <sheetData>
    <row r="1" spans="2:10" ht="39.75" customHeight="1">
      <c r="B1" s="554" t="s">
        <v>301</v>
      </c>
      <c r="C1" s="554"/>
      <c r="D1" s="554"/>
      <c r="E1" s="554"/>
      <c r="F1" s="554"/>
      <c r="G1" s="554"/>
      <c r="H1" s="554"/>
      <c r="I1" s="554"/>
      <c r="J1" s="558" t="s">
        <v>302</v>
      </c>
    </row>
    <row r="2" spans="7:10" ht="13.5">
      <c r="G2" s="78"/>
      <c r="H2" s="78"/>
      <c r="I2" s="78" t="s">
        <v>248</v>
      </c>
      <c r="J2" s="558"/>
    </row>
    <row r="3" spans="1:10" ht="24" customHeight="1">
      <c r="A3" s="556" t="s">
        <v>2</v>
      </c>
      <c r="B3" s="557" t="s">
        <v>249</v>
      </c>
      <c r="C3" s="557"/>
      <c r="D3" s="557"/>
      <c r="E3" s="557"/>
      <c r="F3" s="556" t="s">
        <v>250</v>
      </c>
      <c r="G3" s="556"/>
      <c r="H3" s="556"/>
      <c r="I3" s="556"/>
      <c r="J3" s="558"/>
    </row>
    <row r="4" spans="1:10" s="80" customFormat="1" ht="48" customHeight="1">
      <c r="A4" s="556"/>
      <c r="B4" s="79" t="s">
        <v>251</v>
      </c>
      <c r="C4" s="264" t="s">
        <v>648</v>
      </c>
      <c r="D4" s="265" t="s">
        <v>649</v>
      </c>
      <c r="E4" s="265" t="s">
        <v>650</v>
      </c>
      <c r="F4" s="79" t="s">
        <v>251</v>
      </c>
      <c r="G4" s="264" t="s">
        <v>648</v>
      </c>
      <c r="H4" s="265" t="s">
        <v>649</v>
      </c>
      <c r="I4" s="265" t="s">
        <v>652</v>
      </c>
      <c r="J4" s="558"/>
    </row>
    <row r="5" spans="1:10" s="80" customFormat="1" ht="12.75">
      <c r="A5" s="81">
        <v>1</v>
      </c>
      <c r="B5" s="82">
        <v>2</v>
      </c>
      <c r="C5" s="83">
        <v>3</v>
      </c>
      <c r="D5" s="83">
        <v>4</v>
      </c>
      <c r="E5" s="83">
        <v>5</v>
      </c>
      <c r="F5" s="82">
        <v>6</v>
      </c>
      <c r="G5" s="83">
        <v>7</v>
      </c>
      <c r="H5" s="83">
        <v>8</v>
      </c>
      <c r="I5" s="84">
        <v>9</v>
      </c>
      <c r="J5" s="558"/>
    </row>
    <row r="6" spans="1:10" ht="12.75" customHeight="1">
      <c r="A6" s="86" t="s">
        <v>6</v>
      </c>
      <c r="B6" s="87" t="s">
        <v>303</v>
      </c>
      <c r="C6" s="88"/>
      <c r="D6" s="88">
        <v>0</v>
      </c>
      <c r="E6" s="88">
        <v>0</v>
      </c>
      <c r="F6" s="87" t="s">
        <v>196</v>
      </c>
      <c r="G6" s="89">
        <v>3062</v>
      </c>
      <c r="H6" s="89">
        <v>4274</v>
      </c>
      <c r="I6" s="116">
        <v>3574</v>
      </c>
      <c r="J6" s="558"/>
    </row>
    <row r="7" spans="1:10" ht="22.5" customHeight="1">
      <c r="A7" s="91" t="s">
        <v>20</v>
      </c>
      <c r="B7" s="92" t="s">
        <v>304</v>
      </c>
      <c r="C7" s="93"/>
      <c r="D7" s="93"/>
      <c r="E7" s="93"/>
      <c r="F7" s="92" t="s">
        <v>305</v>
      </c>
      <c r="G7" s="93"/>
      <c r="H7" s="93"/>
      <c r="I7" s="111"/>
      <c r="J7" s="558"/>
    </row>
    <row r="8" spans="1:10" ht="12.75" customHeight="1">
      <c r="A8" s="91" t="s">
        <v>34</v>
      </c>
      <c r="B8" s="92" t="s">
        <v>306</v>
      </c>
      <c r="C8" s="93"/>
      <c r="D8" s="93"/>
      <c r="E8" s="93"/>
      <c r="F8" s="92" t="s">
        <v>198</v>
      </c>
      <c r="G8" s="93"/>
      <c r="H8" s="93"/>
      <c r="I8" s="111"/>
      <c r="J8" s="558"/>
    </row>
    <row r="9" spans="1:10" ht="12.75" customHeight="1">
      <c r="A9" s="91" t="s">
        <v>217</v>
      </c>
      <c r="B9" s="92" t="s">
        <v>307</v>
      </c>
      <c r="C9" s="93"/>
      <c r="D9" s="93"/>
      <c r="E9" s="93"/>
      <c r="F9" s="92" t="s">
        <v>308</v>
      </c>
      <c r="G9" s="93"/>
      <c r="H9" s="93"/>
      <c r="I9" s="111"/>
      <c r="J9" s="558"/>
    </row>
    <row r="10" spans="1:10" ht="12.75" customHeight="1">
      <c r="A10" s="91" t="s">
        <v>62</v>
      </c>
      <c r="B10" s="92" t="s">
        <v>309</v>
      </c>
      <c r="C10" s="93"/>
      <c r="D10" s="93"/>
      <c r="E10" s="93"/>
      <c r="F10" s="92" t="s">
        <v>200</v>
      </c>
      <c r="G10" s="93">
        <v>0</v>
      </c>
      <c r="H10" s="93">
        <v>55</v>
      </c>
      <c r="I10" s="111">
        <v>53</v>
      </c>
      <c r="J10" s="558"/>
    </row>
    <row r="11" spans="1:10" ht="12.75" customHeight="1">
      <c r="A11" s="91" t="s">
        <v>84</v>
      </c>
      <c r="B11" s="92" t="s">
        <v>310</v>
      </c>
      <c r="C11" s="96">
        <v>2562</v>
      </c>
      <c r="D11" s="96">
        <v>3809</v>
      </c>
      <c r="E11" s="96">
        <v>3621</v>
      </c>
      <c r="F11" s="97"/>
      <c r="G11" s="93">
        <v>0</v>
      </c>
      <c r="H11" s="93"/>
      <c r="I11" s="111"/>
      <c r="J11" s="558"/>
    </row>
    <row r="12" spans="1:10" ht="12.75" customHeight="1">
      <c r="A12" s="91" t="s">
        <v>228</v>
      </c>
      <c r="B12" s="97"/>
      <c r="C12" s="93"/>
      <c r="D12" s="93"/>
      <c r="E12" s="93"/>
      <c r="F12" s="97"/>
      <c r="G12" s="93"/>
      <c r="H12" s="93"/>
      <c r="I12" s="111"/>
      <c r="J12" s="558"/>
    </row>
    <row r="13" spans="1:10" ht="12.75" customHeight="1">
      <c r="A13" s="91" t="s">
        <v>106</v>
      </c>
      <c r="B13" s="97"/>
      <c r="C13" s="93"/>
      <c r="D13" s="93"/>
      <c r="E13" s="93"/>
      <c r="F13" s="97"/>
      <c r="G13" s="93"/>
      <c r="H13" s="93"/>
      <c r="I13" s="111"/>
      <c r="J13" s="558"/>
    </row>
    <row r="14" spans="1:10" ht="12.75" customHeight="1">
      <c r="A14" s="91" t="s">
        <v>116</v>
      </c>
      <c r="B14" s="97"/>
      <c r="C14" s="96"/>
      <c r="D14" s="96"/>
      <c r="E14" s="96"/>
      <c r="F14" s="97"/>
      <c r="G14" s="93"/>
      <c r="H14" s="93"/>
      <c r="I14" s="111"/>
      <c r="J14" s="558"/>
    </row>
    <row r="15" spans="1:10" ht="22.5" customHeight="1">
      <c r="A15" s="91" t="s">
        <v>240</v>
      </c>
      <c r="B15" s="97"/>
      <c r="C15" s="96"/>
      <c r="D15" s="96"/>
      <c r="E15" s="96"/>
      <c r="F15" s="97"/>
      <c r="G15" s="93"/>
      <c r="H15" s="93"/>
      <c r="I15" s="111"/>
      <c r="J15" s="558"/>
    </row>
    <row r="16" spans="1:10" ht="12.75" customHeight="1">
      <c r="A16" s="106" t="s">
        <v>261</v>
      </c>
      <c r="B16" s="117"/>
      <c r="C16" s="118"/>
      <c r="D16" s="118"/>
      <c r="E16" s="118"/>
      <c r="F16" s="107" t="s">
        <v>260</v>
      </c>
      <c r="G16" s="109"/>
      <c r="H16" s="109"/>
      <c r="I16" s="110"/>
      <c r="J16" s="558"/>
    </row>
    <row r="17" spans="1:10" ht="12.75" customHeight="1">
      <c r="A17" s="102" t="s">
        <v>262</v>
      </c>
      <c r="B17" s="103" t="s">
        <v>311</v>
      </c>
      <c r="C17" s="104">
        <f>+C6+C8+C9+C11+C12+C13+C14+C15+C16</f>
        <v>2562</v>
      </c>
      <c r="D17" s="104">
        <f>+D6+D8+D9+D11+D12+D13+D14+D15+D16</f>
        <v>3809</v>
      </c>
      <c r="E17" s="104">
        <f>+E6+E8+E9+E11+E12+E13+E14+E15+E16</f>
        <v>3621</v>
      </c>
      <c r="F17" s="103" t="s">
        <v>312</v>
      </c>
      <c r="G17" s="104">
        <f>+G6+G8+G10+G11+G12+G13+G14+G15+G16</f>
        <v>3062</v>
      </c>
      <c r="H17" s="104">
        <f>+H6+H8+H10+H11+H12+H13+H14+H15+H16</f>
        <v>4329</v>
      </c>
      <c r="I17" s="105">
        <f>+I6+I8+I10+I11+I12+I13+I14+I15+I16</f>
        <v>3627</v>
      </c>
      <c r="J17" s="558"/>
    </row>
    <row r="18" spans="1:10" ht="15.75" customHeight="1">
      <c r="A18" s="86" t="s">
        <v>263</v>
      </c>
      <c r="B18" s="119" t="s">
        <v>313</v>
      </c>
      <c r="C18" s="120"/>
      <c r="D18" s="120"/>
      <c r="E18" s="120"/>
      <c r="F18" s="92" t="s">
        <v>268</v>
      </c>
      <c r="G18" s="88"/>
      <c r="H18" s="88"/>
      <c r="I18" s="116"/>
      <c r="J18" s="558"/>
    </row>
    <row r="19" spans="1:10" ht="12.75" customHeight="1">
      <c r="A19" s="91" t="s">
        <v>266</v>
      </c>
      <c r="B19" s="121" t="s">
        <v>314</v>
      </c>
      <c r="C19" s="93"/>
      <c r="D19" s="93"/>
      <c r="E19" s="93"/>
      <c r="F19" s="92" t="s">
        <v>315</v>
      </c>
      <c r="G19" s="93"/>
      <c r="H19" s="93"/>
      <c r="I19" s="111"/>
      <c r="J19" s="558"/>
    </row>
    <row r="20" spans="1:10" ht="12.75" customHeight="1">
      <c r="A20" s="86" t="s">
        <v>269</v>
      </c>
      <c r="B20" s="121" t="s">
        <v>316</v>
      </c>
      <c r="C20" s="93"/>
      <c r="D20" s="93"/>
      <c r="E20" s="93"/>
      <c r="F20" s="92" t="s">
        <v>274</v>
      </c>
      <c r="G20" s="93"/>
      <c r="H20" s="93"/>
      <c r="I20" s="111"/>
      <c r="J20" s="558"/>
    </row>
    <row r="21" spans="1:10" ht="12.75" customHeight="1">
      <c r="A21" s="91" t="s">
        <v>272</v>
      </c>
      <c r="B21" s="121" t="s">
        <v>317</v>
      </c>
      <c r="C21" s="93"/>
      <c r="D21" s="93"/>
      <c r="E21" s="93"/>
      <c r="F21" s="92" t="s">
        <v>277</v>
      </c>
      <c r="G21" s="93"/>
      <c r="H21" s="93"/>
      <c r="I21" s="111"/>
      <c r="J21" s="558"/>
    </row>
    <row r="22" spans="1:10" ht="12.75" customHeight="1">
      <c r="A22" s="86" t="s">
        <v>275</v>
      </c>
      <c r="B22" s="121" t="s">
        <v>318</v>
      </c>
      <c r="C22" s="93"/>
      <c r="D22" s="93"/>
      <c r="E22" s="93"/>
      <c r="F22" s="107" t="s">
        <v>280</v>
      </c>
      <c r="G22" s="93"/>
      <c r="H22" s="93"/>
      <c r="I22" s="111"/>
      <c r="J22" s="558"/>
    </row>
    <row r="23" spans="1:10" ht="12.75" customHeight="1">
      <c r="A23" s="91" t="s">
        <v>278</v>
      </c>
      <c r="B23" s="122" t="s">
        <v>319</v>
      </c>
      <c r="C23" s="93"/>
      <c r="D23" s="93"/>
      <c r="E23" s="93"/>
      <c r="F23" s="92" t="s">
        <v>320</v>
      </c>
      <c r="G23" s="93"/>
      <c r="H23" s="93"/>
      <c r="I23" s="111"/>
      <c r="J23" s="558"/>
    </row>
    <row r="24" spans="1:10" ht="12.75" customHeight="1">
      <c r="A24" s="86" t="s">
        <v>281</v>
      </c>
      <c r="B24" s="123" t="s">
        <v>321</v>
      </c>
      <c r="C24" s="112">
        <f>+C25+C26+C27+C28+C29</f>
        <v>0</v>
      </c>
      <c r="D24" s="112">
        <f>+D25+D26+D27+D28+D29</f>
        <v>0</v>
      </c>
      <c r="E24" s="112">
        <f>+E25+E26+E27+E28+E29</f>
        <v>0</v>
      </c>
      <c r="F24" s="87" t="s">
        <v>286</v>
      </c>
      <c r="G24" s="93"/>
      <c r="H24" s="93"/>
      <c r="I24" s="111"/>
      <c r="J24" s="558"/>
    </row>
    <row r="25" spans="1:10" ht="12.75" customHeight="1">
      <c r="A25" s="91" t="s">
        <v>284</v>
      </c>
      <c r="B25" s="122" t="s">
        <v>322</v>
      </c>
      <c r="C25" s="93"/>
      <c r="D25" s="93"/>
      <c r="E25" s="93"/>
      <c r="F25" s="87" t="s">
        <v>233</v>
      </c>
      <c r="G25" s="93"/>
      <c r="H25" s="93"/>
      <c r="I25" s="111"/>
      <c r="J25" s="558"/>
    </row>
    <row r="26" spans="1:10" ht="12.75" customHeight="1">
      <c r="A26" s="86" t="s">
        <v>287</v>
      </c>
      <c r="B26" s="122" t="s">
        <v>323</v>
      </c>
      <c r="C26" s="93"/>
      <c r="D26" s="93"/>
      <c r="E26" s="93"/>
      <c r="F26" s="124"/>
      <c r="G26" s="93"/>
      <c r="H26" s="93"/>
      <c r="I26" s="111"/>
      <c r="J26" s="558"/>
    </row>
    <row r="27" spans="1:10" ht="12.75" customHeight="1">
      <c r="A27" s="91" t="s">
        <v>289</v>
      </c>
      <c r="B27" s="121" t="s">
        <v>324</v>
      </c>
      <c r="C27" s="93"/>
      <c r="D27" s="93"/>
      <c r="E27" s="93"/>
      <c r="F27" s="124"/>
      <c r="G27" s="93"/>
      <c r="H27" s="93"/>
      <c r="I27" s="111"/>
      <c r="J27" s="558"/>
    </row>
    <row r="28" spans="1:10" ht="12.75" customHeight="1">
      <c r="A28" s="86" t="s">
        <v>292</v>
      </c>
      <c r="B28" s="125" t="s">
        <v>325</v>
      </c>
      <c r="C28" s="93"/>
      <c r="D28" s="93"/>
      <c r="E28" s="93"/>
      <c r="F28" s="97"/>
      <c r="G28" s="93"/>
      <c r="H28" s="93"/>
      <c r="I28" s="111"/>
      <c r="J28" s="558"/>
    </row>
    <row r="29" spans="1:10" ht="12.75" customHeight="1">
      <c r="A29" s="91" t="s">
        <v>295</v>
      </c>
      <c r="B29" s="126" t="s">
        <v>326</v>
      </c>
      <c r="C29" s="93"/>
      <c r="D29" s="93"/>
      <c r="E29" s="93"/>
      <c r="F29" s="124"/>
      <c r="G29" s="93"/>
      <c r="H29" s="93"/>
      <c r="I29" s="111"/>
      <c r="J29" s="558"/>
    </row>
    <row r="30" spans="1:10" ht="12.75" customHeight="1">
      <c r="A30" s="102" t="s">
        <v>298</v>
      </c>
      <c r="B30" s="103" t="s">
        <v>327</v>
      </c>
      <c r="C30" s="104">
        <f>+C18+C24</f>
        <v>0</v>
      </c>
      <c r="D30" s="104">
        <f>+D18+D24</f>
        <v>0</v>
      </c>
      <c r="E30" s="104">
        <f>+E18+E24</f>
        <v>0</v>
      </c>
      <c r="F30" s="103" t="s">
        <v>328</v>
      </c>
      <c r="G30" s="104">
        <f>SUM(G18:G29)</f>
        <v>0</v>
      </c>
      <c r="H30" s="104">
        <f>SUM(H18:H29)</f>
        <v>0</v>
      </c>
      <c r="I30" s="105">
        <f>SUM(I18:I29)</f>
        <v>0</v>
      </c>
      <c r="J30" s="558"/>
    </row>
    <row r="31" spans="1:10" ht="21.75" customHeight="1">
      <c r="A31" s="102" t="s">
        <v>329</v>
      </c>
      <c r="B31" s="113" t="s">
        <v>330</v>
      </c>
      <c r="C31" s="114">
        <f>+C17+C30</f>
        <v>2562</v>
      </c>
      <c r="D31" s="114">
        <f>+D17+D30</f>
        <v>3809</v>
      </c>
      <c r="E31" s="115">
        <f>+E17+E30</f>
        <v>3621</v>
      </c>
      <c r="F31" s="113" t="s">
        <v>331</v>
      </c>
      <c r="G31" s="114">
        <f>+G17+G30</f>
        <v>3062</v>
      </c>
      <c r="H31" s="114">
        <f>+H17+H30</f>
        <v>4329</v>
      </c>
      <c r="I31" s="115">
        <f>+I17+I30</f>
        <v>3627</v>
      </c>
      <c r="J31" s="558"/>
    </row>
    <row r="32" spans="1:10" ht="18" customHeight="1">
      <c r="A32" s="102" t="s">
        <v>332</v>
      </c>
      <c r="B32" s="113" t="s">
        <v>296</v>
      </c>
      <c r="C32" s="114">
        <f>IF(C17-G17&lt;0,G17-C17,"-")</f>
        <v>500</v>
      </c>
      <c r="D32" s="114">
        <f>IF(D17-H17&lt;0,H17-D17,"-")</f>
        <v>520</v>
      </c>
      <c r="E32" s="114">
        <f>IF(E17-I17&lt;0,I17-E17,"-")</f>
        <v>6</v>
      </c>
      <c r="F32" s="113" t="s">
        <v>297</v>
      </c>
      <c r="G32" s="114" t="str">
        <f>IF(C17-G17&gt;0,C17-G17,"-")</f>
        <v>-</v>
      </c>
      <c r="H32" s="114" t="str">
        <f>IF(D17-H17&gt;0,D17-H17,"-")</f>
        <v>-</v>
      </c>
      <c r="I32" s="115" t="str">
        <f>IF(E17-I17&gt;0,E17-I17,"-")</f>
        <v>-</v>
      </c>
      <c r="J32" s="558"/>
    </row>
    <row r="33" spans="1:10" ht="18" customHeight="1">
      <c r="A33" s="102" t="s">
        <v>333</v>
      </c>
      <c r="B33" s="113" t="s">
        <v>299</v>
      </c>
      <c r="C33" s="114">
        <f>IF(C17+C18-G31&lt;0,G31-(C17+C18),"-")</f>
        <v>500</v>
      </c>
      <c r="D33" s="114">
        <f>IF(D17+D18-H31&lt;0,H31-(D17+D18),"-")</f>
        <v>520</v>
      </c>
      <c r="E33" s="114">
        <f>IF(E17+E18-I31&lt;0,I31-(E17+E18),"-")</f>
        <v>6</v>
      </c>
      <c r="F33" s="113" t="s">
        <v>300</v>
      </c>
      <c r="G33" s="114" t="str">
        <f>IF(C17+C18-G31&gt;0,C17+C18-G31,"-")</f>
        <v>-</v>
      </c>
      <c r="H33" s="114" t="str">
        <f>IF(D17+D18-H31&gt;0,D17+D18-H31,"-")</f>
        <v>-</v>
      </c>
      <c r="I33" s="127" t="str">
        <f>IF(E17+E18-I31&gt;0,E17+E18-I31,"-")</f>
        <v>-</v>
      </c>
      <c r="J33" s="558"/>
    </row>
  </sheetData>
  <sheetProtection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42.375" style="128" customWidth="1"/>
    <col min="2" max="5" width="15.625" style="129" customWidth="1"/>
    <col min="6" max="6" width="13.875" style="129" customWidth="1"/>
    <col min="7" max="16384" width="9.375" style="129" customWidth="1"/>
  </cols>
  <sheetData>
    <row r="1" spans="1:5" ht="18" customHeight="1" thickBot="1">
      <c r="A1" s="559" t="s">
        <v>336</v>
      </c>
      <c r="B1" s="559"/>
      <c r="C1" s="559"/>
      <c r="D1" s="559"/>
      <c r="E1" s="559"/>
    </row>
    <row r="2" spans="1:5" s="131" customFormat="1" ht="50.25" customHeight="1" thickBot="1">
      <c r="A2" s="79" t="s">
        <v>337</v>
      </c>
      <c r="B2" s="130" t="s">
        <v>338</v>
      </c>
      <c r="C2" s="130" t="s">
        <v>339</v>
      </c>
      <c r="D2" s="130" t="s">
        <v>653</v>
      </c>
      <c r="E2" s="130" t="s">
        <v>651</v>
      </c>
    </row>
    <row r="3" spans="1:5" s="76" customFormat="1" ht="12" customHeight="1" thickBot="1">
      <c r="A3" s="132">
        <v>1</v>
      </c>
      <c r="B3" s="133">
        <v>2</v>
      </c>
      <c r="C3" s="133">
        <v>3</v>
      </c>
      <c r="D3" s="133">
        <v>5</v>
      </c>
      <c r="E3" s="133">
        <v>5</v>
      </c>
    </row>
    <row r="4" spans="1:5" ht="40.5" customHeight="1">
      <c r="A4" s="134" t="s">
        <v>659</v>
      </c>
      <c r="B4" s="135">
        <v>1200</v>
      </c>
      <c r="C4" s="136" t="s">
        <v>656</v>
      </c>
      <c r="D4" s="256">
        <v>1200</v>
      </c>
      <c r="E4" s="256">
        <v>1200</v>
      </c>
    </row>
    <row r="5" spans="1:5" ht="15.75" customHeight="1">
      <c r="A5" s="134" t="s">
        <v>660</v>
      </c>
      <c r="B5" s="135">
        <v>2374</v>
      </c>
      <c r="C5" s="136" t="s">
        <v>656</v>
      </c>
      <c r="D5" s="256">
        <v>3074</v>
      </c>
      <c r="E5" s="256">
        <v>2374</v>
      </c>
    </row>
    <row r="6" spans="1:5" ht="15.75" customHeight="1">
      <c r="A6" s="134"/>
      <c r="B6" s="135"/>
      <c r="C6" s="136"/>
      <c r="D6" s="256"/>
      <c r="E6" s="256"/>
    </row>
    <row r="7" spans="1:5" ht="26.25" customHeight="1">
      <c r="A7" s="117"/>
      <c r="B7" s="135"/>
      <c r="C7" s="137"/>
      <c r="D7" s="135"/>
      <c r="E7" s="135"/>
    </row>
    <row r="8" spans="1:5" ht="24.75" customHeight="1">
      <c r="A8" s="97"/>
      <c r="B8" s="135"/>
      <c r="C8" s="137"/>
      <c r="D8" s="135"/>
      <c r="E8" s="135"/>
    </row>
    <row r="9" spans="1:5" ht="15.75" customHeight="1">
      <c r="A9" s="97"/>
      <c r="B9" s="135"/>
      <c r="C9" s="137"/>
      <c r="D9" s="135"/>
      <c r="E9" s="135"/>
    </row>
    <row r="10" spans="1:5" ht="31.5" customHeight="1">
      <c r="A10" s="97"/>
      <c r="B10" s="135"/>
      <c r="C10" s="137"/>
      <c r="D10" s="135"/>
      <c r="E10" s="135"/>
    </row>
    <row r="11" spans="1:5" ht="15.75" customHeight="1">
      <c r="A11" s="97"/>
      <c r="B11" s="135"/>
      <c r="C11" s="137"/>
      <c r="D11" s="135"/>
      <c r="E11" s="135"/>
    </row>
    <row r="12" spans="1:5" ht="21" customHeight="1">
      <c r="A12" s="97"/>
      <c r="B12" s="135"/>
      <c r="C12" s="137"/>
      <c r="D12" s="135"/>
      <c r="E12" s="135"/>
    </row>
    <row r="13" spans="1:5" ht="15.75" customHeight="1">
      <c r="A13" s="97"/>
      <c r="B13" s="135"/>
      <c r="C13" s="137"/>
      <c r="D13" s="135"/>
      <c r="E13" s="135"/>
    </row>
    <row r="14" spans="1:5" ht="15.75" customHeight="1">
      <c r="A14" s="97"/>
      <c r="B14" s="135"/>
      <c r="C14" s="137"/>
      <c r="D14" s="135"/>
      <c r="E14" s="135"/>
    </row>
    <row r="15" spans="1:5" ht="15.75" customHeight="1">
      <c r="A15" s="99"/>
      <c r="B15" s="138"/>
      <c r="C15" s="137"/>
      <c r="D15" s="138"/>
      <c r="E15" s="138"/>
    </row>
    <row r="16" spans="1:5" ht="27" customHeight="1">
      <c r="A16" s="99"/>
      <c r="B16" s="138"/>
      <c r="C16" s="137"/>
      <c r="D16" s="138"/>
      <c r="E16" s="138"/>
    </row>
    <row r="17" spans="1:5" ht="15.75" customHeight="1">
      <c r="A17" s="99"/>
      <c r="B17" s="138"/>
      <c r="C17" s="139"/>
      <c r="D17" s="138"/>
      <c r="E17" s="138"/>
    </row>
    <row r="18" spans="1:5" ht="15.75" customHeight="1" thickBot="1">
      <c r="A18" s="99"/>
      <c r="B18" s="138"/>
      <c r="C18" s="139"/>
      <c r="D18" s="138"/>
      <c r="E18" s="138"/>
    </row>
    <row r="19" spans="1:5" s="143" customFormat="1" ht="18" customHeight="1" thickBot="1">
      <c r="A19" s="140" t="s">
        <v>340</v>
      </c>
      <c r="B19" s="141">
        <f>SUM(B4:B18)</f>
        <v>3574</v>
      </c>
      <c r="C19" s="142"/>
      <c r="D19" s="141">
        <f>SUM(D4:D18)</f>
        <v>4274</v>
      </c>
      <c r="E19" s="141">
        <f>SUM(E4:E18)</f>
        <v>3574</v>
      </c>
    </row>
  </sheetData>
  <sheetProtection selectLockedCells="1" selectUnlockedCells="1"/>
  <mergeCells count="1">
    <mergeCell ref="A1:E1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3.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view="pageLayout" workbookViewId="0" topLeftCell="A1">
      <selection activeCell="E13" sqref="E13"/>
    </sheetView>
  </sheetViews>
  <sheetFormatPr defaultColWidth="9.00390625" defaultRowHeight="12.75"/>
  <cols>
    <col min="1" max="1" width="56.875" style="128" customWidth="1"/>
    <col min="2" max="5" width="15.875" style="129" customWidth="1"/>
    <col min="6" max="6" width="12.875" style="129" customWidth="1"/>
    <col min="7" max="7" width="13.875" style="129" customWidth="1"/>
    <col min="8" max="16384" width="9.375" style="129" customWidth="1"/>
  </cols>
  <sheetData>
    <row r="1" spans="1:5" ht="24.75" customHeight="1">
      <c r="A1" s="559" t="s">
        <v>341</v>
      </c>
      <c r="B1" s="559"/>
      <c r="C1" s="559"/>
      <c r="D1" s="559"/>
      <c r="E1" s="559"/>
    </row>
    <row r="2" spans="1:5" ht="23.25" customHeight="1">
      <c r="A2" s="77"/>
      <c r="B2" s="76"/>
      <c r="C2" s="76"/>
      <c r="D2" s="76"/>
      <c r="E2" s="76"/>
    </row>
    <row r="3" spans="1:5" s="131" customFormat="1" ht="48.75" customHeight="1">
      <c r="A3" s="79" t="s">
        <v>342</v>
      </c>
      <c r="B3" s="130" t="s">
        <v>338</v>
      </c>
      <c r="C3" s="130" t="s">
        <v>339</v>
      </c>
      <c r="D3" s="130" t="s">
        <v>653</v>
      </c>
      <c r="E3" s="130" t="s">
        <v>651</v>
      </c>
    </row>
    <row r="4" spans="1:5" s="76" customFormat="1" ht="15" customHeight="1">
      <c r="A4" s="132">
        <v>1</v>
      </c>
      <c r="B4" s="133">
        <v>2</v>
      </c>
      <c r="C4" s="133">
        <v>3</v>
      </c>
      <c r="D4" s="133">
        <v>5</v>
      </c>
      <c r="E4" s="133">
        <v>5</v>
      </c>
    </row>
    <row r="5" spans="1:5" ht="15.75" customHeight="1">
      <c r="A5" s="144" t="s">
        <v>661</v>
      </c>
      <c r="B5" s="135">
        <v>53</v>
      </c>
      <c r="C5" s="145" t="s">
        <v>656</v>
      </c>
      <c r="D5" s="135">
        <v>55</v>
      </c>
      <c r="E5" s="135">
        <v>53</v>
      </c>
    </row>
    <row r="6" spans="1:5" ht="15.75" customHeight="1">
      <c r="A6" s="144"/>
      <c r="B6" s="135"/>
      <c r="C6" s="145"/>
      <c r="D6" s="135"/>
      <c r="E6" s="135"/>
    </row>
    <row r="7" spans="1:5" ht="15.75" customHeight="1">
      <c r="A7" s="144"/>
      <c r="B7" s="135"/>
      <c r="C7" s="145"/>
      <c r="D7" s="135"/>
      <c r="E7" s="135"/>
    </row>
    <row r="8" spans="1:5" ht="15.75" customHeight="1">
      <c r="A8" s="144"/>
      <c r="B8" s="135"/>
      <c r="C8" s="145"/>
      <c r="D8" s="135"/>
      <c r="E8" s="135"/>
    </row>
    <row r="9" spans="1:5" ht="15.75" customHeight="1">
      <c r="A9" s="144"/>
      <c r="B9" s="135"/>
      <c r="C9" s="145"/>
      <c r="D9" s="135"/>
      <c r="E9" s="135"/>
    </row>
    <row r="10" spans="1:5" ht="15.75" customHeight="1">
      <c r="A10" s="144"/>
      <c r="B10" s="135"/>
      <c r="C10" s="145"/>
      <c r="D10" s="135"/>
      <c r="E10" s="135"/>
    </row>
    <row r="11" spans="1:5" ht="15.75" customHeight="1">
      <c r="A11" s="144"/>
      <c r="B11" s="135"/>
      <c r="C11" s="145"/>
      <c r="D11" s="135"/>
      <c r="E11" s="135"/>
    </row>
    <row r="12" spans="1:5" ht="15.75" customHeight="1">
      <c r="A12" s="144"/>
      <c r="B12" s="135"/>
      <c r="C12" s="145"/>
      <c r="D12" s="135"/>
      <c r="E12" s="135"/>
    </row>
    <row r="13" spans="1:5" ht="15.75" customHeight="1">
      <c r="A13" s="144"/>
      <c r="B13" s="135"/>
      <c r="C13" s="145"/>
      <c r="D13" s="135"/>
      <c r="E13" s="135"/>
    </row>
    <row r="14" spans="1:5" ht="15.75" customHeight="1">
      <c r="A14" s="144"/>
      <c r="B14" s="135"/>
      <c r="C14" s="145"/>
      <c r="D14" s="135"/>
      <c r="E14" s="135"/>
    </row>
    <row r="15" spans="1:5" ht="15.75" customHeight="1">
      <c r="A15" s="144"/>
      <c r="B15" s="135"/>
      <c r="C15" s="145"/>
      <c r="D15" s="135"/>
      <c r="E15" s="135"/>
    </row>
    <row r="16" spans="1:5" ht="15.75" customHeight="1">
      <c r="A16" s="144"/>
      <c r="B16" s="135"/>
      <c r="C16" s="145"/>
      <c r="D16" s="135"/>
      <c r="E16" s="135"/>
    </row>
    <row r="17" spans="1:5" ht="15.75" customHeight="1">
      <c r="A17" s="144"/>
      <c r="B17" s="135"/>
      <c r="C17" s="145"/>
      <c r="D17" s="135"/>
      <c r="E17" s="135"/>
    </row>
    <row r="18" spans="1:5" ht="15.75" customHeight="1">
      <c r="A18" s="144"/>
      <c r="B18" s="135"/>
      <c r="C18" s="145"/>
      <c r="D18" s="135"/>
      <c r="E18" s="135"/>
    </row>
    <row r="19" spans="1:5" ht="15.75" customHeight="1">
      <c r="A19" s="144"/>
      <c r="B19" s="135"/>
      <c r="C19" s="145"/>
      <c r="D19" s="135"/>
      <c r="E19" s="135"/>
    </row>
    <row r="20" spans="1:5" ht="15.75" customHeight="1">
      <c r="A20" s="144"/>
      <c r="B20" s="135"/>
      <c r="C20" s="145"/>
      <c r="D20" s="135"/>
      <c r="E20" s="135"/>
    </row>
    <row r="21" spans="1:5" ht="15.75" customHeight="1">
      <c r="A21" s="144"/>
      <c r="B21" s="135"/>
      <c r="C21" s="145"/>
      <c r="D21" s="135"/>
      <c r="E21" s="135"/>
    </row>
    <row r="22" spans="1:5" ht="15.75" customHeight="1">
      <c r="A22" s="146"/>
      <c r="B22" s="138"/>
      <c r="C22" s="147"/>
      <c r="D22" s="138"/>
      <c r="E22" s="138"/>
    </row>
    <row r="23" spans="1:5" s="143" customFormat="1" ht="18" customHeight="1">
      <c r="A23" s="140" t="s">
        <v>340</v>
      </c>
      <c r="B23" s="141">
        <f>SUM(B5:B22)</f>
        <v>53</v>
      </c>
      <c r="C23" s="142"/>
      <c r="D23" s="141">
        <f>SUM(D5:D22)</f>
        <v>55</v>
      </c>
      <c r="E23" s="141">
        <f>SUM(E5:E22)</f>
        <v>53</v>
      </c>
    </row>
  </sheetData>
  <sheetProtection/>
  <mergeCells count="1">
    <mergeCell ref="A1:E1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4. melléklet&amp;"Times New Roman CE,Normál"&amp;10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7"/>
  <sheetViews>
    <sheetView zoomScale="130" zoomScaleNormal="130" workbookViewId="0" topLeftCell="A10">
      <selection activeCell="B55" sqref="B55:D60"/>
    </sheetView>
  </sheetViews>
  <sheetFormatPr defaultColWidth="9.00390625" defaultRowHeight="12.75"/>
  <cols>
    <col min="1" max="1" width="38.625" style="148" customWidth="1"/>
    <col min="2" max="3" width="13.875" style="148" customWidth="1"/>
    <col min="4" max="4" width="14.625" style="148" customWidth="1"/>
    <col min="5" max="16384" width="9.375" style="148" customWidth="1"/>
  </cols>
  <sheetData>
    <row r="1" spans="1:4" ht="12.75">
      <c r="A1" s="149"/>
      <c r="B1" s="149"/>
      <c r="C1" s="149"/>
      <c r="D1" s="149"/>
    </row>
    <row r="2" spans="1:4" ht="37.5" customHeight="1">
      <c r="A2" s="150" t="s">
        <v>343</v>
      </c>
      <c r="B2" s="560"/>
      <c r="C2" s="560"/>
      <c r="D2" s="560"/>
    </row>
    <row r="3" spans="1:4" ht="12.75">
      <c r="A3" s="149"/>
      <c r="B3" s="149"/>
      <c r="C3" s="149"/>
      <c r="D3" s="257"/>
    </row>
    <row r="4" spans="1:4" ht="33.75" customHeight="1">
      <c r="A4" s="151" t="s">
        <v>344</v>
      </c>
      <c r="B4" s="152" t="s">
        <v>396</v>
      </c>
      <c r="C4" s="266" t="s">
        <v>397</v>
      </c>
      <c r="D4" s="266" t="s">
        <v>623</v>
      </c>
    </row>
    <row r="5" spans="1:4" ht="12.75">
      <c r="A5" s="154" t="s">
        <v>345</v>
      </c>
      <c r="B5" s="155"/>
      <c r="C5" s="156">
        <f>SUM(A5:B5)</f>
        <v>0</v>
      </c>
      <c r="D5" s="156">
        <f>SUM(B5:C5)</f>
        <v>0</v>
      </c>
    </row>
    <row r="6" spans="1:4" ht="12.75">
      <c r="A6" s="157" t="s">
        <v>346</v>
      </c>
      <c r="B6" s="158"/>
      <c r="C6" s="159">
        <f>SUM(A6:B6)</f>
        <v>0</v>
      </c>
      <c r="D6" s="159">
        <f>SUM(B6:C6)</f>
        <v>0</v>
      </c>
    </row>
    <row r="7" spans="1:4" ht="12.75">
      <c r="A7" s="160" t="s">
        <v>347</v>
      </c>
      <c r="B7" s="161"/>
      <c r="C7" s="162"/>
      <c r="D7" s="162"/>
    </row>
    <row r="8" spans="1:4" ht="12.75">
      <c r="A8" s="160" t="s">
        <v>348</v>
      </c>
      <c r="B8" s="161"/>
      <c r="C8" s="162">
        <f aca="true" t="shared" si="0" ref="C8:D11">SUM(A8:B8)</f>
        <v>0</v>
      </c>
      <c r="D8" s="162">
        <f t="shared" si="0"/>
        <v>0</v>
      </c>
    </row>
    <row r="9" spans="1:4" ht="12.75">
      <c r="A9" s="160" t="s">
        <v>349</v>
      </c>
      <c r="B9" s="161"/>
      <c r="C9" s="162">
        <f t="shared" si="0"/>
        <v>0</v>
      </c>
      <c r="D9" s="162">
        <f t="shared" si="0"/>
        <v>0</v>
      </c>
    </row>
    <row r="10" spans="1:4" ht="12.75">
      <c r="A10" s="160" t="s">
        <v>350</v>
      </c>
      <c r="B10" s="161"/>
      <c r="C10" s="162">
        <f t="shared" si="0"/>
        <v>0</v>
      </c>
      <c r="D10" s="162">
        <f t="shared" si="0"/>
        <v>0</v>
      </c>
    </row>
    <row r="11" spans="1:4" ht="12.75">
      <c r="A11" s="163"/>
      <c r="B11" s="164"/>
      <c r="C11" s="162">
        <f t="shared" si="0"/>
        <v>0</v>
      </c>
      <c r="D11" s="162">
        <f t="shared" si="0"/>
        <v>0</v>
      </c>
    </row>
    <row r="12" spans="1:4" ht="12.75">
      <c r="A12" s="165" t="s">
        <v>351</v>
      </c>
      <c r="B12" s="166">
        <f>B5+SUM(B7:B11)</f>
        <v>0</v>
      </c>
      <c r="C12" s="167">
        <f>C5+SUM(C7:C11)</f>
        <v>0</v>
      </c>
      <c r="D12" s="167">
        <f>D5+SUM(D7:D11)</f>
        <v>0</v>
      </c>
    </row>
    <row r="13" spans="1:4" ht="12.75">
      <c r="A13" s="168"/>
      <c r="B13" s="168"/>
      <c r="C13" s="168"/>
      <c r="D13" s="168"/>
    </row>
    <row r="14" spans="1:4" ht="33" customHeight="1">
      <c r="A14" s="151" t="s">
        <v>352</v>
      </c>
      <c r="B14" s="152" t="s">
        <v>396</v>
      </c>
      <c r="C14" s="152" t="s">
        <v>5</v>
      </c>
      <c r="D14" s="266" t="s">
        <v>623</v>
      </c>
    </row>
    <row r="15" spans="1:4" ht="12.75">
      <c r="A15" s="154" t="s">
        <v>353</v>
      </c>
      <c r="B15" s="155"/>
      <c r="C15" s="155"/>
      <c r="D15" s="156">
        <f>SUM(B15:C15)</f>
        <v>0</v>
      </c>
    </row>
    <row r="16" spans="1:4" ht="12.75">
      <c r="A16" s="169" t="s">
        <v>354</v>
      </c>
      <c r="B16" s="161"/>
      <c r="C16" s="162"/>
      <c r="D16" s="162"/>
    </row>
    <row r="17" spans="1:4" ht="12.75">
      <c r="A17" s="160" t="s">
        <v>355</v>
      </c>
      <c r="B17" s="161"/>
      <c r="C17" s="162"/>
      <c r="D17" s="162"/>
    </row>
    <row r="18" spans="1:4" ht="12.75">
      <c r="A18" s="160" t="s">
        <v>356</v>
      </c>
      <c r="B18" s="161"/>
      <c r="C18" s="161"/>
      <c r="D18" s="162"/>
    </row>
    <row r="19" spans="1:4" ht="12.75">
      <c r="A19" s="163" t="s">
        <v>357</v>
      </c>
      <c r="B19" s="164"/>
      <c r="C19" s="164"/>
      <c r="D19" s="162"/>
    </row>
    <row r="20" spans="1:4" ht="12.75">
      <c r="A20" s="165" t="s">
        <v>358</v>
      </c>
      <c r="B20" s="166"/>
      <c r="C20" s="166"/>
      <c r="D20" s="167"/>
    </row>
    <row r="21" spans="1:4" ht="12.75">
      <c r="A21" s="149"/>
      <c r="B21" s="149"/>
      <c r="C21" s="149"/>
      <c r="D21" s="149"/>
    </row>
    <row r="22" spans="1:4" ht="30.75" customHeight="1">
      <c r="A22" s="150" t="s">
        <v>343</v>
      </c>
      <c r="B22" s="560"/>
      <c r="C22" s="560"/>
      <c r="D22" s="560"/>
    </row>
    <row r="23" spans="1:4" ht="13.5">
      <c r="A23" s="149"/>
      <c r="B23" s="149"/>
      <c r="C23" s="149"/>
      <c r="D23" s="257"/>
    </row>
    <row r="24" spans="1:4" ht="31.5">
      <c r="A24" s="151" t="s">
        <v>344</v>
      </c>
      <c r="B24" s="152" t="s">
        <v>396</v>
      </c>
      <c r="C24" s="152" t="s">
        <v>5</v>
      </c>
      <c r="D24" s="266" t="s">
        <v>623</v>
      </c>
    </row>
    <row r="25" spans="1:4" ht="12.75">
      <c r="A25" s="154" t="s">
        <v>345</v>
      </c>
      <c r="B25" s="155"/>
      <c r="C25" s="155"/>
      <c r="D25" s="156">
        <f>SUM(B25:C25)</f>
        <v>0</v>
      </c>
    </row>
    <row r="26" spans="1:4" ht="12.75">
      <c r="A26" s="157" t="s">
        <v>346</v>
      </c>
      <c r="B26" s="158"/>
      <c r="C26" s="158"/>
      <c r="D26" s="159">
        <f>SUM(B26:C26)</f>
        <v>0</v>
      </c>
    </row>
    <row r="27" spans="1:4" ht="12.75">
      <c r="A27" s="160" t="s">
        <v>347</v>
      </c>
      <c r="B27" s="161"/>
      <c r="C27" s="161"/>
      <c r="D27" s="162"/>
    </row>
    <row r="28" spans="1:4" ht="12.75">
      <c r="A28" s="160" t="s">
        <v>348</v>
      </c>
      <c r="B28" s="161"/>
      <c r="C28" s="161"/>
      <c r="D28" s="162">
        <f>SUM(B28:C28)</f>
        <v>0</v>
      </c>
    </row>
    <row r="29" spans="1:4" ht="12.75">
      <c r="A29" s="160" t="s">
        <v>349</v>
      </c>
      <c r="B29" s="161"/>
      <c r="C29" s="161"/>
      <c r="D29" s="162">
        <f>SUM(B29:C29)</f>
        <v>0</v>
      </c>
    </row>
    <row r="30" spans="1:4" ht="12.75">
      <c r="A30" s="160" t="s">
        <v>350</v>
      </c>
      <c r="B30" s="161"/>
      <c r="C30" s="161"/>
      <c r="D30" s="162">
        <f>SUM(B30:C30)</f>
        <v>0</v>
      </c>
    </row>
    <row r="31" spans="1:4" ht="12.75">
      <c r="A31" s="163"/>
      <c r="B31" s="164"/>
      <c r="C31" s="164"/>
      <c r="D31" s="162">
        <f>SUM(B31:C31)</f>
        <v>0</v>
      </c>
    </row>
    <row r="32" spans="1:4" ht="12.75">
      <c r="A32" s="165" t="s">
        <v>351</v>
      </c>
      <c r="B32" s="166">
        <f>B25+SUM(B27:B31)</f>
        <v>0</v>
      </c>
      <c r="C32" s="166">
        <f>C25+SUM(C27:C31)</f>
        <v>0</v>
      </c>
      <c r="D32" s="167">
        <f>D25+SUM(D27:D31)</f>
        <v>0</v>
      </c>
    </row>
    <row r="33" spans="1:4" ht="12.75">
      <c r="A33" s="168"/>
      <c r="B33" s="168"/>
      <c r="C33" s="168"/>
      <c r="D33" s="168"/>
    </row>
    <row r="34" spans="1:4" ht="31.5">
      <c r="A34" s="151" t="s">
        <v>352</v>
      </c>
      <c r="B34" s="152" t="s">
        <v>396</v>
      </c>
      <c r="C34" s="152" t="s">
        <v>5</v>
      </c>
      <c r="D34" s="266" t="s">
        <v>623</v>
      </c>
    </row>
    <row r="35" spans="1:4" ht="12.75">
      <c r="A35" s="154" t="s">
        <v>353</v>
      </c>
      <c r="B35" s="155"/>
      <c r="C35" s="156"/>
      <c r="D35" s="156"/>
    </row>
    <row r="36" spans="1:4" ht="12.75">
      <c r="A36" s="169" t="s">
        <v>354</v>
      </c>
      <c r="B36" s="161"/>
      <c r="C36" s="162"/>
      <c r="D36" s="162"/>
    </row>
    <row r="37" spans="1:4" ht="12.75">
      <c r="A37" s="160" t="s">
        <v>355</v>
      </c>
      <c r="B37" s="161"/>
      <c r="C37" s="162"/>
      <c r="D37" s="162"/>
    </row>
    <row r="38" spans="1:4" ht="12.75">
      <c r="A38" s="160" t="s">
        <v>356</v>
      </c>
      <c r="B38" s="161"/>
      <c r="C38" s="162"/>
      <c r="D38" s="162"/>
    </row>
    <row r="39" spans="1:4" ht="12.75">
      <c r="A39" s="163"/>
      <c r="B39" s="164"/>
      <c r="C39" s="162">
        <f>SUM(A39:B39)</f>
        <v>0</v>
      </c>
      <c r="D39" s="162">
        <f>SUM(B39:C39)</f>
        <v>0</v>
      </c>
    </row>
    <row r="40" spans="1:4" ht="12.75">
      <c r="A40" s="165" t="s">
        <v>358</v>
      </c>
      <c r="B40" s="166">
        <f>SUM(B35:B39)</f>
        <v>0</v>
      </c>
      <c r="C40" s="167">
        <f>SUM(C35:C39)</f>
        <v>0</v>
      </c>
      <c r="D40" s="167">
        <f>SUM(D35:D39)</f>
        <v>0</v>
      </c>
    </row>
    <row r="41" spans="1:4" ht="12.75">
      <c r="A41" s="149"/>
      <c r="B41" s="149"/>
      <c r="C41" s="149"/>
      <c r="D41" s="149"/>
    </row>
    <row r="42" spans="1:4" ht="37.5" customHeight="1">
      <c r="A42" s="150" t="s">
        <v>343</v>
      </c>
      <c r="B42" s="561" t="s">
        <v>359</v>
      </c>
      <c r="C42" s="561"/>
      <c r="D42" s="561"/>
    </row>
    <row r="43" spans="1:4" ht="13.5">
      <c r="A43" s="149"/>
      <c r="B43" s="149"/>
      <c r="C43" s="149"/>
      <c r="D43" s="257"/>
    </row>
    <row r="44" spans="1:4" ht="31.5">
      <c r="A44" s="151" t="s">
        <v>344</v>
      </c>
      <c r="B44" s="152" t="s">
        <v>396</v>
      </c>
      <c r="C44" s="152" t="s">
        <v>5</v>
      </c>
      <c r="D44" s="266" t="s">
        <v>623</v>
      </c>
    </row>
    <row r="45" spans="1:4" ht="12.75">
      <c r="A45" s="154" t="s">
        <v>345</v>
      </c>
      <c r="B45" s="155"/>
      <c r="C45" s="155"/>
      <c r="D45" s="156">
        <f>SUM(B45:C45)</f>
        <v>0</v>
      </c>
    </row>
    <row r="46" spans="1:4" ht="12.75">
      <c r="A46" s="157" t="s">
        <v>346</v>
      </c>
      <c r="B46" s="158"/>
      <c r="C46" s="158"/>
      <c r="D46" s="159"/>
    </row>
    <row r="47" spans="1:4" ht="12.75">
      <c r="A47" s="160" t="s">
        <v>347</v>
      </c>
      <c r="B47" s="161"/>
      <c r="C47" s="161"/>
      <c r="D47" s="162"/>
    </row>
    <row r="48" spans="1:4" ht="12.75">
      <c r="A48" s="160" t="s">
        <v>348</v>
      </c>
      <c r="B48" s="161"/>
      <c r="C48" s="161"/>
      <c r="D48" s="162">
        <f>SUM(B48:C48)</f>
        <v>0</v>
      </c>
    </row>
    <row r="49" spans="1:4" ht="12.75">
      <c r="A49" s="160" t="s">
        <v>349</v>
      </c>
      <c r="B49" s="161"/>
      <c r="C49" s="161"/>
      <c r="D49" s="162">
        <f>SUM(B49:C49)</f>
        <v>0</v>
      </c>
    </row>
    <row r="50" spans="1:4" ht="12.75">
      <c r="A50" s="160" t="s">
        <v>360</v>
      </c>
      <c r="B50" s="161"/>
      <c r="C50" s="161"/>
      <c r="D50" s="162">
        <f>SUM(B50:C50)</f>
        <v>0</v>
      </c>
    </row>
    <row r="51" spans="1:4" ht="12.75">
      <c r="A51" s="163"/>
      <c r="B51" s="164"/>
      <c r="C51" s="164"/>
      <c r="D51" s="162">
        <f>SUM(B51:C51)</f>
        <v>0</v>
      </c>
    </row>
    <row r="52" spans="1:4" ht="12.75">
      <c r="A52" s="165" t="s">
        <v>351</v>
      </c>
      <c r="B52" s="166">
        <f>B45+SUM(B47:B51)</f>
        <v>0</v>
      </c>
      <c r="C52" s="166">
        <f>C45+SUM(C47:C51)</f>
        <v>0</v>
      </c>
      <c r="D52" s="167">
        <f>D45+SUM(D47:D51)</f>
        <v>0</v>
      </c>
    </row>
    <row r="53" spans="1:4" ht="12.75">
      <c r="A53" s="168"/>
      <c r="B53" s="168"/>
      <c r="C53" s="168"/>
      <c r="D53" s="168"/>
    </row>
    <row r="54" spans="1:4" ht="31.5">
      <c r="A54" s="151" t="s">
        <v>352</v>
      </c>
      <c r="B54" s="152" t="s">
        <v>396</v>
      </c>
      <c r="C54" s="152" t="s">
        <v>5</v>
      </c>
      <c r="D54" s="266" t="s">
        <v>623</v>
      </c>
    </row>
    <row r="55" spans="1:4" ht="12.75">
      <c r="A55" s="154" t="s">
        <v>353</v>
      </c>
      <c r="B55" s="155"/>
      <c r="C55" s="156"/>
      <c r="D55" s="156"/>
    </row>
    <row r="56" spans="1:4" ht="12.75">
      <c r="A56" s="169" t="s">
        <v>354</v>
      </c>
      <c r="B56" s="161"/>
      <c r="C56" s="162"/>
      <c r="D56" s="162"/>
    </row>
    <row r="57" spans="1:4" ht="12.75">
      <c r="A57" s="160" t="s">
        <v>355</v>
      </c>
      <c r="B57" s="161"/>
      <c r="C57" s="162"/>
      <c r="D57" s="162"/>
    </row>
    <row r="58" spans="1:4" ht="12.75">
      <c r="A58" s="160" t="s">
        <v>356</v>
      </c>
      <c r="B58" s="161"/>
      <c r="C58" s="162"/>
      <c r="D58" s="162"/>
    </row>
    <row r="59" spans="1:4" ht="12.75">
      <c r="A59" s="163" t="s">
        <v>361</v>
      </c>
      <c r="B59" s="164"/>
      <c r="C59" s="162"/>
      <c r="D59" s="162"/>
    </row>
    <row r="60" spans="1:4" ht="12.75">
      <c r="A60" s="165" t="s">
        <v>358</v>
      </c>
      <c r="B60" s="166"/>
      <c r="C60" s="167"/>
      <c r="D60" s="167"/>
    </row>
    <row r="61" spans="1:4" ht="12.75">
      <c r="A61" s="170"/>
      <c r="B61" s="171"/>
      <c r="C61" s="171"/>
      <c r="D61" s="171"/>
    </row>
    <row r="62" spans="1:4" ht="15.75">
      <c r="A62" s="563" t="s">
        <v>624</v>
      </c>
      <c r="B62" s="563"/>
      <c r="C62" s="563"/>
      <c r="D62" s="563"/>
    </row>
    <row r="63" spans="1:4" ht="12.75">
      <c r="A63" s="149"/>
      <c r="B63" s="149"/>
      <c r="C63" s="149"/>
      <c r="D63" s="149"/>
    </row>
    <row r="64" spans="1:7" ht="12.75">
      <c r="A64" s="564" t="s">
        <v>362</v>
      </c>
      <c r="B64" s="564"/>
      <c r="C64" s="564"/>
      <c r="D64" s="259"/>
      <c r="G64" s="172"/>
    </row>
    <row r="65" spans="1:4" ht="12.75">
      <c r="A65" s="565"/>
      <c r="B65" s="565"/>
      <c r="C65" s="565"/>
      <c r="D65" s="260"/>
    </row>
    <row r="66" spans="1:4" ht="12.75">
      <c r="A66" s="566"/>
      <c r="B66" s="566"/>
      <c r="C66" s="566"/>
      <c r="D66" s="261"/>
    </row>
    <row r="67" spans="1:4" ht="12.75">
      <c r="A67" s="562" t="s">
        <v>358</v>
      </c>
      <c r="B67" s="562"/>
      <c r="C67" s="562"/>
      <c r="D67" s="258"/>
    </row>
  </sheetData>
  <sheetProtection selectLockedCells="1" selectUnlockedCells="1"/>
  <mergeCells count="8">
    <mergeCell ref="B2:D2"/>
    <mergeCell ref="B22:D22"/>
    <mergeCell ref="B42:D42"/>
    <mergeCell ref="A67:C67"/>
    <mergeCell ref="A62:D62"/>
    <mergeCell ref="A64:C64"/>
    <mergeCell ref="A65:C65"/>
    <mergeCell ref="A66:C66"/>
  </mergeCells>
  <conditionalFormatting sqref="D15:D20 D25:D32 D35:D43 B12:D12 B20:D20 B32:D32 B40:C43 B45:D53 D67 C5:D12 C35:C40 B55:D61">
    <cfRule type="cellIs" priority="2" dxfId="3" operator="equal" stopIfTrue="1">
      <formula>0</formula>
    </cfRule>
  </conditionalFormatting>
  <conditionalFormatting sqref="C16:C17">
    <cfRule type="cellIs" priority="1" dxfId="3" operator="equal" stopIfTrue="1">
      <formula>0</formula>
    </cfRule>
  </conditionalFormatting>
  <printOptions horizontalCentered="1"/>
  <pageMargins left="0.7875" right="0.7875" top="1.3624999999999998" bottom="0.7798611111111111" header="0.7875" footer="0.5118055555555555"/>
  <pageSetup horizontalDpi="300" verticalDpi="300" orientation="portrait" paperSize="9" scale="91" r:id="rId3"/>
  <headerFooter alignWithMargins="0">
    <oddHeader>&amp;C&amp;"Times New Roman CE,Félkövér"&amp;12Európai uniós támogatással megvalósuló projektek 
bevételei, kiadásai, hozzájárulások&amp;R&amp;"Times New Roman CE,Félkövér dőlt"&amp;11 5. melléklet</oddHeader>
  </headerFooter>
  <rowBreaks count="1" manualBreakCount="1">
    <brk id="3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6"/>
  <sheetViews>
    <sheetView zoomScale="110" zoomScaleNormal="110" workbookViewId="0" topLeftCell="A1">
      <selection activeCell="B2" sqref="B2:D2"/>
    </sheetView>
  </sheetViews>
  <sheetFormatPr defaultColWidth="9.00390625" defaultRowHeight="12.75"/>
  <cols>
    <col min="1" max="1" width="14.875" style="173" customWidth="1"/>
    <col min="2" max="2" width="59.375" style="174" customWidth="1"/>
    <col min="3" max="5" width="15.875" style="175" customWidth="1"/>
    <col min="6" max="16384" width="9.375" style="176" customWidth="1"/>
  </cols>
  <sheetData>
    <row r="1" spans="1:5" s="180" customFormat="1" ht="16.5" customHeight="1">
      <c r="A1" s="177"/>
      <c r="B1" s="178"/>
      <c r="C1" s="179"/>
      <c r="D1" s="179"/>
      <c r="E1" s="179" t="s">
        <v>626</v>
      </c>
    </row>
    <row r="2" spans="1:5" s="183" customFormat="1" ht="15.75" customHeight="1">
      <c r="A2" s="181" t="s">
        <v>251</v>
      </c>
      <c r="B2" s="567" t="s">
        <v>662</v>
      </c>
      <c r="C2" s="567"/>
      <c r="D2" s="567"/>
      <c r="E2" s="182" t="s">
        <v>363</v>
      </c>
    </row>
    <row r="3" spans="1:5" s="183" customFormat="1" ht="24">
      <c r="A3" s="184" t="s">
        <v>364</v>
      </c>
      <c r="B3" s="568" t="s">
        <v>365</v>
      </c>
      <c r="C3" s="568"/>
      <c r="D3" s="568"/>
      <c r="E3" s="185" t="s">
        <v>366</v>
      </c>
    </row>
    <row r="4" spans="1:5" s="188" customFormat="1" ht="15.75" customHeight="1" thickBot="1">
      <c r="A4" s="186"/>
      <c r="B4" s="186"/>
      <c r="C4" s="187"/>
      <c r="D4" s="187"/>
      <c r="E4" s="187" t="s">
        <v>334</v>
      </c>
    </row>
    <row r="5" spans="1:5" ht="33" customHeight="1" thickBot="1">
      <c r="A5" s="189" t="s">
        <v>367</v>
      </c>
      <c r="B5" s="153" t="s">
        <v>368</v>
      </c>
      <c r="C5" s="263" t="s">
        <v>4</v>
      </c>
      <c r="D5" s="263" t="s">
        <v>620</v>
      </c>
      <c r="E5" s="263" t="s">
        <v>621</v>
      </c>
    </row>
    <row r="6" spans="1:5" s="194" customFormat="1" ht="12.75" customHeight="1" thickBot="1">
      <c r="A6" s="190">
        <v>1</v>
      </c>
      <c r="B6" s="191">
        <v>2</v>
      </c>
      <c r="C6" s="191">
        <v>3</v>
      </c>
      <c r="D6" s="192">
        <v>4</v>
      </c>
      <c r="E6" s="193">
        <v>5</v>
      </c>
    </row>
    <row r="7" spans="1:5" s="194" customFormat="1" ht="15.75" customHeight="1">
      <c r="A7" s="569" t="s">
        <v>249</v>
      </c>
      <c r="B7" s="569"/>
      <c r="C7" s="569"/>
      <c r="D7" s="569"/>
      <c r="E7" s="569"/>
    </row>
    <row r="8" spans="1:5" s="194" customFormat="1" ht="12" customHeight="1">
      <c r="A8" s="5" t="s">
        <v>6</v>
      </c>
      <c r="B8" s="9" t="s">
        <v>7</v>
      </c>
      <c r="C8" s="195"/>
      <c r="D8" s="195"/>
      <c r="E8" s="195"/>
    </row>
    <row r="9" spans="1:5" s="198" customFormat="1" ht="12" customHeight="1">
      <c r="A9" s="196" t="s">
        <v>8</v>
      </c>
      <c r="B9" s="13" t="s">
        <v>9</v>
      </c>
      <c r="C9" s="197"/>
      <c r="D9" s="197"/>
      <c r="E9" s="197"/>
    </row>
    <row r="10" spans="1:5" s="201" customFormat="1" ht="12" customHeight="1">
      <c r="A10" s="199" t="s">
        <v>10</v>
      </c>
      <c r="B10" s="16" t="s">
        <v>11</v>
      </c>
      <c r="C10" s="200"/>
      <c r="D10" s="200"/>
      <c r="E10" s="200"/>
    </row>
    <row r="11" spans="1:5" s="201" customFormat="1" ht="12" customHeight="1">
      <c r="A11" s="199" t="s">
        <v>12</v>
      </c>
      <c r="B11" s="16" t="s">
        <v>13</v>
      </c>
      <c r="C11" s="200"/>
      <c r="D11" s="200"/>
      <c r="E11" s="200"/>
    </row>
    <row r="12" spans="1:5" s="201" customFormat="1" ht="12" customHeight="1">
      <c r="A12" s="199" t="s">
        <v>14</v>
      </c>
      <c r="B12" s="16" t="s">
        <v>15</v>
      </c>
      <c r="C12" s="200"/>
      <c r="D12" s="200"/>
      <c r="E12" s="200"/>
    </row>
    <row r="13" spans="1:5" s="201" customFormat="1" ht="12" customHeight="1">
      <c r="A13" s="199" t="s">
        <v>16</v>
      </c>
      <c r="B13" s="16" t="s">
        <v>17</v>
      </c>
      <c r="C13" s="202"/>
      <c r="D13" s="202"/>
      <c r="E13" s="202"/>
    </row>
    <row r="14" spans="1:5" s="198" customFormat="1" ht="12" customHeight="1">
      <c r="A14" s="203" t="s">
        <v>18</v>
      </c>
      <c r="B14" s="21" t="s">
        <v>19</v>
      </c>
      <c r="C14" s="204"/>
      <c r="D14" s="204"/>
      <c r="E14" s="204"/>
    </row>
    <row r="15" spans="1:5" s="198" customFormat="1" ht="12" customHeight="1">
      <c r="A15" s="5" t="s">
        <v>20</v>
      </c>
      <c r="B15" s="23" t="s">
        <v>21</v>
      </c>
      <c r="C15" s="195"/>
      <c r="D15" s="195"/>
      <c r="E15" s="195"/>
    </row>
    <row r="16" spans="1:5" s="198" customFormat="1" ht="12" customHeight="1">
      <c r="A16" s="196" t="s">
        <v>22</v>
      </c>
      <c r="B16" s="13" t="s">
        <v>23</v>
      </c>
      <c r="C16" s="197"/>
      <c r="D16" s="197"/>
      <c r="E16" s="197"/>
    </row>
    <row r="17" spans="1:5" s="198" customFormat="1" ht="12" customHeight="1">
      <c r="A17" s="199" t="s">
        <v>24</v>
      </c>
      <c r="B17" s="16" t="s">
        <v>25</v>
      </c>
      <c r="C17" s="200"/>
      <c r="D17" s="200"/>
      <c r="E17" s="200"/>
    </row>
    <row r="18" spans="1:5" s="198" customFormat="1" ht="12" customHeight="1">
      <c r="A18" s="199" t="s">
        <v>26</v>
      </c>
      <c r="B18" s="16" t="s">
        <v>369</v>
      </c>
      <c r="C18" s="200"/>
      <c r="D18" s="200"/>
      <c r="E18" s="200"/>
    </row>
    <row r="19" spans="1:5" s="198" customFormat="1" ht="12" customHeight="1">
      <c r="A19" s="199" t="s">
        <v>28</v>
      </c>
      <c r="B19" s="16" t="s">
        <v>370</v>
      </c>
      <c r="C19" s="200"/>
      <c r="D19" s="200"/>
      <c r="E19" s="200"/>
    </row>
    <row r="20" spans="1:5" s="198" customFormat="1" ht="12" customHeight="1">
      <c r="A20" s="199" t="s">
        <v>30</v>
      </c>
      <c r="B20" s="16" t="s">
        <v>31</v>
      </c>
      <c r="C20" s="200"/>
      <c r="D20" s="200"/>
      <c r="E20" s="200"/>
    </row>
    <row r="21" spans="1:5" s="201" customFormat="1" ht="12" customHeight="1">
      <c r="A21" s="203" t="s">
        <v>32</v>
      </c>
      <c r="B21" s="21" t="s">
        <v>33</v>
      </c>
      <c r="C21" s="205"/>
      <c r="D21" s="205"/>
      <c r="E21" s="205"/>
    </row>
    <row r="22" spans="1:5" s="201" customFormat="1" ht="12" customHeight="1">
      <c r="A22" s="5" t="s">
        <v>34</v>
      </c>
      <c r="B22" s="9" t="s">
        <v>35</v>
      </c>
      <c r="C22" s="195"/>
      <c r="D22" s="195"/>
      <c r="E22" s="195"/>
    </row>
    <row r="23" spans="1:5" s="201" customFormat="1" ht="12" customHeight="1">
      <c r="A23" s="196" t="s">
        <v>36</v>
      </c>
      <c r="B23" s="13" t="s">
        <v>37</v>
      </c>
      <c r="C23" s="197"/>
      <c r="D23" s="197"/>
      <c r="E23" s="197"/>
    </row>
    <row r="24" spans="1:5" s="198" customFormat="1" ht="12" customHeight="1">
      <c r="A24" s="199" t="s">
        <v>38</v>
      </c>
      <c r="B24" s="16" t="s">
        <v>39</v>
      </c>
      <c r="C24" s="200"/>
      <c r="D24" s="200"/>
      <c r="E24" s="200"/>
    </row>
    <row r="25" spans="1:5" s="198" customFormat="1" ht="12" customHeight="1">
      <c r="A25" s="199" t="s">
        <v>40</v>
      </c>
      <c r="B25" s="16" t="s">
        <v>371</v>
      </c>
      <c r="C25" s="200"/>
      <c r="D25" s="200"/>
      <c r="E25" s="200"/>
    </row>
    <row r="26" spans="1:5" s="198" customFormat="1" ht="12" customHeight="1">
      <c r="A26" s="199" t="s">
        <v>42</v>
      </c>
      <c r="B26" s="16" t="s">
        <v>372</v>
      </c>
      <c r="C26" s="200"/>
      <c r="D26" s="200"/>
      <c r="E26" s="200"/>
    </row>
    <row r="27" spans="1:5" s="198" customFormat="1" ht="12" customHeight="1">
      <c r="A27" s="199" t="s">
        <v>44</v>
      </c>
      <c r="B27" s="16" t="s">
        <v>45</v>
      </c>
      <c r="C27" s="200"/>
      <c r="D27" s="200"/>
      <c r="E27" s="200"/>
    </row>
    <row r="28" spans="1:5" s="198" customFormat="1" ht="12" customHeight="1">
      <c r="A28" s="203" t="s">
        <v>46</v>
      </c>
      <c r="B28" s="21" t="s">
        <v>47</v>
      </c>
      <c r="C28" s="205"/>
      <c r="D28" s="205"/>
      <c r="E28" s="205"/>
    </row>
    <row r="29" spans="1:5" s="198" customFormat="1" ht="12" customHeight="1">
      <c r="A29" s="5" t="s">
        <v>48</v>
      </c>
      <c r="B29" s="9" t="s">
        <v>49</v>
      </c>
      <c r="C29" s="195"/>
      <c r="D29" s="195"/>
      <c r="E29" s="195"/>
    </row>
    <row r="30" spans="1:5" s="198" customFormat="1" ht="12" customHeight="1">
      <c r="A30" s="196" t="s">
        <v>50</v>
      </c>
      <c r="B30" s="13" t="s">
        <v>51</v>
      </c>
      <c r="C30" s="206"/>
      <c r="D30" s="206"/>
      <c r="E30" s="206"/>
    </row>
    <row r="31" spans="1:5" s="198" customFormat="1" ht="12" customHeight="1">
      <c r="A31" s="199" t="s">
        <v>52</v>
      </c>
      <c r="B31" s="16" t="s">
        <v>53</v>
      </c>
      <c r="C31" s="200"/>
      <c r="D31" s="200"/>
      <c r="E31" s="200"/>
    </row>
    <row r="32" spans="1:5" s="198" customFormat="1" ht="12" customHeight="1">
      <c r="A32" s="199" t="s">
        <v>54</v>
      </c>
      <c r="B32" s="16" t="s">
        <v>55</v>
      </c>
      <c r="C32" s="200"/>
      <c r="D32" s="200"/>
      <c r="E32" s="200"/>
    </row>
    <row r="33" spans="1:5" s="198" customFormat="1" ht="12" customHeight="1">
      <c r="A33" s="199" t="s">
        <v>56</v>
      </c>
      <c r="B33" s="16" t="s">
        <v>57</v>
      </c>
      <c r="C33" s="200"/>
      <c r="D33" s="200"/>
      <c r="E33" s="200"/>
    </row>
    <row r="34" spans="1:5" s="198" customFormat="1" ht="12" customHeight="1">
      <c r="A34" s="199" t="s">
        <v>58</v>
      </c>
      <c r="B34" s="16" t="s">
        <v>59</v>
      </c>
      <c r="C34" s="200"/>
      <c r="D34" s="200"/>
      <c r="E34" s="200"/>
    </row>
    <row r="35" spans="1:5" s="198" customFormat="1" ht="12" customHeight="1">
      <c r="A35" s="203" t="s">
        <v>60</v>
      </c>
      <c r="B35" s="21" t="s">
        <v>61</v>
      </c>
      <c r="C35" s="205"/>
      <c r="D35" s="205"/>
      <c r="E35" s="205"/>
    </row>
    <row r="36" spans="1:5" s="198" customFormat="1" ht="12" customHeight="1">
      <c r="A36" s="5" t="s">
        <v>62</v>
      </c>
      <c r="B36" s="9" t="s">
        <v>63</v>
      </c>
      <c r="C36" s="195"/>
      <c r="D36" s="195"/>
      <c r="E36" s="195"/>
    </row>
    <row r="37" spans="1:5" s="198" customFormat="1" ht="12" customHeight="1">
      <c r="A37" s="196" t="s">
        <v>64</v>
      </c>
      <c r="B37" s="13" t="s">
        <v>65</v>
      </c>
      <c r="C37" s="197"/>
      <c r="D37" s="197"/>
      <c r="E37" s="197"/>
    </row>
    <row r="38" spans="1:5" s="198" customFormat="1" ht="12" customHeight="1">
      <c r="A38" s="199" t="s">
        <v>66</v>
      </c>
      <c r="B38" s="16" t="s">
        <v>67</v>
      </c>
      <c r="C38" s="200"/>
      <c r="D38" s="200"/>
      <c r="E38" s="200"/>
    </row>
    <row r="39" spans="1:5" s="198" customFormat="1" ht="12" customHeight="1">
      <c r="A39" s="199" t="s">
        <v>68</v>
      </c>
      <c r="B39" s="16" t="s">
        <v>69</v>
      </c>
      <c r="C39" s="200"/>
      <c r="D39" s="200"/>
      <c r="E39" s="200"/>
    </row>
    <row r="40" spans="1:5" s="198" customFormat="1" ht="12" customHeight="1">
      <c r="A40" s="199" t="s">
        <v>70</v>
      </c>
      <c r="B40" s="16" t="s">
        <v>71</v>
      </c>
      <c r="C40" s="200"/>
      <c r="D40" s="200"/>
      <c r="E40" s="200"/>
    </row>
    <row r="41" spans="1:5" s="198" customFormat="1" ht="12" customHeight="1">
      <c r="A41" s="199" t="s">
        <v>72</v>
      </c>
      <c r="B41" s="16" t="s">
        <v>73</v>
      </c>
      <c r="C41" s="200"/>
      <c r="D41" s="200"/>
      <c r="E41" s="200"/>
    </row>
    <row r="42" spans="1:5" s="198" customFormat="1" ht="12" customHeight="1">
      <c r="A42" s="199" t="s">
        <v>74</v>
      </c>
      <c r="B42" s="16" t="s">
        <v>75</v>
      </c>
      <c r="C42" s="200"/>
      <c r="D42" s="200"/>
      <c r="E42" s="200"/>
    </row>
    <row r="43" spans="1:5" s="198" customFormat="1" ht="12" customHeight="1">
      <c r="A43" s="199" t="s">
        <v>76</v>
      </c>
      <c r="B43" s="16" t="s">
        <v>77</v>
      </c>
      <c r="C43" s="200"/>
      <c r="D43" s="200"/>
      <c r="E43" s="200"/>
    </row>
    <row r="44" spans="1:5" s="198" customFormat="1" ht="12" customHeight="1">
      <c r="A44" s="199" t="s">
        <v>78</v>
      </c>
      <c r="B44" s="16" t="s">
        <v>79</v>
      </c>
      <c r="C44" s="200"/>
      <c r="D44" s="200"/>
      <c r="E44" s="200"/>
    </row>
    <row r="45" spans="1:5" s="198" customFormat="1" ht="12" customHeight="1">
      <c r="A45" s="199" t="s">
        <v>80</v>
      </c>
      <c r="B45" s="16" t="s">
        <v>81</v>
      </c>
      <c r="C45" s="200"/>
      <c r="D45" s="200"/>
      <c r="E45" s="200"/>
    </row>
    <row r="46" spans="1:5" s="198" customFormat="1" ht="12" customHeight="1">
      <c r="A46" s="203" t="s">
        <v>82</v>
      </c>
      <c r="B46" s="21" t="s">
        <v>83</v>
      </c>
      <c r="C46" s="205"/>
      <c r="D46" s="205"/>
      <c r="E46" s="205"/>
    </row>
    <row r="47" spans="1:5" s="198" customFormat="1" ht="12" customHeight="1">
      <c r="A47" s="5" t="s">
        <v>84</v>
      </c>
      <c r="B47" s="9" t="s">
        <v>85</v>
      </c>
      <c r="C47" s="195"/>
      <c r="D47" s="195"/>
      <c r="E47" s="195"/>
    </row>
    <row r="48" spans="1:5" s="198" customFormat="1" ht="12" customHeight="1">
      <c r="A48" s="196" t="s">
        <v>86</v>
      </c>
      <c r="B48" s="13" t="s">
        <v>87</v>
      </c>
      <c r="C48" s="197"/>
      <c r="D48" s="197"/>
      <c r="E48" s="197"/>
    </row>
    <row r="49" spans="1:5" s="198" customFormat="1" ht="12" customHeight="1">
      <c r="A49" s="199" t="s">
        <v>88</v>
      </c>
      <c r="B49" s="16" t="s">
        <v>89</v>
      </c>
      <c r="C49" s="200"/>
      <c r="D49" s="200"/>
      <c r="E49" s="200"/>
    </row>
    <row r="50" spans="1:5" s="198" customFormat="1" ht="12" customHeight="1">
      <c r="A50" s="199" t="s">
        <v>90</v>
      </c>
      <c r="B50" s="16" t="s">
        <v>91</v>
      </c>
      <c r="C50" s="200"/>
      <c r="D50" s="200"/>
      <c r="E50" s="200"/>
    </row>
    <row r="51" spans="1:5" s="198" customFormat="1" ht="12" customHeight="1">
      <c r="A51" s="199" t="s">
        <v>92</v>
      </c>
      <c r="B51" s="16" t="s">
        <v>93</v>
      </c>
      <c r="C51" s="200"/>
      <c r="D51" s="200"/>
      <c r="E51" s="200"/>
    </row>
    <row r="52" spans="1:5" s="198" customFormat="1" ht="12" customHeight="1">
      <c r="A52" s="203" t="s">
        <v>94</v>
      </c>
      <c r="B52" s="21" t="s">
        <v>95</v>
      </c>
      <c r="C52" s="205"/>
      <c r="D52" s="205"/>
      <c r="E52" s="205"/>
    </row>
    <row r="53" spans="1:5" s="198" customFormat="1" ht="12" customHeight="1">
      <c r="A53" s="5" t="s">
        <v>96</v>
      </c>
      <c r="B53" s="9" t="s">
        <v>97</v>
      </c>
      <c r="C53" s="195"/>
      <c r="D53" s="195"/>
      <c r="E53" s="195"/>
    </row>
    <row r="54" spans="1:5" s="201" customFormat="1" ht="12" customHeight="1">
      <c r="A54" s="196" t="s">
        <v>98</v>
      </c>
      <c r="B54" s="13" t="s">
        <v>99</v>
      </c>
      <c r="C54" s="197"/>
      <c r="D54" s="197"/>
      <c r="E54" s="197"/>
    </row>
    <row r="55" spans="1:5" s="201" customFormat="1" ht="12" customHeight="1">
      <c r="A55" s="199" t="s">
        <v>100</v>
      </c>
      <c r="B55" s="16" t="s">
        <v>101</v>
      </c>
      <c r="C55" s="200"/>
      <c r="D55" s="200"/>
      <c r="E55" s="200"/>
    </row>
    <row r="56" spans="1:5" s="201" customFormat="1" ht="12" customHeight="1">
      <c r="A56" s="199" t="s">
        <v>102</v>
      </c>
      <c r="B56" s="16" t="s">
        <v>103</v>
      </c>
      <c r="C56" s="200"/>
      <c r="D56" s="200"/>
      <c r="E56" s="200"/>
    </row>
    <row r="57" spans="1:5" s="201" customFormat="1" ht="12" customHeight="1">
      <c r="A57" s="203" t="s">
        <v>104</v>
      </c>
      <c r="B57" s="21" t="s">
        <v>105</v>
      </c>
      <c r="C57" s="205"/>
      <c r="D57" s="205"/>
      <c r="E57" s="205"/>
    </row>
    <row r="58" spans="1:5" s="201" customFormat="1" ht="12" customHeight="1">
      <c r="A58" s="5" t="s">
        <v>106</v>
      </c>
      <c r="B58" s="23" t="s">
        <v>107</v>
      </c>
      <c r="C58" s="195"/>
      <c r="D58" s="195"/>
      <c r="E58" s="195"/>
    </row>
    <row r="59" spans="1:5" s="201" customFormat="1" ht="12" customHeight="1">
      <c r="A59" s="196" t="s">
        <v>108</v>
      </c>
      <c r="B59" s="13" t="s">
        <v>109</v>
      </c>
      <c r="C59" s="200"/>
      <c r="D59" s="200"/>
      <c r="E59" s="200"/>
    </row>
    <row r="60" spans="1:5" s="201" customFormat="1" ht="12" customHeight="1">
      <c r="A60" s="199" t="s">
        <v>110</v>
      </c>
      <c r="B60" s="16" t="s">
        <v>111</v>
      </c>
      <c r="C60" s="200"/>
      <c r="D60" s="200"/>
      <c r="E60" s="200"/>
    </row>
    <row r="61" spans="1:5" s="201" customFormat="1" ht="12" customHeight="1">
      <c r="A61" s="199" t="s">
        <v>112</v>
      </c>
      <c r="B61" s="16" t="s">
        <v>113</v>
      </c>
      <c r="C61" s="200"/>
      <c r="D61" s="200"/>
      <c r="E61" s="200"/>
    </row>
    <row r="62" spans="1:5" s="201" customFormat="1" ht="12" customHeight="1">
      <c r="A62" s="203" t="s">
        <v>114</v>
      </c>
      <c r="B62" s="21" t="s">
        <v>115</v>
      </c>
      <c r="C62" s="200"/>
      <c r="D62" s="200"/>
      <c r="E62" s="200"/>
    </row>
    <row r="63" spans="1:5" s="201" customFormat="1" ht="12" customHeight="1">
      <c r="A63" s="5" t="s">
        <v>116</v>
      </c>
      <c r="B63" s="9" t="s">
        <v>117</v>
      </c>
      <c r="C63" s="195"/>
      <c r="D63" s="195"/>
      <c r="E63" s="195"/>
    </row>
    <row r="64" spans="1:5" s="201" customFormat="1" ht="12" customHeight="1">
      <c r="A64" s="207" t="s">
        <v>373</v>
      </c>
      <c r="B64" s="23" t="s">
        <v>119</v>
      </c>
      <c r="C64" s="195"/>
      <c r="D64" s="195"/>
      <c r="E64" s="195"/>
    </row>
    <row r="65" spans="1:5" s="201" customFormat="1" ht="12" customHeight="1">
      <c r="A65" s="196" t="s">
        <v>120</v>
      </c>
      <c r="B65" s="13" t="s">
        <v>121</v>
      </c>
      <c r="C65" s="200"/>
      <c r="D65" s="200"/>
      <c r="E65" s="200"/>
    </row>
    <row r="66" spans="1:5" s="201" customFormat="1" ht="12" customHeight="1">
      <c r="A66" s="199" t="s">
        <v>122</v>
      </c>
      <c r="B66" s="16" t="s">
        <v>123</v>
      </c>
      <c r="C66" s="200"/>
      <c r="D66" s="200"/>
      <c r="E66" s="200"/>
    </row>
    <row r="67" spans="1:5" s="201" customFormat="1" ht="12" customHeight="1">
      <c r="A67" s="203" t="s">
        <v>124</v>
      </c>
      <c r="B67" s="28" t="s">
        <v>374</v>
      </c>
      <c r="C67" s="200"/>
      <c r="D67" s="200"/>
      <c r="E67" s="200"/>
    </row>
    <row r="68" spans="1:5" s="201" customFormat="1" ht="12" customHeight="1">
      <c r="A68" s="207" t="s">
        <v>126</v>
      </c>
      <c r="B68" s="23" t="s">
        <v>127</v>
      </c>
      <c r="C68" s="195"/>
      <c r="D68" s="195"/>
      <c r="E68" s="195"/>
    </row>
    <row r="69" spans="1:5" s="201" customFormat="1" ht="12" customHeight="1">
      <c r="A69" s="196" t="s">
        <v>128</v>
      </c>
      <c r="B69" s="13" t="s">
        <v>129</v>
      </c>
      <c r="C69" s="200"/>
      <c r="D69" s="200"/>
      <c r="E69" s="200"/>
    </row>
    <row r="70" spans="1:5" s="201" customFormat="1" ht="12" customHeight="1">
      <c r="A70" s="199" t="s">
        <v>130</v>
      </c>
      <c r="B70" s="16" t="s">
        <v>131</v>
      </c>
      <c r="C70" s="200"/>
      <c r="D70" s="200"/>
      <c r="E70" s="200"/>
    </row>
    <row r="71" spans="1:5" s="201" customFormat="1" ht="12" customHeight="1">
      <c r="A71" s="199" t="s">
        <v>132</v>
      </c>
      <c r="B71" s="16" t="s">
        <v>133</v>
      </c>
      <c r="C71" s="200"/>
      <c r="D71" s="200"/>
      <c r="E71" s="200"/>
    </row>
    <row r="72" spans="1:5" s="201" customFormat="1" ht="12" customHeight="1">
      <c r="A72" s="203" t="s">
        <v>134</v>
      </c>
      <c r="B72" s="21" t="s">
        <v>135</v>
      </c>
      <c r="C72" s="200"/>
      <c r="D72" s="200"/>
      <c r="E72" s="200"/>
    </row>
    <row r="73" spans="1:5" s="201" customFormat="1" ht="12" customHeight="1">
      <c r="A73" s="207" t="s">
        <v>136</v>
      </c>
      <c r="B73" s="23" t="s">
        <v>137</v>
      </c>
      <c r="C73" s="195"/>
      <c r="D73" s="195"/>
      <c r="E73" s="195"/>
    </row>
    <row r="74" spans="1:5" s="201" customFormat="1" ht="12" customHeight="1">
      <c r="A74" s="196" t="s">
        <v>138</v>
      </c>
      <c r="B74" s="13" t="s">
        <v>139</v>
      </c>
      <c r="C74" s="200"/>
      <c r="D74" s="200"/>
      <c r="E74" s="200"/>
    </row>
    <row r="75" spans="1:5" s="198" customFormat="1" ht="12" customHeight="1">
      <c r="A75" s="203" t="s">
        <v>140</v>
      </c>
      <c r="B75" s="21" t="s">
        <v>141</v>
      </c>
      <c r="C75" s="200"/>
      <c r="D75" s="200"/>
      <c r="E75" s="200"/>
    </row>
    <row r="76" spans="1:5" s="201" customFormat="1" ht="12" customHeight="1">
      <c r="A76" s="207" t="s">
        <v>142</v>
      </c>
      <c r="B76" s="23" t="s">
        <v>143</v>
      </c>
      <c r="C76" s="195"/>
      <c r="D76" s="195"/>
      <c r="E76" s="195"/>
    </row>
    <row r="77" spans="1:5" s="201" customFormat="1" ht="12" customHeight="1">
      <c r="A77" s="196" t="s">
        <v>144</v>
      </c>
      <c r="B77" s="13" t="s">
        <v>145</v>
      </c>
      <c r="C77" s="200"/>
      <c r="D77" s="200"/>
      <c r="E77" s="200"/>
    </row>
    <row r="78" spans="1:5" s="201" customFormat="1" ht="12" customHeight="1">
      <c r="A78" s="199" t="s">
        <v>146</v>
      </c>
      <c r="B78" s="16" t="s">
        <v>147</v>
      </c>
      <c r="C78" s="200"/>
      <c r="D78" s="200"/>
      <c r="E78" s="200"/>
    </row>
    <row r="79" spans="1:5" s="201" customFormat="1" ht="12" customHeight="1">
      <c r="A79" s="203" t="s">
        <v>148</v>
      </c>
      <c r="B79" s="21" t="s">
        <v>149</v>
      </c>
      <c r="C79" s="200"/>
      <c r="D79" s="200"/>
      <c r="E79" s="200"/>
    </row>
    <row r="80" spans="1:5" s="201" customFormat="1" ht="12" customHeight="1">
      <c r="A80" s="207" t="s">
        <v>150</v>
      </c>
      <c r="B80" s="23" t="s">
        <v>151</v>
      </c>
      <c r="C80" s="195"/>
      <c r="D80" s="195"/>
      <c r="E80" s="195"/>
    </row>
    <row r="81" spans="1:5" s="201" customFormat="1" ht="12" customHeight="1">
      <c r="A81" s="208" t="s">
        <v>152</v>
      </c>
      <c r="B81" s="13" t="s">
        <v>153</v>
      </c>
      <c r="C81" s="200"/>
      <c r="D81" s="200"/>
      <c r="E81" s="200"/>
    </row>
    <row r="82" spans="1:5" s="201" customFormat="1" ht="12" customHeight="1">
      <c r="A82" s="209" t="s">
        <v>154</v>
      </c>
      <c r="B82" s="16" t="s">
        <v>155</v>
      </c>
      <c r="C82" s="200"/>
      <c r="D82" s="200"/>
      <c r="E82" s="200"/>
    </row>
    <row r="83" spans="1:5" s="198" customFormat="1" ht="12" customHeight="1">
      <c r="A83" s="209" t="s">
        <v>156</v>
      </c>
      <c r="B83" s="16" t="s">
        <v>157</v>
      </c>
      <c r="C83" s="200"/>
      <c r="D83" s="200"/>
      <c r="E83" s="200"/>
    </row>
    <row r="84" spans="1:5" s="198" customFormat="1" ht="12" customHeight="1">
      <c r="A84" s="210" t="s">
        <v>158</v>
      </c>
      <c r="B84" s="21" t="s">
        <v>159</v>
      </c>
      <c r="C84" s="200"/>
      <c r="D84" s="200"/>
      <c r="E84" s="200"/>
    </row>
    <row r="85" spans="1:5" s="198" customFormat="1" ht="12" customHeight="1">
      <c r="A85" s="207" t="s">
        <v>160</v>
      </c>
      <c r="B85" s="23" t="s">
        <v>161</v>
      </c>
      <c r="C85" s="211"/>
      <c r="D85" s="211"/>
      <c r="E85" s="211"/>
    </row>
    <row r="86" spans="1:5" s="198" customFormat="1" ht="12" customHeight="1">
      <c r="A86" s="207" t="s">
        <v>162</v>
      </c>
      <c r="B86" s="34" t="s">
        <v>163</v>
      </c>
      <c r="C86" s="195"/>
      <c r="D86" s="195"/>
      <c r="E86" s="195"/>
    </row>
    <row r="87" spans="1:5" s="201" customFormat="1" ht="12" customHeight="1">
      <c r="A87" s="212" t="s">
        <v>164</v>
      </c>
      <c r="B87" s="36" t="s">
        <v>375</v>
      </c>
      <c r="C87" s="195"/>
      <c r="D87" s="195"/>
      <c r="E87" s="195"/>
    </row>
    <row r="88" spans="1:5" s="201" customFormat="1" ht="15" customHeight="1">
      <c r="A88" s="213"/>
      <c r="B88" s="214"/>
      <c r="C88" s="215"/>
      <c r="D88" s="215"/>
      <c r="E88" s="215"/>
    </row>
    <row r="89" spans="1:5" ht="12.75">
      <c r="A89" s="216"/>
      <c r="B89" s="217"/>
      <c r="C89" s="218"/>
      <c r="D89" s="218"/>
      <c r="E89" s="218"/>
    </row>
    <row r="90" spans="1:5" s="194" customFormat="1" ht="16.5" customHeight="1">
      <c r="A90" s="569" t="s">
        <v>250</v>
      </c>
      <c r="B90" s="569"/>
      <c r="C90" s="569"/>
      <c r="D90" s="569"/>
      <c r="E90" s="569"/>
    </row>
    <row r="91" spans="1:5" s="221" customFormat="1" ht="12" customHeight="1">
      <c r="A91" s="219" t="s">
        <v>6</v>
      </c>
      <c r="B91" s="42" t="s">
        <v>169</v>
      </c>
      <c r="C91" s="220"/>
      <c r="D91" s="220"/>
      <c r="E91" s="220"/>
    </row>
    <row r="92" spans="1:5" ht="12" customHeight="1">
      <c r="A92" s="222" t="s">
        <v>8</v>
      </c>
      <c r="B92" s="46" t="s">
        <v>170</v>
      </c>
      <c r="C92" s="223"/>
      <c r="D92" s="223"/>
      <c r="E92" s="223"/>
    </row>
    <row r="93" spans="1:5" ht="12" customHeight="1">
      <c r="A93" s="199" t="s">
        <v>10</v>
      </c>
      <c r="B93" s="49" t="s">
        <v>171</v>
      </c>
      <c r="C93" s="200"/>
      <c r="D93" s="200"/>
      <c r="E93" s="200"/>
    </row>
    <row r="94" spans="1:5" ht="12" customHeight="1">
      <c r="A94" s="199" t="s">
        <v>12</v>
      </c>
      <c r="B94" s="49" t="s">
        <v>172</v>
      </c>
      <c r="C94" s="205"/>
      <c r="D94" s="205"/>
      <c r="E94" s="205"/>
    </row>
    <row r="95" spans="1:5" ht="12" customHeight="1">
      <c r="A95" s="199" t="s">
        <v>14</v>
      </c>
      <c r="B95" s="52" t="s">
        <v>173</v>
      </c>
      <c r="C95" s="205"/>
      <c r="D95" s="205"/>
      <c r="E95" s="205"/>
    </row>
    <row r="96" spans="1:7" ht="12" customHeight="1">
      <c r="A96" s="199" t="s">
        <v>174</v>
      </c>
      <c r="B96" s="53" t="s">
        <v>175</v>
      </c>
      <c r="C96" s="205"/>
      <c r="D96" s="205"/>
      <c r="E96" s="205"/>
      <c r="G96" s="129"/>
    </row>
    <row r="97" spans="1:5" ht="12" customHeight="1">
      <c r="A97" s="199" t="s">
        <v>18</v>
      </c>
      <c r="B97" s="49" t="s">
        <v>176</v>
      </c>
      <c r="C97" s="205"/>
      <c r="D97" s="205"/>
      <c r="E97" s="205"/>
    </row>
    <row r="98" spans="1:5" ht="12" customHeight="1">
      <c r="A98" s="199" t="s">
        <v>177</v>
      </c>
      <c r="B98" s="54" t="s">
        <v>178</v>
      </c>
      <c r="C98" s="205"/>
      <c r="D98" s="205"/>
      <c r="E98" s="205"/>
    </row>
    <row r="99" spans="1:5" ht="12" customHeight="1">
      <c r="A99" s="199" t="s">
        <v>179</v>
      </c>
      <c r="B99" s="49" t="s">
        <v>180</v>
      </c>
      <c r="C99" s="205"/>
      <c r="D99" s="205"/>
      <c r="E99" s="205"/>
    </row>
    <row r="100" spans="1:5" ht="12" customHeight="1">
      <c r="A100" s="199" t="s">
        <v>181</v>
      </c>
      <c r="B100" s="49" t="s">
        <v>182</v>
      </c>
      <c r="C100" s="205"/>
      <c r="D100" s="205"/>
      <c r="E100" s="205"/>
    </row>
    <row r="101" spans="1:5" ht="12" customHeight="1">
      <c r="A101" s="199" t="s">
        <v>183</v>
      </c>
      <c r="B101" s="54" t="s">
        <v>184</v>
      </c>
      <c r="C101" s="205"/>
      <c r="D101" s="205"/>
      <c r="E101" s="205"/>
    </row>
    <row r="102" spans="1:5" ht="12" customHeight="1">
      <c r="A102" s="199" t="s">
        <v>185</v>
      </c>
      <c r="B102" s="54" t="s">
        <v>186</v>
      </c>
      <c r="C102" s="205"/>
      <c r="D102" s="205"/>
      <c r="E102" s="205"/>
    </row>
    <row r="103" spans="1:5" ht="12" customHeight="1">
      <c r="A103" s="199" t="s">
        <v>187</v>
      </c>
      <c r="B103" s="49" t="s">
        <v>188</v>
      </c>
      <c r="C103" s="205"/>
      <c r="D103" s="205"/>
      <c r="E103" s="205"/>
    </row>
    <row r="104" spans="1:5" ht="12" customHeight="1">
      <c r="A104" s="224" t="s">
        <v>189</v>
      </c>
      <c r="B104" s="56" t="s">
        <v>190</v>
      </c>
      <c r="C104" s="205"/>
      <c r="D104" s="205"/>
      <c r="E104" s="205"/>
    </row>
    <row r="105" spans="1:5" ht="12" customHeight="1">
      <c r="A105" s="199" t="s">
        <v>191</v>
      </c>
      <c r="B105" s="56" t="s">
        <v>192</v>
      </c>
      <c r="C105" s="205"/>
      <c r="D105" s="205"/>
      <c r="E105" s="205"/>
    </row>
    <row r="106" spans="1:5" ht="12" customHeight="1">
      <c r="A106" s="225" t="s">
        <v>193</v>
      </c>
      <c r="B106" s="58" t="s">
        <v>194</v>
      </c>
      <c r="C106" s="226"/>
      <c r="D106" s="226"/>
      <c r="E106" s="226"/>
    </row>
    <row r="107" spans="1:5" ht="12" customHeight="1">
      <c r="A107" s="5" t="s">
        <v>20</v>
      </c>
      <c r="B107" s="61" t="s">
        <v>195</v>
      </c>
      <c r="C107" s="195"/>
      <c r="D107" s="195"/>
      <c r="E107" s="195"/>
    </row>
    <row r="108" spans="1:5" ht="12" customHeight="1">
      <c r="A108" s="196" t="s">
        <v>22</v>
      </c>
      <c r="B108" s="49" t="s">
        <v>196</v>
      </c>
      <c r="C108" s="197"/>
      <c r="D108" s="197"/>
      <c r="E108" s="197"/>
    </row>
    <row r="109" spans="1:5" ht="12" customHeight="1">
      <c r="A109" s="196" t="s">
        <v>24</v>
      </c>
      <c r="B109" s="56" t="s">
        <v>197</v>
      </c>
      <c r="C109" s="197"/>
      <c r="D109" s="197"/>
      <c r="E109" s="197"/>
    </row>
    <row r="110" spans="1:5" ht="12" customHeight="1">
      <c r="A110" s="196" t="s">
        <v>26</v>
      </c>
      <c r="B110" s="56" t="s">
        <v>198</v>
      </c>
      <c r="C110" s="200"/>
      <c r="D110" s="200"/>
      <c r="E110" s="200"/>
    </row>
    <row r="111" spans="1:5" ht="12" customHeight="1">
      <c r="A111" s="196" t="s">
        <v>28</v>
      </c>
      <c r="B111" s="56" t="s">
        <v>199</v>
      </c>
      <c r="C111" s="18"/>
      <c r="D111" s="18"/>
      <c r="E111" s="18"/>
    </row>
    <row r="112" spans="1:5" ht="12" customHeight="1">
      <c r="A112" s="196" t="s">
        <v>30</v>
      </c>
      <c r="B112" s="21" t="s">
        <v>200</v>
      </c>
      <c r="C112" s="18"/>
      <c r="D112" s="18"/>
      <c r="E112" s="18"/>
    </row>
    <row r="113" spans="1:5" ht="12" customHeight="1">
      <c r="A113" s="196" t="s">
        <v>32</v>
      </c>
      <c r="B113" s="16" t="s">
        <v>201</v>
      </c>
      <c r="C113" s="18"/>
      <c r="D113" s="18"/>
      <c r="E113" s="18"/>
    </row>
    <row r="114" spans="1:5" ht="12" customHeight="1">
      <c r="A114" s="196" t="s">
        <v>202</v>
      </c>
      <c r="B114" s="65" t="s">
        <v>203</v>
      </c>
      <c r="C114" s="18"/>
      <c r="D114" s="18"/>
      <c r="E114" s="18"/>
    </row>
    <row r="115" spans="1:5" ht="12" customHeight="1">
      <c r="A115" s="196" t="s">
        <v>204</v>
      </c>
      <c r="B115" s="49" t="s">
        <v>182</v>
      </c>
      <c r="C115" s="18"/>
      <c r="D115" s="18"/>
      <c r="E115" s="18"/>
    </row>
    <row r="116" spans="1:5" ht="12" customHeight="1">
      <c r="A116" s="196" t="s">
        <v>205</v>
      </c>
      <c r="B116" s="49" t="s">
        <v>206</v>
      </c>
      <c r="C116" s="18"/>
      <c r="D116" s="18"/>
      <c r="E116" s="18"/>
    </row>
    <row r="117" spans="1:5" ht="12" customHeight="1">
      <c r="A117" s="196" t="s">
        <v>207</v>
      </c>
      <c r="B117" s="49" t="s">
        <v>208</v>
      </c>
      <c r="C117" s="18"/>
      <c r="D117" s="18"/>
      <c r="E117" s="18"/>
    </row>
    <row r="118" spans="1:5" ht="12" customHeight="1">
      <c r="A118" s="196" t="s">
        <v>209</v>
      </c>
      <c r="B118" s="49" t="s">
        <v>188</v>
      </c>
      <c r="C118" s="18"/>
      <c r="D118" s="18"/>
      <c r="E118" s="18"/>
    </row>
    <row r="119" spans="1:5" ht="12" customHeight="1">
      <c r="A119" s="196" t="s">
        <v>210</v>
      </c>
      <c r="B119" s="49" t="s">
        <v>211</v>
      </c>
      <c r="C119" s="18"/>
      <c r="D119" s="18"/>
      <c r="E119" s="18"/>
    </row>
    <row r="120" spans="1:5" ht="12" customHeight="1">
      <c r="A120" s="224" t="s">
        <v>212</v>
      </c>
      <c r="B120" s="49" t="s">
        <v>213</v>
      </c>
      <c r="C120" s="25"/>
      <c r="D120" s="25"/>
      <c r="E120" s="25"/>
    </row>
    <row r="121" spans="1:5" ht="12" customHeight="1">
      <c r="A121" s="5" t="s">
        <v>34</v>
      </c>
      <c r="B121" s="9" t="s">
        <v>214</v>
      </c>
      <c r="C121" s="195">
        <f>+C122+C123</f>
        <v>0</v>
      </c>
      <c r="D121" s="195"/>
      <c r="E121" s="195">
        <f>+E122+E123</f>
        <v>0</v>
      </c>
    </row>
    <row r="122" spans="1:5" ht="12" customHeight="1">
      <c r="A122" s="196" t="s">
        <v>36</v>
      </c>
      <c r="B122" s="65" t="s">
        <v>215</v>
      </c>
      <c r="C122" s="197"/>
      <c r="D122" s="197"/>
      <c r="E122" s="197"/>
    </row>
    <row r="123" spans="1:5" s="221" customFormat="1" ht="12" customHeight="1">
      <c r="A123" s="203" t="s">
        <v>38</v>
      </c>
      <c r="B123" s="56" t="s">
        <v>216</v>
      </c>
      <c r="C123" s="205"/>
      <c r="D123" s="205"/>
      <c r="E123" s="205"/>
    </row>
    <row r="124" spans="1:5" ht="12" customHeight="1">
      <c r="A124" s="5" t="s">
        <v>217</v>
      </c>
      <c r="B124" s="9" t="s">
        <v>218</v>
      </c>
      <c r="C124" s="195">
        <f>+C91+C107+C121</f>
        <v>0</v>
      </c>
      <c r="D124" s="195">
        <f>+D91+D107+D121</f>
        <v>0</v>
      </c>
      <c r="E124" s="195">
        <f>+E91+E107+E121</f>
        <v>0</v>
      </c>
    </row>
    <row r="125" spans="1:5" ht="12" customHeight="1">
      <c r="A125" s="5" t="s">
        <v>62</v>
      </c>
      <c r="B125" s="9" t="s">
        <v>219</v>
      </c>
      <c r="C125" s="195">
        <f>+C126+C127+C128</f>
        <v>0</v>
      </c>
      <c r="D125" s="195">
        <f>+D126+D127+D128</f>
        <v>0</v>
      </c>
      <c r="E125" s="195">
        <f>+E126+E127+E128</f>
        <v>0</v>
      </c>
    </row>
    <row r="126" spans="1:5" ht="12" customHeight="1">
      <c r="A126" s="196" t="s">
        <v>64</v>
      </c>
      <c r="B126" s="65" t="s">
        <v>376</v>
      </c>
      <c r="C126" s="18"/>
      <c r="D126" s="18"/>
      <c r="E126" s="18"/>
    </row>
    <row r="127" spans="1:5" ht="12" customHeight="1">
      <c r="A127" s="196" t="s">
        <v>66</v>
      </c>
      <c r="B127" s="65" t="s">
        <v>377</v>
      </c>
      <c r="C127" s="18"/>
      <c r="D127" s="18"/>
      <c r="E127" s="18"/>
    </row>
    <row r="128" spans="1:5" ht="12" customHeight="1">
      <c r="A128" s="224" t="s">
        <v>68</v>
      </c>
      <c r="B128" s="67" t="s">
        <v>378</v>
      </c>
      <c r="C128" s="18"/>
      <c r="D128" s="18"/>
      <c r="E128" s="18"/>
    </row>
    <row r="129" spans="1:5" ht="12" customHeight="1">
      <c r="A129" s="5" t="s">
        <v>84</v>
      </c>
      <c r="B129" s="9" t="s">
        <v>223</v>
      </c>
      <c r="C129" s="195">
        <f>+C130+C131+C132+C133</f>
        <v>0</v>
      </c>
      <c r="D129" s="195">
        <f>+D130+D131+D132+D133</f>
        <v>0</v>
      </c>
      <c r="E129" s="195">
        <f>+E130+E131+E132+E133</f>
        <v>0</v>
      </c>
    </row>
    <row r="130" spans="1:5" s="221" customFormat="1" ht="12" customHeight="1">
      <c r="A130" s="196" t="s">
        <v>86</v>
      </c>
      <c r="B130" s="65" t="s">
        <v>224</v>
      </c>
      <c r="C130" s="18"/>
      <c r="D130" s="18"/>
      <c r="E130" s="18"/>
    </row>
    <row r="131" spans="1:11" ht="23.25" customHeight="1">
      <c r="A131" s="196" t="s">
        <v>88</v>
      </c>
      <c r="B131" s="65" t="s">
        <v>225</v>
      </c>
      <c r="C131" s="18"/>
      <c r="D131" s="18"/>
      <c r="E131" s="18"/>
      <c r="K131" s="227"/>
    </row>
    <row r="132" spans="1:5" ht="21" customHeight="1">
      <c r="A132" s="196" t="s">
        <v>90</v>
      </c>
      <c r="B132" s="65" t="s">
        <v>226</v>
      </c>
      <c r="C132" s="18"/>
      <c r="D132" s="18"/>
      <c r="E132" s="18"/>
    </row>
    <row r="133" spans="1:5" ht="12" customHeight="1">
      <c r="A133" s="224" t="s">
        <v>92</v>
      </c>
      <c r="B133" s="67" t="s">
        <v>227</v>
      </c>
      <c r="C133" s="18"/>
      <c r="D133" s="18"/>
      <c r="E133" s="18"/>
    </row>
    <row r="134" spans="1:5" s="221" customFormat="1" ht="12" customHeight="1">
      <c r="A134" s="5" t="s">
        <v>228</v>
      </c>
      <c r="B134" s="9" t="s">
        <v>229</v>
      </c>
      <c r="C134" s="195">
        <f>+C135+C136+C137+C138+C139</f>
        <v>0</v>
      </c>
      <c r="D134" s="195">
        <f>+D135+D136+D137+D138+D139</f>
        <v>0</v>
      </c>
      <c r="E134" s="195">
        <f>+E135+E136+E137+E138+E139</f>
        <v>0</v>
      </c>
    </row>
    <row r="135" spans="1:5" s="221" customFormat="1" ht="12" customHeight="1">
      <c r="A135" s="196" t="s">
        <v>98</v>
      </c>
      <c r="B135" s="65" t="s">
        <v>230</v>
      </c>
      <c r="C135" s="18"/>
      <c r="D135" s="18"/>
      <c r="E135" s="18"/>
    </row>
    <row r="136" spans="1:5" s="221" customFormat="1" ht="12" customHeight="1">
      <c r="A136" s="196" t="s">
        <v>100</v>
      </c>
      <c r="B136" s="65" t="s">
        <v>231</v>
      </c>
      <c r="C136" s="18"/>
      <c r="D136" s="18"/>
      <c r="E136" s="18"/>
    </row>
    <row r="137" spans="1:5" s="221" customFormat="1" ht="12" customHeight="1">
      <c r="A137" s="196" t="s">
        <v>102</v>
      </c>
      <c r="B137" s="65" t="s">
        <v>637</v>
      </c>
      <c r="C137" s="18"/>
      <c r="D137" s="18"/>
      <c r="E137" s="18"/>
    </row>
    <row r="138" spans="1:5" s="221" customFormat="1" ht="12" customHeight="1">
      <c r="A138" s="196" t="s">
        <v>104</v>
      </c>
      <c r="B138" s="65" t="s">
        <v>232</v>
      </c>
      <c r="C138" s="18"/>
      <c r="D138" s="18"/>
      <c r="E138" s="18"/>
    </row>
    <row r="139" spans="1:5" s="221" customFormat="1" ht="12" customHeight="1">
      <c r="A139" s="224" t="s">
        <v>636</v>
      </c>
      <c r="B139" s="67" t="s">
        <v>233</v>
      </c>
      <c r="C139" s="18"/>
      <c r="D139" s="18"/>
      <c r="E139" s="18"/>
    </row>
    <row r="140" spans="1:5" s="221" customFormat="1" ht="12" customHeight="1">
      <c r="A140" s="5" t="s">
        <v>106</v>
      </c>
      <c r="B140" s="9" t="s">
        <v>234</v>
      </c>
      <c r="C140" s="228">
        <f>+C141+C142+C143+C144</f>
        <v>0</v>
      </c>
      <c r="D140" s="228">
        <f>+D141+D142+D143+D144</f>
        <v>0</v>
      </c>
      <c r="E140" s="228">
        <f>+E141+E142+E143+E144</f>
        <v>0</v>
      </c>
    </row>
    <row r="141" spans="1:5" ht="12.75" customHeight="1">
      <c r="A141" s="196" t="s">
        <v>108</v>
      </c>
      <c r="B141" s="65" t="s">
        <v>379</v>
      </c>
      <c r="C141" s="18"/>
      <c r="D141" s="18"/>
      <c r="E141" s="18"/>
    </row>
    <row r="142" spans="1:5" ht="12" customHeight="1">
      <c r="A142" s="196" t="s">
        <v>110</v>
      </c>
      <c r="B142" s="65" t="s">
        <v>380</v>
      </c>
      <c r="C142" s="18"/>
      <c r="D142" s="18"/>
      <c r="E142" s="18"/>
    </row>
    <row r="143" spans="1:5" ht="15" customHeight="1">
      <c r="A143" s="196" t="s">
        <v>112</v>
      </c>
      <c r="B143" s="65" t="s">
        <v>381</v>
      </c>
      <c r="C143" s="18"/>
      <c r="D143" s="18"/>
      <c r="E143" s="18"/>
    </row>
    <row r="144" spans="1:5" ht="12.75">
      <c r="A144" s="196" t="s">
        <v>114</v>
      </c>
      <c r="B144" s="65" t="s">
        <v>382</v>
      </c>
      <c r="C144" s="18"/>
      <c r="D144" s="18"/>
      <c r="E144" s="18"/>
    </row>
    <row r="145" spans="1:5" ht="15" customHeight="1">
      <c r="A145" s="5" t="s">
        <v>116</v>
      </c>
      <c r="B145" s="9" t="s">
        <v>239</v>
      </c>
      <c r="C145" s="229">
        <f>+C125+C129+C134+C140</f>
        <v>0</v>
      </c>
      <c r="D145" s="229">
        <f>+D125+D129+D134+D140</f>
        <v>0</v>
      </c>
      <c r="E145" s="229">
        <f>+E125+E129+E134+E140</f>
        <v>0</v>
      </c>
    </row>
    <row r="146" spans="1:5" ht="14.25" customHeight="1">
      <c r="A146" s="230" t="s">
        <v>240</v>
      </c>
      <c r="B146" s="73" t="s">
        <v>241</v>
      </c>
      <c r="C146" s="229">
        <f>+C124+C145</f>
        <v>0</v>
      </c>
      <c r="D146" s="229">
        <f>+D124+D145</f>
        <v>0</v>
      </c>
      <c r="E146" s="229">
        <f>+E124+E145</f>
        <v>0</v>
      </c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5"/>
  <sheetViews>
    <sheetView zoomScale="110" zoomScaleNormal="110" workbookViewId="0" topLeftCell="A1">
      <selection activeCell="E108" sqref="E108"/>
    </sheetView>
  </sheetViews>
  <sheetFormatPr defaultColWidth="9.00390625" defaultRowHeight="12.75"/>
  <cols>
    <col min="1" max="1" width="14.875" style="173" customWidth="1"/>
    <col min="2" max="2" width="59.375" style="174" customWidth="1"/>
    <col min="3" max="5" width="15.875" style="175" customWidth="1"/>
    <col min="6" max="16384" width="9.375" style="176" customWidth="1"/>
  </cols>
  <sheetData>
    <row r="1" spans="1:5" s="180" customFormat="1" ht="16.5" customHeight="1">
      <c r="A1" s="177"/>
      <c r="B1" s="178"/>
      <c r="C1" s="179"/>
      <c r="D1" s="179"/>
      <c r="E1" s="179" t="s">
        <v>627</v>
      </c>
    </row>
    <row r="2" spans="1:5" s="183" customFormat="1" ht="15.75" customHeight="1">
      <c r="A2" s="181" t="s">
        <v>251</v>
      </c>
      <c r="B2" s="567" t="s">
        <v>645</v>
      </c>
      <c r="C2" s="567"/>
      <c r="D2" s="567"/>
      <c r="E2" s="231" t="s">
        <v>383</v>
      </c>
    </row>
    <row r="3" spans="1:5" s="183" customFormat="1" ht="24">
      <c r="A3" s="184" t="s">
        <v>364</v>
      </c>
      <c r="B3" s="568" t="s">
        <v>365</v>
      </c>
      <c r="C3" s="568"/>
      <c r="D3" s="568"/>
      <c r="E3" s="232" t="s">
        <v>366</v>
      </c>
    </row>
    <row r="4" spans="1:5" s="188" customFormat="1" ht="15.75" customHeight="1" thickBot="1">
      <c r="A4" s="186"/>
      <c r="B4" s="186"/>
      <c r="C4" s="187"/>
      <c r="D4" s="187"/>
      <c r="E4" s="187" t="s">
        <v>334</v>
      </c>
    </row>
    <row r="5" spans="1:5" ht="21.75" thickBot="1">
      <c r="A5" s="189" t="s">
        <v>367</v>
      </c>
      <c r="B5" s="153" t="s">
        <v>368</v>
      </c>
      <c r="C5" s="263" t="s">
        <v>4</v>
      </c>
      <c r="D5" s="263" t="s">
        <v>625</v>
      </c>
      <c r="E5" s="263" t="s">
        <v>621</v>
      </c>
    </row>
    <row r="6" spans="1:5" s="194" customFormat="1" ht="12.75" customHeight="1" thickBot="1">
      <c r="A6" s="190">
        <v>1</v>
      </c>
      <c r="B6" s="191">
        <v>2</v>
      </c>
      <c r="C6" s="191">
        <v>3</v>
      </c>
      <c r="D6" s="192">
        <v>4</v>
      </c>
      <c r="E6" s="193">
        <v>5</v>
      </c>
    </row>
    <row r="7" spans="1:5" s="194" customFormat="1" ht="15.75" customHeight="1">
      <c r="A7" s="569" t="s">
        <v>249</v>
      </c>
      <c r="B7" s="569"/>
      <c r="C7" s="569"/>
      <c r="D7" s="569"/>
      <c r="E7" s="569"/>
    </row>
    <row r="8" spans="1:5" s="194" customFormat="1" ht="12" customHeight="1">
      <c r="A8" s="5" t="s">
        <v>6</v>
      </c>
      <c r="B8" s="233" t="s">
        <v>7</v>
      </c>
      <c r="C8" s="195">
        <f>+C9+C10+C11+C12+C13+C14</f>
        <v>0</v>
      </c>
      <c r="D8" s="195">
        <f>+D9+D10+D11+D12+D13+D14</f>
        <v>0</v>
      </c>
      <c r="E8" s="195">
        <f>+E9+E10+E11+E12+E13+E14</f>
        <v>0</v>
      </c>
    </row>
    <row r="9" spans="1:5" s="198" customFormat="1" ht="12" customHeight="1">
      <c r="A9" s="196" t="s">
        <v>8</v>
      </c>
      <c r="B9" s="234" t="s">
        <v>9</v>
      </c>
      <c r="C9" s="197"/>
      <c r="D9" s="197"/>
      <c r="E9" s="197"/>
    </row>
    <row r="10" spans="1:5" s="201" customFormat="1" ht="12" customHeight="1">
      <c r="A10" s="199" t="s">
        <v>10</v>
      </c>
      <c r="B10" s="235" t="s">
        <v>11</v>
      </c>
      <c r="C10" s="200"/>
      <c r="D10" s="200"/>
      <c r="E10" s="200"/>
    </row>
    <row r="11" spans="1:5" s="201" customFormat="1" ht="12" customHeight="1">
      <c r="A11" s="199" t="s">
        <v>12</v>
      </c>
      <c r="B11" s="235" t="s">
        <v>13</v>
      </c>
      <c r="C11" s="200"/>
      <c r="D11" s="200"/>
      <c r="E11" s="200"/>
    </row>
    <row r="12" spans="1:5" s="201" customFormat="1" ht="12" customHeight="1">
      <c r="A12" s="199" t="s">
        <v>14</v>
      </c>
      <c r="B12" s="235" t="s">
        <v>15</v>
      </c>
      <c r="C12" s="200"/>
      <c r="D12" s="200"/>
      <c r="E12" s="200"/>
    </row>
    <row r="13" spans="1:5" s="201" customFormat="1" ht="12" customHeight="1">
      <c r="A13" s="199" t="s">
        <v>16</v>
      </c>
      <c r="B13" s="235" t="s">
        <v>17</v>
      </c>
      <c r="C13" s="202"/>
      <c r="D13" s="202"/>
      <c r="E13" s="202"/>
    </row>
    <row r="14" spans="1:5" s="198" customFormat="1" ht="12" customHeight="1">
      <c r="A14" s="203" t="s">
        <v>18</v>
      </c>
      <c r="B14" s="236" t="s">
        <v>19</v>
      </c>
      <c r="C14" s="204"/>
      <c r="D14" s="204"/>
      <c r="E14" s="204"/>
    </row>
    <row r="15" spans="1:5" s="198" customFormat="1" ht="12" customHeight="1">
      <c r="A15" s="5" t="s">
        <v>20</v>
      </c>
      <c r="B15" s="237" t="s">
        <v>21</v>
      </c>
      <c r="C15" s="195">
        <f>+C16+C17+C18+C19+C20</f>
        <v>0</v>
      </c>
      <c r="D15" s="195">
        <f>+D16+D17+D18+D19+D20</f>
        <v>0</v>
      </c>
      <c r="E15" s="195">
        <f>+E16+E17+E18+E19+E20</f>
        <v>0</v>
      </c>
    </row>
    <row r="16" spans="1:5" s="198" customFormat="1" ht="12" customHeight="1">
      <c r="A16" s="196" t="s">
        <v>22</v>
      </c>
      <c r="B16" s="234" t="s">
        <v>23</v>
      </c>
      <c r="C16" s="197"/>
      <c r="D16" s="197"/>
      <c r="E16" s="197"/>
    </row>
    <row r="17" spans="1:5" s="198" customFormat="1" ht="12" customHeight="1">
      <c r="A17" s="199" t="s">
        <v>24</v>
      </c>
      <c r="B17" s="235" t="s">
        <v>25</v>
      </c>
      <c r="C17" s="200"/>
      <c r="D17" s="200"/>
      <c r="E17" s="200"/>
    </row>
    <row r="18" spans="1:5" s="198" customFormat="1" ht="12" customHeight="1">
      <c r="A18" s="199" t="s">
        <v>26</v>
      </c>
      <c r="B18" s="235" t="s">
        <v>27</v>
      </c>
      <c r="C18" s="200"/>
      <c r="D18" s="200"/>
      <c r="E18" s="200"/>
    </row>
    <row r="19" spans="1:5" s="198" customFormat="1" ht="12" customHeight="1">
      <c r="A19" s="199" t="s">
        <v>28</v>
      </c>
      <c r="B19" s="235" t="s">
        <v>29</v>
      </c>
      <c r="C19" s="200"/>
      <c r="D19" s="200"/>
      <c r="E19" s="200"/>
    </row>
    <row r="20" spans="1:5" s="198" customFormat="1" ht="12" customHeight="1">
      <c r="A20" s="199" t="s">
        <v>30</v>
      </c>
      <c r="B20" s="235" t="s">
        <v>31</v>
      </c>
      <c r="C20" s="200"/>
      <c r="D20" s="200"/>
      <c r="E20" s="200"/>
    </row>
    <row r="21" spans="1:5" s="201" customFormat="1" ht="12" customHeight="1">
      <c r="A21" s="203" t="s">
        <v>32</v>
      </c>
      <c r="B21" s="236" t="s">
        <v>33</v>
      </c>
      <c r="C21" s="205"/>
      <c r="D21" s="205"/>
      <c r="E21" s="205"/>
    </row>
    <row r="22" spans="1:5" s="201" customFormat="1" ht="12" customHeight="1">
      <c r="A22" s="5" t="s">
        <v>34</v>
      </c>
      <c r="B22" s="233" t="s">
        <v>35</v>
      </c>
      <c r="C22" s="195">
        <f>+C23+C24+C25+C26+C27</f>
        <v>0</v>
      </c>
      <c r="D22" s="195">
        <f>+D23+D24+D25+D26+D27</f>
        <v>0</v>
      </c>
      <c r="E22" s="195">
        <f>+E23+E24+E25+E26+E27</f>
        <v>0</v>
      </c>
    </row>
    <row r="23" spans="1:5" s="201" customFormat="1" ht="12" customHeight="1">
      <c r="A23" s="196" t="s">
        <v>36</v>
      </c>
      <c r="B23" s="234" t="s">
        <v>37</v>
      </c>
      <c r="C23" s="197"/>
      <c r="D23" s="197"/>
      <c r="E23" s="197"/>
    </row>
    <row r="24" spans="1:5" s="198" customFormat="1" ht="12" customHeight="1">
      <c r="A24" s="199" t="s">
        <v>38</v>
      </c>
      <c r="B24" s="235" t="s">
        <v>39</v>
      </c>
      <c r="C24" s="200"/>
      <c r="D24" s="200"/>
      <c r="E24" s="200"/>
    </row>
    <row r="25" spans="1:5" s="198" customFormat="1" ht="12" customHeight="1">
      <c r="A25" s="199" t="s">
        <v>40</v>
      </c>
      <c r="B25" s="235" t="s">
        <v>41</v>
      </c>
      <c r="C25" s="200"/>
      <c r="D25" s="200"/>
      <c r="E25" s="200"/>
    </row>
    <row r="26" spans="1:5" s="198" customFormat="1" ht="12" customHeight="1">
      <c r="A26" s="199" t="s">
        <v>42</v>
      </c>
      <c r="B26" s="235" t="s">
        <v>43</v>
      </c>
      <c r="C26" s="200"/>
      <c r="D26" s="200"/>
      <c r="E26" s="200"/>
    </row>
    <row r="27" spans="1:5" s="198" customFormat="1" ht="12" customHeight="1">
      <c r="A27" s="199" t="s">
        <v>44</v>
      </c>
      <c r="B27" s="235" t="s">
        <v>45</v>
      </c>
      <c r="C27" s="200"/>
      <c r="D27" s="200"/>
      <c r="E27" s="200"/>
    </row>
    <row r="28" spans="1:5" s="198" customFormat="1" ht="12" customHeight="1">
      <c r="A28" s="203" t="s">
        <v>46</v>
      </c>
      <c r="B28" s="236" t="s">
        <v>47</v>
      </c>
      <c r="C28" s="205"/>
      <c r="D28" s="205"/>
      <c r="E28" s="205"/>
    </row>
    <row r="29" spans="1:5" s="198" customFormat="1" ht="12" customHeight="1">
      <c r="A29" s="5" t="s">
        <v>48</v>
      </c>
      <c r="B29" s="233" t="s">
        <v>49</v>
      </c>
      <c r="C29" s="195">
        <f>+C30+C33+C34+C35</f>
        <v>0</v>
      </c>
      <c r="D29" s="195">
        <f>+D30+D33+D34+D35</f>
        <v>0</v>
      </c>
      <c r="E29" s="195">
        <f>+E30+E33+E34+E35</f>
        <v>0</v>
      </c>
    </row>
    <row r="30" spans="1:5" s="198" customFormat="1" ht="12" customHeight="1">
      <c r="A30" s="196" t="s">
        <v>50</v>
      </c>
      <c r="B30" s="234" t="s">
        <v>51</v>
      </c>
      <c r="C30" s="206">
        <f>+C31+C32</f>
        <v>0</v>
      </c>
      <c r="D30" s="206">
        <f>+D31+D32</f>
        <v>0</v>
      </c>
      <c r="E30" s="206">
        <f>+E31+E32</f>
        <v>0</v>
      </c>
    </row>
    <row r="31" spans="1:5" s="198" customFormat="1" ht="12" customHeight="1">
      <c r="A31" s="199" t="s">
        <v>52</v>
      </c>
      <c r="B31" s="235" t="s">
        <v>53</v>
      </c>
      <c r="C31" s="200"/>
      <c r="D31" s="200"/>
      <c r="E31" s="200"/>
    </row>
    <row r="32" spans="1:5" s="198" customFormat="1" ht="12" customHeight="1">
      <c r="A32" s="199" t="s">
        <v>54</v>
      </c>
      <c r="B32" s="235" t="s">
        <v>55</v>
      </c>
      <c r="C32" s="200"/>
      <c r="D32" s="200"/>
      <c r="E32" s="200"/>
    </row>
    <row r="33" spans="1:5" s="198" customFormat="1" ht="12" customHeight="1">
      <c r="A33" s="199" t="s">
        <v>56</v>
      </c>
      <c r="B33" s="235" t="s">
        <v>57</v>
      </c>
      <c r="C33" s="200"/>
      <c r="D33" s="200"/>
      <c r="E33" s="200"/>
    </row>
    <row r="34" spans="1:5" s="198" customFormat="1" ht="12" customHeight="1">
      <c r="A34" s="199" t="s">
        <v>58</v>
      </c>
      <c r="B34" s="235" t="s">
        <v>59</v>
      </c>
      <c r="C34" s="200"/>
      <c r="D34" s="200"/>
      <c r="E34" s="200"/>
    </row>
    <row r="35" spans="1:5" s="198" customFormat="1" ht="12" customHeight="1">
      <c r="A35" s="203" t="s">
        <v>60</v>
      </c>
      <c r="B35" s="236" t="s">
        <v>61</v>
      </c>
      <c r="C35" s="205"/>
      <c r="D35" s="205"/>
      <c r="E35" s="205"/>
    </row>
    <row r="36" spans="1:5" s="198" customFormat="1" ht="12" customHeight="1">
      <c r="A36" s="5" t="s">
        <v>62</v>
      </c>
      <c r="B36" s="233" t="s">
        <v>63</v>
      </c>
      <c r="C36" s="195">
        <f>SUM(C37:C46)</f>
        <v>0</v>
      </c>
      <c r="D36" s="195">
        <f>SUM(D37:D46)</f>
        <v>0</v>
      </c>
      <c r="E36" s="195">
        <f>SUM(E37:E46)</f>
        <v>0</v>
      </c>
    </row>
    <row r="37" spans="1:5" s="198" customFormat="1" ht="12" customHeight="1">
      <c r="A37" s="196" t="s">
        <v>64</v>
      </c>
      <c r="B37" s="234" t="s">
        <v>65</v>
      </c>
      <c r="C37" s="197"/>
      <c r="D37" s="197"/>
      <c r="E37" s="197"/>
    </row>
    <row r="38" spans="1:5" s="198" customFormat="1" ht="12" customHeight="1">
      <c r="A38" s="199" t="s">
        <v>66</v>
      </c>
      <c r="B38" s="235" t="s">
        <v>67</v>
      </c>
      <c r="C38" s="200"/>
      <c r="D38" s="200"/>
      <c r="E38" s="200"/>
    </row>
    <row r="39" spans="1:5" s="198" customFormat="1" ht="12" customHeight="1">
      <c r="A39" s="199" t="s">
        <v>68</v>
      </c>
      <c r="B39" s="235" t="s">
        <v>69</v>
      </c>
      <c r="C39" s="200"/>
      <c r="D39" s="200"/>
      <c r="E39" s="200"/>
    </row>
    <row r="40" spans="1:5" s="198" customFormat="1" ht="12" customHeight="1">
      <c r="A40" s="199" t="s">
        <v>70</v>
      </c>
      <c r="B40" s="235" t="s">
        <v>71</v>
      </c>
      <c r="C40" s="200"/>
      <c r="D40" s="200"/>
      <c r="E40" s="200"/>
    </row>
    <row r="41" spans="1:5" s="198" customFormat="1" ht="12" customHeight="1">
      <c r="A41" s="199" t="s">
        <v>72</v>
      </c>
      <c r="B41" s="235" t="s">
        <v>73</v>
      </c>
      <c r="C41" s="200"/>
      <c r="D41" s="200"/>
      <c r="E41" s="200"/>
    </row>
    <row r="42" spans="1:5" s="198" customFormat="1" ht="12" customHeight="1">
      <c r="A42" s="199" t="s">
        <v>74</v>
      </c>
      <c r="B42" s="235" t="s">
        <v>75</v>
      </c>
      <c r="C42" s="200"/>
      <c r="D42" s="200"/>
      <c r="E42" s="200"/>
    </row>
    <row r="43" spans="1:5" s="198" customFormat="1" ht="12" customHeight="1">
      <c r="A43" s="199" t="s">
        <v>76</v>
      </c>
      <c r="B43" s="235" t="s">
        <v>77</v>
      </c>
      <c r="C43" s="200"/>
      <c r="D43" s="200"/>
      <c r="E43" s="200"/>
    </row>
    <row r="44" spans="1:5" s="198" customFormat="1" ht="12" customHeight="1">
      <c r="A44" s="199" t="s">
        <v>78</v>
      </c>
      <c r="B44" s="235" t="s">
        <v>79</v>
      </c>
      <c r="C44" s="200"/>
      <c r="D44" s="200"/>
      <c r="E44" s="200"/>
    </row>
    <row r="45" spans="1:5" s="198" customFormat="1" ht="12" customHeight="1">
      <c r="A45" s="199" t="s">
        <v>80</v>
      </c>
      <c r="B45" s="235" t="s">
        <v>81</v>
      </c>
      <c r="C45" s="200"/>
      <c r="D45" s="200"/>
      <c r="E45" s="200"/>
    </row>
    <row r="46" spans="1:5" s="198" customFormat="1" ht="12" customHeight="1">
      <c r="A46" s="203" t="s">
        <v>82</v>
      </c>
      <c r="B46" s="236" t="s">
        <v>83</v>
      </c>
      <c r="C46" s="205"/>
      <c r="D46" s="205"/>
      <c r="E46" s="205"/>
    </row>
    <row r="47" spans="1:5" s="198" customFormat="1" ht="12" customHeight="1">
      <c r="A47" s="5" t="s">
        <v>84</v>
      </c>
      <c r="B47" s="233" t="s">
        <v>85</v>
      </c>
      <c r="C47" s="195">
        <f>SUM(C48:C52)</f>
        <v>0</v>
      </c>
      <c r="D47" s="195">
        <f>SUM(D48:D52)</f>
        <v>0</v>
      </c>
      <c r="E47" s="195">
        <f>SUM(E48:E52)</f>
        <v>0</v>
      </c>
    </row>
    <row r="48" spans="1:5" s="198" customFormat="1" ht="12" customHeight="1">
      <c r="A48" s="196" t="s">
        <v>86</v>
      </c>
      <c r="B48" s="234" t="s">
        <v>87</v>
      </c>
      <c r="C48" s="197"/>
      <c r="D48" s="197"/>
      <c r="E48" s="197"/>
    </row>
    <row r="49" spans="1:5" s="198" customFormat="1" ht="12" customHeight="1">
      <c r="A49" s="199" t="s">
        <v>88</v>
      </c>
      <c r="B49" s="235" t="s">
        <v>89</v>
      </c>
      <c r="C49" s="200"/>
      <c r="D49" s="200"/>
      <c r="E49" s="200"/>
    </row>
    <row r="50" spans="1:5" s="198" customFormat="1" ht="12" customHeight="1">
      <c r="A50" s="199" t="s">
        <v>90</v>
      </c>
      <c r="B50" s="235" t="s">
        <v>91</v>
      </c>
      <c r="C50" s="200"/>
      <c r="D50" s="200"/>
      <c r="E50" s="200"/>
    </row>
    <row r="51" spans="1:5" s="198" customFormat="1" ht="12" customHeight="1">
      <c r="A51" s="199" t="s">
        <v>92</v>
      </c>
      <c r="B51" s="235" t="s">
        <v>93</v>
      </c>
      <c r="C51" s="200"/>
      <c r="D51" s="200"/>
      <c r="E51" s="200"/>
    </row>
    <row r="52" spans="1:5" s="198" customFormat="1" ht="12" customHeight="1">
      <c r="A52" s="203" t="s">
        <v>94</v>
      </c>
      <c r="B52" s="236" t="s">
        <v>95</v>
      </c>
      <c r="C52" s="205"/>
      <c r="D52" s="205"/>
      <c r="E52" s="205"/>
    </row>
    <row r="53" spans="1:5" s="198" customFormat="1" ht="12" customHeight="1">
      <c r="A53" s="5" t="s">
        <v>96</v>
      </c>
      <c r="B53" s="233" t="s">
        <v>97</v>
      </c>
      <c r="C53" s="195">
        <f>SUM(C54:C56)</f>
        <v>0</v>
      </c>
      <c r="D53" s="195">
        <f>SUM(D54:D56)</f>
        <v>0</v>
      </c>
      <c r="E53" s="195">
        <f>SUM(E54:E56)</f>
        <v>0</v>
      </c>
    </row>
    <row r="54" spans="1:5" s="201" customFormat="1" ht="12" customHeight="1">
      <c r="A54" s="196" t="s">
        <v>98</v>
      </c>
      <c r="B54" s="234" t="s">
        <v>394</v>
      </c>
      <c r="C54" s="197"/>
      <c r="D54" s="197"/>
      <c r="E54" s="197"/>
    </row>
    <row r="55" spans="1:5" s="201" customFormat="1" ht="12" customHeight="1">
      <c r="A55" s="199" t="s">
        <v>100</v>
      </c>
      <c r="B55" s="234" t="s">
        <v>395</v>
      </c>
      <c r="C55" s="200"/>
      <c r="D55" s="200"/>
      <c r="E55" s="200"/>
    </row>
    <row r="56" spans="1:5" s="201" customFormat="1" ht="12" customHeight="1">
      <c r="A56" s="199" t="s">
        <v>102</v>
      </c>
      <c r="B56" s="235" t="s">
        <v>103</v>
      </c>
      <c r="C56" s="200"/>
      <c r="D56" s="200"/>
      <c r="E56" s="200"/>
    </row>
    <row r="57" spans="1:5" s="201" customFormat="1" ht="12" customHeight="1">
      <c r="A57" s="203" t="s">
        <v>104</v>
      </c>
      <c r="B57" s="236" t="s">
        <v>105</v>
      </c>
      <c r="C57" s="205"/>
      <c r="D57" s="205"/>
      <c r="E57" s="205"/>
    </row>
    <row r="58" spans="1:5" s="201" customFormat="1" ht="12" customHeight="1">
      <c r="A58" s="5" t="s">
        <v>106</v>
      </c>
      <c r="B58" s="237" t="s">
        <v>107</v>
      </c>
      <c r="C58" s="195">
        <f>SUM(C59:C61)</f>
        <v>0</v>
      </c>
      <c r="D58" s="195">
        <f>SUM(D59:D61)</f>
        <v>0</v>
      </c>
      <c r="E58" s="195">
        <f>SUM(E59:E61)</f>
        <v>0</v>
      </c>
    </row>
    <row r="59" spans="1:5" s="201" customFormat="1" ht="12" customHeight="1">
      <c r="A59" s="196" t="s">
        <v>108</v>
      </c>
      <c r="B59" s="234" t="s">
        <v>109</v>
      </c>
      <c r="C59" s="200"/>
      <c r="D59" s="200"/>
      <c r="E59" s="200"/>
    </row>
    <row r="60" spans="1:5" s="201" customFormat="1" ht="12" customHeight="1">
      <c r="A60" s="199" t="s">
        <v>110</v>
      </c>
      <c r="B60" s="235" t="s">
        <v>111</v>
      </c>
      <c r="C60" s="200"/>
      <c r="D60" s="200"/>
      <c r="E60" s="200"/>
    </row>
    <row r="61" spans="1:5" s="201" customFormat="1" ht="12" customHeight="1">
      <c r="A61" s="199" t="s">
        <v>112</v>
      </c>
      <c r="B61" s="235" t="s">
        <v>113</v>
      </c>
      <c r="C61" s="200"/>
      <c r="D61" s="200"/>
      <c r="E61" s="200"/>
    </row>
    <row r="62" spans="1:5" s="201" customFormat="1" ht="12" customHeight="1">
      <c r="A62" s="203" t="s">
        <v>114</v>
      </c>
      <c r="B62" s="236" t="s">
        <v>115</v>
      </c>
      <c r="C62" s="200"/>
      <c r="D62" s="200"/>
      <c r="E62" s="200"/>
    </row>
    <row r="63" spans="1:5" s="201" customFormat="1" ht="12" customHeight="1">
      <c r="A63" s="5" t="s">
        <v>116</v>
      </c>
      <c r="B63" s="233" t="s">
        <v>117</v>
      </c>
      <c r="C63" s="195">
        <f>+C8+C15+C22+C29+C36+C47+C53+C58</f>
        <v>0</v>
      </c>
      <c r="D63" s="195">
        <f>+D8+D15+D22+D29+D36+D47+D53+D58</f>
        <v>0</v>
      </c>
      <c r="E63" s="195">
        <f>+E8+E15+E22+E29+E36+E47+E53+E58</f>
        <v>0</v>
      </c>
    </row>
    <row r="64" spans="1:5" s="201" customFormat="1" ht="12" customHeight="1">
      <c r="A64" s="207" t="s">
        <v>373</v>
      </c>
      <c r="B64" s="237" t="s">
        <v>119</v>
      </c>
      <c r="C64" s="195">
        <f>SUM(C65:C67)</f>
        <v>0</v>
      </c>
      <c r="D64" s="195">
        <f>SUM(D65:D67)</f>
        <v>0</v>
      </c>
      <c r="E64" s="195">
        <f>SUM(E65:E67)</f>
        <v>0</v>
      </c>
    </row>
    <row r="65" spans="1:5" s="201" customFormat="1" ht="12" customHeight="1">
      <c r="A65" s="196" t="s">
        <v>120</v>
      </c>
      <c r="B65" s="234" t="s">
        <v>121</v>
      </c>
      <c r="C65" s="200"/>
      <c r="D65" s="200"/>
      <c r="E65" s="200"/>
    </row>
    <row r="66" spans="1:5" s="201" customFormat="1" ht="12" customHeight="1">
      <c r="A66" s="199" t="s">
        <v>122</v>
      </c>
      <c r="B66" s="235" t="s">
        <v>123</v>
      </c>
      <c r="C66" s="200"/>
      <c r="D66" s="200"/>
      <c r="E66" s="200"/>
    </row>
    <row r="67" spans="1:5" s="201" customFormat="1" ht="12" customHeight="1">
      <c r="A67" s="203" t="s">
        <v>124</v>
      </c>
      <c r="B67" s="238" t="s">
        <v>374</v>
      </c>
      <c r="C67" s="200"/>
      <c r="D67" s="200"/>
      <c r="E67" s="200"/>
    </row>
    <row r="68" spans="1:5" s="201" customFormat="1" ht="12" customHeight="1">
      <c r="A68" s="207" t="s">
        <v>126</v>
      </c>
      <c r="B68" s="237" t="s">
        <v>127</v>
      </c>
      <c r="C68" s="195">
        <f>SUM(C69:C72)</f>
        <v>0</v>
      </c>
      <c r="D68" s="195">
        <f>SUM(D69:D72)</f>
        <v>0</v>
      </c>
      <c r="E68" s="195">
        <f>SUM(E69:E72)</f>
        <v>0</v>
      </c>
    </row>
    <row r="69" spans="1:5" s="201" customFormat="1" ht="12" customHeight="1">
      <c r="A69" s="196" t="s">
        <v>128</v>
      </c>
      <c r="B69" s="234" t="s">
        <v>129</v>
      </c>
      <c r="C69" s="200"/>
      <c r="D69" s="200"/>
      <c r="E69" s="200"/>
    </row>
    <row r="70" spans="1:5" s="201" customFormat="1" ht="12" customHeight="1">
      <c r="A70" s="199" t="s">
        <v>130</v>
      </c>
      <c r="B70" s="235" t="s">
        <v>131</v>
      </c>
      <c r="C70" s="200"/>
      <c r="D70" s="200"/>
      <c r="E70" s="200"/>
    </row>
    <row r="71" spans="1:5" s="201" customFormat="1" ht="12" customHeight="1">
      <c r="A71" s="199" t="s">
        <v>132</v>
      </c>
      <c r="B71" s="235" t="s">
        <v>133</v>
      </c>
      <c r="C71" s="200"/>
      <c r="D71" s="200"/>
      <c r="E71" s="200"/>
    </row>
    <row r="72" spans="1:5" s="201" customFormat="1" ht="12" customHeight="1">
      <c r="A72" s="203" t="s">
        <v>134</v>
      </c>
      <c r="B72" s="236" t="s">
        <v>135</v>
      </c>
      <c r="C72" s="200"/>
      <c r="D72" s="200"/>
      <c r="E72" s="200"/>
    </row>
    <row r="73" spans="1:5" s="201" customFormat="1" ht="12" customHeight="1">
      <c r="A73" s="207" t="s">
        <v>136</v>
      </c>
      <c r="B73" s="237" t="s">
        <v>137</v>
      </c>
      <c r="C73" s="195">
        <f>SUM(C74:C75)</f>
        <v>0</v>
      </c>
      <c r="D73" s="195">
        <f>SUM(D74:D75)</f>
        <v>0</v>
      </c>
      <c r="E73" s="195">
        <f>SUM(E74:E75)</f>
        <v>0</v>
      </c>
    </row>
    <row r="74" spans="1:5" s="201" customFormat="1" ht="12" customHeight="1">
      <c r="A74" s="196" t="s">
        <v>138</v>
      </c>
      <c r="B74" s="234" t="s">
        <v>139</v>
      </c>
      <c r="C74" s="200"/>
      <c r="D74" s="200"/>
      <c r="E74" s="200"/>
    </row>
    <row r="75" spans="1:5" s="198" customFormat="1" ht="12" customHeight="1">
      <c r="A75" s="203" t="s">
        <v>140</v>
      </c>
      <c r="B75" s="236" t="s">
        <v>141</v>
      </c>
      <c r="C75" s="200"/>
      <c r="D75" s="200"/>
      <c r="E75" s="200"/>
    </row>
    <row r="76" spans="1:5" s="201" customFormat="1" ht="12" customHeight="1">
      <c r="A76" s="207" t="s">
        <v>142</v>
      </c>
      <c r="B76" s="237" t="s">
        <v>143</v>
      </c>
      <c r="C76" s="195">
        <f>SUM(C77:C79)</f>
        <v>0</v>
      </c>
      <c r="D76" s="195">
        <f>SUM(D77:D79)</f>
        <v>0</v>
      </c>
      <c r="E76" s="195">
        <f>SUM(E77:E79)</f>
        <v>0</v>
      </c>
    </row>
    <row r="77" spans="1:5" s="201" customFormat="1" ht="12" customHeight="1">
      <c r="A77" s="196" t="s">
        <v>144</v>
      </c>
      <c r="B77" s="234" t="s">
        <v>145</v>
      </c>
      <c r="C77" s="200"/>
      <c r="D77" s="200"/>
      <c r="E77" s="200"/>
    </row>
    <row r="78" spans="1:5" s="201" customFormat="1" ht="12" customHeight="1">
      <c r="A78" s="199" t="s">
        <v>146</v>
      </c>
      <c r="B78" s="235" t="s">
        <v>147</v>
      </c>
      <c r="C78" s="200"/>
      <c r="D78" s="200"/>
      <c r="E78" s="200"/>
    </row>
    <row r="79" spans="1:5" s="201" customFormat="1" ht="12" customHeight="1">
      <c r="A79" s="203" t="s">
        <v>148</v>
      </c>
      <c r="B79" s="236" t="s">
        <v>384</v>
      </c>
      <c r="C79" s="200"/>
      <c r="D79" s="200"/>
      <c r="E79" s="200"/>
    </row>
    <row r="80" spans="1:5" s="201" customFormat="1" ht="12" customHeight="1">
      <c r="A80" s="207" t="s">
        <v>150</v>
      </c>
      <c r="B80" s="237" t="s">
        <v>151</v>
      </c>
      <c r="C80" s="195">
        <f>SUM(C81:C84)</f>
        <v>0</v>
      </c>
      <c r="D80" s="195"/>
      <c r="E80" s="195"/>
    </row>
    <row r="81" spans="1:5" s="201" customFormat="1" ht="12" customHeight="1">
      <c r="A81" s="208" t="s">
        <v>152</v>
      </c>
      <c r="B81" s="234" t="s">
        <v>153</v>
      </c>
      <c r="C81" s="200"/>
      <c r="D81" s="200"/>
      <c r="E81" s="200"/>
    </row>
    <row r="82" spans="1:5" s="201" customFormat="1" ht="12" customHeight="1">
      <c r="A82" s="209" t="s">
        <v>154</v>
      </c>
      <c r="B82" s="235" t="s">
        <v>155</v>
      </c>
      <c r="C82" s="200"/>
      <c r="D82" s="200"/>
      <c r="E82" s="200"/>
    </row>
    <row r="83" spans="1:5" s="198" customFormat="1" ht="12" customHeight="1">
      <c r="A83" s="209" t="s">
        <v>156</v>
      </c>
      <c r="B83" s="235" t="s">
        <v>157</v>
      </c>
      <c r="C83" s="200"/>
      <c r="D83" s="200"/>
      <c r="E83" s="200"/>
    </row>
    <row r="84" spans="1:5" s="198" customFormat="1" ht="12" customHeight="1">
      <c r="A84" s="210" t="s">
        <v>158</v>
      </c>
      <c r="B84" s="236" t="s">
        <v>159</v>
      </c>
      <c r="C84" s="200"/>
      <c r="D84" s="200"/>
      <c r="E84" s="200"/>
    </row>
    <row r="85" spans="1:5" s="198" customFormat="1" ht="12" customHeight="1">
      <c r="A85" s="207" t="s">
        <v>160</v>
      </c>
      <c r="B85" s="237" t="s">
        <v>161</v>
      </c>
      <c r="C85" s="211"/>
      <c r="D85" s="211"/>
      <c r="E85" s="211"/>
    </row>
    <row r="86" spans="1:5" s="198" customFormat="1" ht="12" customHeight="1">
      <c r="A86" s="207" t="s">
        <v>162</v>
      </c>
      <c r="B86" s="239" t="s">
        <v>163</v>
      </c>
      <c r="C86" s="195">
        <f>+C64+C68+C73+C76+C80+C85</f>
        <v>0</v>
      </c>
      <c r="D86" s="195">
        <f>+D64+D68+D73+D76+D80+D85</f>
        <v>0</v>
      </c>
      <c r="E86" s="195">
        <f>+E64+E68+E73+E76+E80+E85</f>
        <v>0</v>
      </c>
    </row>
    <row r="87" spans="1:5" s="201" customFormat="1" ht="12" customHeight="1">
      <c r="A87" s="212" t="s">
        <v>164</v>
      </c>
      <c r="B87" s="240" t="s">
        <v>375</v>
      </c>
      <c r="C87" s="195">
        <f>+C63+C86</f>
        <v>0</v>
      </c>
      <c r="D87" s="195">
        <f>+D63+D86</f>
        <v>0</v>
      </c>
      <c r="E87" s="195">
        <f>+E63+E86</f>
        <v>0</v>
      </c>
    </row>
    <row r="88" spans="1:5" s="201" customFormat="1" ht="15" customHeight="1">
      <c r="A88" s="213"/>
      <c r="B88" s="214"/>
      <c r="C88" s="215"/>
      <c r="D88" s="215"/>
      <c r="E88" s="215"/>
    </row>
    <row r="89" spans="1:5" ht="12.75">
      <c r="A89" s="216"/>
      <c r="B89" s="217"/>
      <c r="C89" s="218"/>
      <c r="D89" s="218"/>
      <c r="E89" s="218"/>
    </row>
    <row r="90" spans="1:5" s="194" customFormat="1" ht="16.5" customHeight="1">
      <c r="A90" s="569" t="s">
        <v>250</v>
      </c>
      <c r="B90" s="569"/>
      <c r="C90" s="569"/>
      <c r="D90" s="569"/>
      <c r="E90" s="569"/>
    </row>
    <row r="91" spans="1:5" s="221" customFormat="1" ht="12" customHeight="1">
      <c r="A91" s="219" t="s">
        <v>6</v>
      </c>
      <c r="B91" s="42" t="s">
        <v>385</v>
      </c>
      <c r="C91" s="220">
        <f>SUM(C92:C96)</f>
        <v>0</v>
      </c>
      <c r="D91" s="220">
        <f>SUM(D92:D96)</f>
        <v>0</v>
      </c>
      <c r="E91" s="220">
        <f>SUM(E92:E96)</f>
        <v>0</v>
      </c>
    </row>
    <row r="92" spans="1:5" ht="12" customHeight="1">
      <c r="A92" s="222" t="s">
        <v>8</v>
      </c>
      <c r="B92" s="241" t="s">
        <v>170</v>
      </c>
      <c r="C92" s="223"/>
      <c r="D92" s="223"/>
      <c r="E92" s="223"/>
    </row>
    <row r="93" spans="1:5" ht="12" customHeight="1">
      <c r="A93" s="199" t="s">
        <v>10</v>
      </c>
      <c r="B93" s="242" t="s">
        <v>171</v>
      </c>
      <c r="C93" s="200"/>
      <c r="D93" s="200"/>
      <c r="E93" s="200"/>
    </row>
    <row r="94" spans="1:5" ht="12" customHeight="1">
      <c r="A94" s="199" t="s">
        <v>12</v>
      </c>
      <c r="B94" s="242" t="s">
        <v>172</v>
      </c>
      <c r="C94" s="205"/>
      <c r="D94" s="205"/>
      <c r="E94" s="205"/>
    </row>
    <row r="95" spans="1:5" ht="12" customHeight="1">
      <c r="A95" s="199" t="s">
        <v>14</v>
      </c>
      <c r="B95" s="243" t="s">
        <v>173</v>
      </c>
      <c r="C95" s="205"/>
      <c r="D95" s="205"/>
      <c r="E95" s="205"/>
    </row>
    <row r="96" spans="1:5" ht="12" customHeight="1">
      <c r="A96" s="199" t="s">
        <v>174</v>
      </c>
      <c r="B96" s="244" t="s">
        <v>175</v>
      </c>
      <c r="C96" s="205"/>
      <c r="D96" s="205"/>
      <c r="E96" s="205"/>
    </row>
    <row r="97" spans="1:5" ht="12" customHeight="1">
      <c r="A97" s="199" t="s">
        <v>18</v>
      </c>
      <c r="B97" s="242" t="s">
        <v>176</v>
      </c>
      <c r="C97" s="205"/>
      <c r="D97" s="205"/>
      <c r="E97" s="205"/>
    </row>
    <row r="98" spans="1:5" ht="12" customHeight="1">
      <c r="A98" s="199" t="s">
        <v>177</v>
      </c>
      <c r="B98" s="245" t="s">
        <v>178</v>
      </c>
      <c r="C98" s="205"/>
      <c r="D98" s="205"/>
      <c r="E98" s="205"/>
    </row>
    <row r="99" spans="1:5" ht="12" customHeight="1">
      <c r="A99" s="199" t="s">
        <v>179</v>
      </c>
      <c r="B99" s="246" t="s">
        <v>180</v>
      </c>
      <c r="C99" s="205"/>
      <c r="D99" s="205"/>
      <c r="E99" s="205"/>
    </row>
    <row r="100" spans="1:5" ht="12" customHeight="1">
      <c r="A100" s="199" t="s">
        <v>181</v>
      </c>
      <c r="B100" s="246" t="s">
        <v>182</v>
      </c>
      <c r="C100" s="205"/>
      <c r="D100" s="205"/>
      <c r="E100" s="205"/>
    </row>
    <row r="101" spans="1:5" ht="12" customHeight="1">
      <c r="A101" s="199" t="s">
        <v>183</v>
      </c>
      <c r="B101" s="245" t="s">
        <v>184</v>
      </c>
      <c r="C101" s="205"/>
      <c r="D101" s="205"/>
      <c r="E101" s="205"/>
    </row>
    <row r="102" spans="1:5" ht="12" customHeight="1">
      <c r="A102" s="199" t="s">
        <v>185</v>
      </c>
      <c r="B102" s="245" t="s">
        <v>186</v>
      </c>
      <c r="C102" s="205"/>
      <c r="D102" s="205">
        <v>0</v>
      </c>
      <c r="E102" s="205"/>
    </row>
    <row r="103" spans="1:5" ht="12" customHeight="1">
      <c r="A103" s="199" t="s">
        <v>187</v>
      </c>
      <c r="B103" s="246" t="s">
        <v>188</v>
      </c>
      <c r="C103" s="205"/>
      <c r="D103" s="205"/>
      <c r="E103" s="205"/>
    </row>
    <row r="104" spans="1:5" ht="12" customHeight="1">
      <c r="A104" s="224" t="s">
        <v>189</v>
      </c>
      <c r="B104" s="247" t="s">
        <v>190</v>
      </c>
      <c r="C104" s="205"/>
      <c r="D104" s="205"/>
      <c r="E104" s="205"/>
    </row>
    <row r="105" spans="1:5" ht="12" customHeight="1">
      <c r="A105" s="199" t="s">
        <v>191</v>
      </c>
      <c r="B105" s="247" t="s">
        <v>192</v>
      </c>
      <c r="C105" s="205"/>
      <c r="D105" s="205"/>
      <c r="E105" s="205"/>
    </row>
    <row r="106" spans="1:5" ht="12" customHeight="1">
      <c r="A106" s="225" t="s">
        <v>193</v>
      </c>
      <c r="B106" s="248" t="s">
        <v>194</v>
      </c>
      <c r="C106" s="226"/>
      <c r="D106" s="226"/>
      <c r="E106" s="226"/>
    </row>
    <row r="107" spans="1:5" ht="12" customHeight="1">
      <c r="A107" s="5" t="s">
        <v>20</v>
      </c>
      <c r="B107" s="61" t="s">
        <v>386</v>
      </c>
      <c r="C107" s="195">
        <f>+C108+C110+C112</f>
        <v>0</v>
      </c>
      <c r="D107" s="195">
        <f>+D108+D110+D112</f>
        <v>0</v>
      </c>
      <c r="E107" s="195">
        <f>+E108+E110+E112</f>
        <v>0</v>
      </c>
    </row>
    <row r="108" spans="1:5" ht="12" customHeight="1">
      <c r="A108" s="196" t="s">
        <v>22</v>
      </c>
      <c r="B108" s="242" t="s">
        <v>196</v>
      </c>
      <c r="C108" s="197"/>
      <c r="D108" s="197"/>
      <c r="E108" s="197"/>
    </row>
    <row r="109" spans="1:5" ht="12" customHeight="1">
      <c r="A109" s="196" t="s">
        <v>24</v>
      </c>
      <c r="B109" s="249" t="s">
        <v>197</v>
      </c>
      <c r="C109" s="197"/>
      <c r="D109" s="197"/>
      <c r="E109" s="197"/>
    </row>
    <row r="110" spans="1:5" ht="12" customHeight="1">
      <c r="A110" s="196" t="s">
        <v>26</v>
      </c>
      <c r="B110" s="249" t="s">
        <v>198</v>
      </c>
      <c r="C110" s="200"/>
      <c r="D110" s="200"/>
      <c r="E110" s="200"/>
    </row>
    <row r="111" spans="1:5" ht="12" customHeight="1">
      <c r="A111" s="196" t="s">
        <v>28</v>
      </c>
      <c r="B111" s="249" t="s">
        <v>199</v>
      </c>
      <c r="C111" s="18"/>
      <c r="D111" s="18"/>
      <c r="E111" s="18"/>
    </row>
    <row r="112" spans="1:5" ht="12" customHeight="1">
      <c r="A112" s="196" t="s">
        <v>30</v>
      </c>
      <c r="B112" s="250" t="s">
        <v>200</v>
      </c>
      <c r="C112" s="18"/>
      <c r="D112" s="18"/>
      <c r="E112" s="18"/>
    </row>
    <row r="113" spans="1:5" ht="12" customHeight="1">
      <c r="A113" s="196" t="s">
        <v>32</v>
      </c>
      <c r="B113" s="251" t="s">
        <v>201</v>
      </c>
      <c r="C113" s="18"/>
      <c r="D113" s="18"/>
      <c r="E113" s="18"/>
    </row>
    <row r="114" spans="1:5" ht="12" customHeight="1">
      <c r="A114" s="196" t="s">
        <v>202</v>
      </c>
      <c r="B114" s="252" t="s">
        <v>203</v>
      </c>
      <c r="C114" s="18"/>
      <c r="D114" s="18"/>
      <c r="E114" s="18"/>
    </row>
    <row r="115" spans="1:5" ht="12" customHeight="1">
      <c r="A115" s="196" t="s">
        <v>204</v>
      </c>
      <c r="B115" s="246" t="s">
        <v>182</v>
      </c>
      <c r="C115" s="18"/>
      <c r="D115" s="18"/>
      <c r="E115" s="18"/>
    </row>
    <row r="116" spans="1:5" ht="12" customHeight="1">
      <c r="A116" s="196" t="s">
        <v>205</v>
      </c>
      <c r="B116" s="246" t="s">
        <v>206</v>
      </c>
      <c r="C116" s="18"/>
      <c r="D116" s="18"/>
      <c r="E116" s="18"/>
    </row>
    <row r="117" spans="1:5" ht="12" customHeight="1">
      <c r="A117" s="196" t="s">
        <v>207</v>
      </c>
      <c r="B117" s="246" t="s">
        <v>208</v>
      </c>
      <c r="C117" s="18"/>
      <c r="D117" s="18"/>
      <c r="E117" s="18"/>
    </row>
    <row r="118" spans="1:5" ht="12" customHeight="1">
      <c r="A118" s="196" t="s">
        <v>209</v>
      </c>
      <c r="B118" s="246" t="s">
        <v>188</v>
      </c>
      <c r="C118" s="18"/>
      <c r="D118" s="18"/>
      <c r="E118" s="18"/>
    </row>
    <row r="119" spans="1:5" ht="12" customHeight="1">
      <c r="A119" s="196" t="s">
        <v>210</v>
      </c>
      <c r="B119" s="246" t="s">
        <v>211</v>
      </c>
      <c r="C119" s="18"/>
      <c r="D119" s="18"/>
      <c r="E119" s="18"/>
    </row>
    <row r="120" spans="1:5" ht="12" customHeight="1">
      <c r="A120" s="224" t="s">
        <v>212</v>
      </c>
      <c r="B120" s="246" t="s">
        <v>213</v>
      </c>
      <c r="C120" s="25"/>
      <c r="D120" s="25"/>
      <c r="E120" s="25"/>
    </row>
    <row r="121" spans="1:5" ht="12" customHeight="1">
      <c r="A121" s="5" t="s">
        <v>34</v>
      </c>
      <c r="B121" s="233" t="s">
        <v>214</v>
      </c>
      <c r="C121" s="195">
        <f>+C122+C123</f>
        <v>0</v>
      </c>
      <c r="D121" s="195">
        <f>+D122+D123</f>
        <v>0</v>
      </c>
      <c r="E121" s="195">
        <f>+E122+E123</f>
        <v>0</v>
      </c>
    </row>
    <row r="122" spans="1:5" ht="12" customHeight="1">
      <c r="A122" s="196" t="s">
        <v>36</v>
      </c>
      <c r="B122" s="253" t="s">
        <v>215</v>
      </c>
      <c r="C122" s="197"/>
      <c r="D122" s="197"/>
      <c r="E122" s="197"/>
    </row>
    <row r="123" spans="1:5" s="221" customFormat="1" ht="12" customHeight="1">
      <c r="A123" s="203" t="s">
        <v>38</v>
      </c>
      <c r="B123" s="249" t="s">
        <v>216</v>
      </c>
      <c r="C123" s="205"/>
      <c r="D123" s="205"/>
      <c r="E123" s="205"/>
    </row>
    <row r="124" spans="1:5" ht="12" customHeight="1">
      <c r="A124" s="5" t="s">
        <v>217</v>
      </c>
      <c r="B124" s="233" t="s">
        <v>218</v>
      </c>
      <c r="C124" s="195">
        <f>+C91+C107+C121</f>
        <v>0</v>
      </c>
      <c r="D124" s="195">
        <f>+D91+D107+D121</f>
        <v>0</v>
      </c>
      <c r="E124" s="195">
        <f>+E91+E107+E121</f>
        <v>0</v>
      </c>
    </row>
    <row r="125" spans="1:5" ht="12" customHeight="1">
      <c r="A125" s="5" t="s">
        <v>62</v>
      </c>
      <c r="B125" s="233" t="s">
        <v>219</v>
      </c>
      <c r="C125" s="195">
        <f>+C126+C127+C128</f>
        <v>0</v>
      </c>
      <c r="D125" s="195">
        <f>+D126+D127+D128</f>
        <v>0</v>
      </c>
      <c r="E125" s="195">
        <f>+E126+E127+E128</f>
        <v>0</v>
      </c>
    </row>
    <row r="126" spans="1:5" ht="12" customHeight="1">
      <c r="A126" s="196" t="s">
        <v>64</v>
      </c>
      <c r="B126" s="253" t="s">
        <v>376</v>
      </c>
      <c r="C126" s="18"/>
      <c r="D126" s="18"/>
      <c r="E126" s="18"/>
    </row>
    <row r="127" spans="1:5" ht="12" customHeight="1">
      <c r="A127" s="196" t="s">
        <v>66</v>
      </c>
      <c r="B127" s="253" t="s">
        <v>377</v>
      </c>
      <c r="C127" s="18"/>
      <c r="D127" s="18"/>
      <c r="E127" s="18"/>
    </row>
    <row r="128" spans="1:5" ht="12" customHeight="1">
      <c r="A128" s="224" t="s">
        <v>68</v>
      </c>
      <c r="B128" s="254" t="s">
        <v>378</v>
      </c>
      <c r="C128" s="18"/>
      <c r="D128" s="18"/>
      <c r="E128" s="18"/>
    </row>
    <row r="129" spans="1:5" ht="12" customHeight="1">
      <c r="A129" s="5" t="s">
        <v>84</v>
      </c>
      <c r="B129" s="233" t="s">
        <v>223</v>
      </c>
      <c r="C129" s="195">
        <f>+C130+C131+C132+C133</f>
        <v>0</v>
      </c>
      <c r="D129" s="195">
        <f>+D130+D131+D132+D133</f>
        <v>0</v>
      </c>
      <c r="E129" s="195">
        <f>+E130+E131+E132+E133</f>
        <v>0</v>
      </c>
    </row>
    <row r="130" spans="1:5" s="221" customFormat="1" ht="12" customHeight="1">
      <c r="A130" s="196" t="s">
        <v>86</v>
      </c>
      <c r="B130" s="253" t="s">
        <v>387</v>
      </c>
      <c r="C130" s="18"/>
      <c r="D130" s="18"/>
      <c r="E130" s="18"/>
    </row>
    <row r="131" spans="1:11" ht="23.25" customHeight="1">
      <c r="A131" s="196" t="s">
        <v>88</v>
      </c>
      <c r="B131" s="253" t="s">
        <v>388</v>
      </c>
      <c r="C131" s="18"/>
      <c r="D131" s="18"/>
      <c r="E131" s="18"/>
      <c r="K131" s="227"/>
    </row>
    <row r="132" spans="1:5" ht="21" customHeight="1">
      <c r="A132" s="196" t="s">
        <v>90</v>
      </c>
      <c r="B132" s="253" t="s">
        <v>389</v>
      </c>
      <c r="C132" s="18"/>
      <c r="D132" s="18"/>
      <c r="E132" s="18"/>
    </row>
    <row r="133" spans="1:5" ht="12" customHeight="1">
      <c r="A133" s="224" t="s">
        <v>92</v>
      </c>
      <c r="B133" s="254" t="s">
        <v>390</v>
      </c>
      <c r="C133" s="18"/>
      <c r="D133" s="18"/>
      <c r="E133" s="18"/>
    </row>
    <row r="134" spans="1:5" s="221" customFormat="1" ht="12" customHeight="1">
      <c r="A134" s="5" t="s">
        <v>228</v>
      </c>
      <c r="B134" s="233" t="s">
        <v>229</v>
      </c>
      <c r="C134" s="195">
        <f>+C135+C136+C137+C138</f>
        <v>0</v>
      </c>
      <c r="D134" s="195">
        <f>+D135+D136+D137+D138</f>
        <v>0</v>
      </c>
      <c r="E134" s="195">
        <f>+E135+E136+E137+E138</f>
        <v>0</v>
      </c>
    </row>
    <row r="135" spans="1:5" s="221" customFormat="1" ht="12" customHeight="1">
      <c r="A135" s="196" t="s">
        <v>98</v>
      </c>
      <c r="B135" s="253" t="s">
        <v>230</v>
      </c>
      <c r="C135" s="18"/>
      <c r="D135" s="18"/>
      <c r="E135" s="18"/>
    </row>
    <row r="136" spans="1:5" s="221" customFormat="1" ht="12" customHeight="1">
      <c r="A136" s="196" t="s">
        <v>100</v>
      </c>
      <c r="B136" s="253" t="s">
        <v>231</v>
      </c>
      <c r="C136" s="18"/>
      <c r="D136" s="18"/>
      <c r="E136" s="18"/>
    </row>
    <row r="137" spans="1:5" s="221" customFormat="1" ht="12" customHeight="1">
      <c r="A137" s="196" t="s">
        <v>102</v>
      </c>
      <c r="B137" s="253" t="s">
        <v>391</v>
      </c>
      <c r="C137" s="18"/>
      <c r="D137" s="18"/>
      <c r="E137" s="18"/>
    </row>
    <row r="138" spans="1:5" s="221" customFormat="1" ht="12" customHeight="1">
      <c r="A138" s="224" t="s">
        <v>104</v>
      </c>
      <c r="B138" s="254" t="s">
        <v>392</v>
      </c>
      <c r="C138" s="18"/>
      <c r="D138" s="18"/>
      <c r="E138" s="18"/>
    </row>
    <row r="139" spans="1:5" s="221" customFormat="1" ht="12" customHeight="1">
      <c r="A139" s="5" t="s">
        <v>106</v>
      </c>
      <c r="B139" s="233" t="s">
        <v>234</v>
      </c>
      <c r="C139" s="228">
        <f>+C140+C141+C142+C143</f>
        <v>0</v>
      </c>
      <c r="D139" s="228">
        <f>+D140+D141+D142+D143</f>
        <v>0</v>
      </c>
      <c r="E139" s="228">
        <f>+E140+E141+E142+E143</f>
        <v>0</v>
      </c>
    </row>
    <row r="140" spans="1:5" ht="12.75" customHeight="1">
      <c r="A140" s="196" t="s">
        <v>108</v>
      </c>
      <c r="B140" s="253" t="s">
        <v>235</v>
      </c>
      <c r="C140" s="18"/>
      <c r="D140" s="18"/>
      <c r="E140" s="18"/>
    </row>
    <row r="141" spans="1:5" ht="12" customHeight="1">
      <c r="A141" s="196" t="s">
        <v>110</v>
      </c>
      <c r="B141" s="253" t="s">
        <v>236</v>
      </c>
      <c r="C141" s="18"/>
      <c r="D141" s="18"/>
      <c r="E141" s="18"/>
    </row>
    <row r="142" spans="1:5" ht="15" customHeight="1">
      <c r="A142" s="196" t="s">
        <v>112</v>
      </c>
      <c r="B142" s="253" t="s">
        <v>237</v>
      </c>
      <c r="C142" s="18"/>
      <c r="D142" s="18"/>
      <c r="E142" s="18"/>
    </row>
    <row r="143" spans="1:5" ht="12.75">
      <c r="A143" s="196" t="s">
        <v>114</v>
      </c>
      <c r="B143" s="253" t="s">
        <v>238</v>
      </c>
      <c r="C143" s="18"/>
      <c r="D143" s="18"/>
      <c r="E143" s="18"/>
    </row>
    <row r="144" spans="1:5" ht="15" customHeight="1">
      <c r="A144" s="5" t="s">
        <v>116</v>
      </c>
      <c r="B144" s="233" t="s">
        <v>239</v>
      </c>
      <c r="C144" s="229">
        <f>+C125+C129+C134+C139</f>
        <v>0</v>
      </c>
      <c r="D144" s="229">
        <f>+D125+D129+D134+D139</f>
        <v>0</v>
      </c>
      <c r="E144" s="229">
        <f>+E125+E129+E134+E139</f>
        <v>0</v>
      </c>
    </row>
    <row r="145" spans="1:5" ht="14.25" customHeight="1">
      <c r="A145" s="230" t="s">
        <v>240</v>
      </c>
      <c r="B145" s="255" t="s">
        <v>241</v>
      </c>
      <c r="C145" s="229">
        <f>+C124+C144</f>
        <v>0</v>
      </c>
      <c r="D145" s="229">
        <f>+D124+D144</f>
        <v>0</v>
      </c>
      <c r="E145" s="229">
        <f>+E124+E144</f>
        <v>0</v>
      </c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70">
      <selection activeCell="E108" sqref="E108"/>
    </sheetView>
  </sheetViews>
  <sheetFormatPr defaultColWidth="9.00390625" defaultRowHeight="12.75"/>
  <cols>
    <col min="1" max="1" width="14.875" style="173" customWidth="1"/>
    <col min="2" max="2" width="59.375" style="174" customWidth="1"/>
    <col min="3" max="5" width="15.875" style="175" customWidth="1"/>
    <col min="6" max="16384" width="9.375" style="176" customWidth="1"/>
  </cols>
  <sheetData>
    <row r="1" spans="1:5" s="180" customFormat="1" ht="16.5" customHeight="1">
      <c r="A1" s="177"/>
      <c r="B1" s="178"/>
      <c r="C1" s="179"/>
      <c r="D1" s="179"/>
      <c r="E1" s="179" t="s">
        <v>628</v>
      </c>
    </row>
    <row r="2" spans="1:5" s="183" customFormat="1" ht="15.75" customHeight="1">
      <c r="A2" s="181" t="s">
        <v>251</v>
      </c>
      <c r="B2" s="567"/>
      <c r="C2" s="567"/>
      <c r="D2" s="567"/>
      <c r="E2" s="231" t="s">
        <v>393</v>
      </c>
    </row>
    <row r="3" spans="1:5" s="183" customFormat="1" ht="24">
      <c r="A3" s="184" t="s">
        <v>364</v>
      </c>
      <c r="B3" s="568" t="s">
        <v>365</v>
      </c>
      <c r="C3" s="568"/>
      <c r="D3" s="568"/>
      <c r="E3" s="232" t="s">
        <v>366</v>
      </c>
    </row>
    <row r="4" spans="1:5" s="188" customFormat="1" ht="15.75" customHeight="1" thickBot="1">
      <c r="A4" s="186"/>
      <c r="B4" s="186"/>
      <c r="C4" s="187"/>
      <c r="D4" s="187"/>
      <c r="E4" s="187" t="s">
        <v>334</v>
      </c>
    </row>
    <row r="5" spans="1:5" ht="21.75" thickBot="1">
      <c r="A5" s="189" t="s">
        <v>367</v>
      </c>
      <c r="B5" s="153" t="s">
        <v>368</v>
      </c>
      <c r="C5" s="263" t="s">
        <v>4</v>
      </c>
      <c r="D5" s="263" t="s">
        <v>622</v>
      </c>
      <c r="E5" s="263" t="s">
        <v>621</v>
      </c>
    </row>
    <row r="6" spans="1:5" s="194" customFormat="1" ht="12.75" customHeight="1" thickBot="1">
      <c r="A6" s="190">
        <v>1</v>
      </c>
      <c r="B6" s="191">
        <v>2</v>
      </c>
      <c r="C6" s="191">
        <v>3</v>
      </c>
      <c r="D6" s="192">
        <v>4</v>
      </c>
      <c r="E6" s="193">
        <v>5</v>
      </c>
    </row>
    <row r="7" spans="1:5" s="194" customFormat="1" ht="15.75" customHeight="1">
      <c r="A7" s="569" t="s">
        <v>249</v>
      </c>
      <c r="B7" s="569"/>
      <c r="C7" s="569"/>
      <c r="D7" s="569"/>
      <c r="E7" s="569"/>
    </row>
    <row r="8" spans="1:5" s="194" customFormat="1" ht="12" customHeight="1">
      <c r="A8" s="5" t="s">
        <v>6</v>
      </c>
      <c r="B8" s="233" t="s">
        <v>7</v>
      </c>
      <c r="C8" s="195">
        <f>+C9+C10+C11+C12+C13+C14</f>
        <v>0</v>
      </c>
      <c r="D8" s="195">
        <f>+D9+D10+D11+D12+D13+D14</f>
        <v>0</v>
      </c>
      <c r="E8" s="195">
        <f>+E9+E10+E11+E12+E13+E14</f>
        <v>0</v>
      </c>
    </row>
    <row r="9" spans="1:5" s="198" customFormat="1" ht="12" customHeight="1">
      <c r="A9" s="196" t="s">
        <v>8</v>
      </c>
      <c r="B9" s="234" t="s">
        <v>9</v>
      </c>
      <c r="C9" s="197"/>
      <c r="D9" s="197"/>
      <c r="E9" s="197"/>
    </row>
    <row r="10" spans="1:5" s="201" customFormat="1" ht="12" customHeight="1">
      <c r="A10" s="199" t="s">
        <v>10</v>
      </c>
      <c r="B10" s="235" t="s">
        <v>11</v>
      </c>
      <c r="C10" s="200"/>
      <c r="D10" s="200"/>
      <c r="E10" s="200"/>
    </row>
    <row r="11" spans="1:5" s="201" customFormat="1" ht="12" customHeight="1">
      <c r="A11" s="199" t="s">
        <v>12</v>
      </c>
      <c r="B11" s="235" t="s">
        <v>13</v>
      </c>
      <c r="C11" s="200"/>
      <c r="D11" s="200"/>
      <c r="E11" s="200"/>
    </row>
    <row r="12" spans="1:5" s="201" customFormat="1" ht="12" customHeight="1">
      <c r="A12" s="199" t="s">
        <v>14</v>
      </c>
      <c r="B12" s="235" t="s">
        <v>15</v>
      </c>
      <c r="C12" s="200"/>
      <c r="D12" s="200"/>
      <c r="E12" s="200"/>
    </row>
    <row r="13" spans="1:5" s="201" customFormat="1" ht="12" customHeight="1">
      <c r="A13" s="199" t="s">
        <v>16</v>
      </c>
      <c r="B13" s="235" t="s">
        <v>17</v>
      </c>
      <c r="C13" s="202"/>
      <c r="D13" s="202"/>
      <c r="E13" s="202"/>
    </row>
    <row r="14" spans="1:5" s="198" customFormat="1" ht="12" customHeight="1">
      <c r="A14" s="203" t="s">
        <v>18</v>
      </c>
      <c r="B14" s="236" t="s">
        <v>19</v>
      </c>
      <c r="C14" s="204"/>
      <c r="D14" s="204"/>
      <c r="E14" s="204"/>
    </row>
    <row r="15" spans="1:5" s="198" customFormat="1" ht="12" customHeight="1">
      <c r="A15" s="5" t="s">
        <v>20</v>
      </c>
      <c r="B15" s="237" t="s">
        <v>21</v>
      </c>
      <c r="C15" s="195">
        <f>+C16+C17+C18+C19+C20</f>
        <v>0</v>
      </c>
      <c r="D15" s="195">
        <f>+D16+D17+D18+D19+D20</f>
        <v>0</v>
      </c>
      <c r="E15" s="195">
        <f>+E16+E17+E18+E19+E20</f>
        <v>0</v>
      </c>
    </row>
    <row r="16" spans="1:5" s="198" customFormat="1" ht="12" customHeight="1">
      <c r="A16" s="196" t="s">
        <v>22</v>
      </c>
      <c r="B16" s="234" t="s">
        <v>23</v>
      </c>
      <c r="C16" s="197"/>
      <c r="D16" s="197"/>
      <c r="E16" s="197"/>
    </row>
    <row r="17" spans="1:5" s="198" customFormat="1" ht="12" customHeight="1">
      <c r="A17" s="199" t="s">
        <v>24</v>
      </c>
      <c r="B17" s="235" t="s">
        <v>25</v>
      </c>
      <c r="C17" s="200"/>
      <c r="D17" s="200"/>
      <c r="E17" s="200"/>
    </row>
    <row r="18" spans="1:5" s="198" customFormat="1" ht="12" customHeight="1">
      <c r="A18" s="199" t="s">
        <v>26</v>
      </c>
      <c r="B18" s="235" t="s">
        <v>27</v>
      </c>
      <c r="C18" s="200"/>
      <c r="D18" s="200"/>
      <c r="E18" s="200"/>
    </row>
    <row r="19" spans="1:5" s="198" customFormat="1" ht="12" customHeight="1">
      <c r="A19" s="199" t="s">
        <v>28</v>
      </c>
      <c r="B19" s="235" t="s">
        <v>29</v>
      </c>
      <c r="C19" s="200"/>
      <c r="D19" s="200"/>
      <c r="E19" s="200"/>
    </row>
    <row r="20" spans="1:5" s="198" customFormat="1" ht="12" customHeight="1">
      <c r="A20" s="199" t="s">
        <v>30</v>
      </c>
      <c r="B20" s="235" t="s">
        <v>31</v>
      </c>
      <c r="C20" s="200"/>
      <c r="D20" s="200"/>
      <c r="E20" s="200"/>
    </row>
    <row r="21" spans="1:5" s="201" customFormat="1" ht="12" customHeight="1">
      <c r="A21" s="203" t="s">
        <v>32</v>
      </c>
      <c r="B21" s="236" t="s">
        <v>33</v>
      </c>
      <c r="C21" s="205"/>
      <c r="D21" s="205"/>
      <c r="E21" s="205"/>
    </row>
    <row r="22" spans="1:5" s="201" customFormat="1" ht="12" customHeight="1">
      <c r="A22" s="5" t="s">
        <v>34</v>
      </c>
      <c r="B22" s="233" t="s">
        <v>35</v>
      </c>
      <c r="C22" s="195">
        <f>+C23+C24+C25+C26+C27</f>
        <v>0</v>
      </c>
      <c r="D22" s="195">
        <f>+D23+D24+D25+D26+D27</f>
        <v>0</v>
      </c>
      <c r="E22" s="195">
        <f>+E23+E24+E25+E26+E27</f>
        <v>0</v>
      </c>
    </row>
    <row r="23" spans="1:5" s="201" customFormat="1" ht="12" customHeight="1">
      <c r="A23" s="196" t="s">
        <v>36</v>
      </c>
      <c r="B23" s="234" t="s">
        <v>37</v>
      </c>
      <c r="C23" s="197"/>
      <c r="D23" s="197"/>
      <c r="E23" s="197"/>
    </row>
    <row r="24" spans="1:5" s="198" customFormat="1" ht="12" customHeight="1">
      <c r="A24" s="199" t="s">
        <v>38</v>
      </c>
      <c r="B24" s="235" t="s">
        <v>39</v>
      </c>
      <c r="C24" s="200"/>
      <c r="D24" s="200"/>
      <c r="E24" s="200"/>
    </row>
    <row r="25" spans="1:5" s="198" customFormat="1" ht="12" customHeight="1">
      <c r="A25" s="199" t="s">
        <v>40</v>
      </c>
      <c r="B25" s="235" t="s">
        <v>41</v>
      </c>
      <c r="C25" s="200"/>
      <c r="D25" s="200"/>
      <c r="E25" s="200"/>
    </row>
    <row r="26" spans="1:5" s="198" customFormat="1" ht="12" customHeight="1">
      <c r="A26" s="199" t="s">
        <v>42</v>
      </c>
      <c r="B26" s="235" t="s">
        <v>43</v>
      </c>
      <c r="C26" s="200"/>
      <c r="D26" s="200"/>
      <c r="E26" s="200"/>
    </row>
    <row r="27" spans="1:5" s="198" customFormat="1" ht="12" customHeight="1">
      <c r="A27" s="199" t="s">
        <v>44</v>
      </c>
      <c r="B27" s="235" t="s">
        <v>45</v>
      </c>
      <c r="C27" s="200"/>
      <c r="D27" s="200"/>
      <c r="E27" s="200"/>
    </row>
    <row r="28" spans="1:5" s="198" customFormat="1" ht="12" customHeight="1">
      <c r="A28" s="203" t="s">
        <v>46</v>
      </c>
      <c r="B28" s="236" t="s">
        <v>47</v>
      </c>
      <c r="C28" s="205"/>
      <c r="D28" s="205"/>
      <c r="E28" s="205"/>
    </row>
    <row r="29" spans="1:5" s="198" customFormat="1" ht="12" customHeight="1">
      <c r="A29" s="5" t="s">
        <v>48</v>
      </c>
      <c r="B29" s="233" t="s">
        <v>49</v>
      </c>
      <c r="C29" s="195">
        <f>+C30+C33+C34+C35</f>
        <v>0</v>
      </c>
      <c r="D29" s="195">
        <f>+D30+D33+D34+D35</f>
        <v>0</v>
      </c>
      <c r="E29" s="195">
        <f>+E30+E33+E34+E35</f>
        <v>0</v>
      </c>
    </row>
    <row r="30" spans="1:5" s="198" customFormat="1" ht="12" customHeight="1">
      <c r="A30" s="196" t="s">
        <v>50</v>
      </c>
      <c r="B30" s="234" t="s">
        <v>51</v>
      </c>
      <c r="C30" s="206">
        <f>+C31+C32</f>
        <v>0</v>
      </c>
      <c r="D30" s="206">
        <f>+D31+D32</f>
        <v>0</v>
      </c>
      <c r="E30" s="206">
        <f>+E31+E32</f>
        <v>0</v>
      </c>
    </row>
    <row r="31" spans="1:5" s="198" customFormat="1" ht="12" customHeight="1">
      <c r="A31" s="199" t="s">
        <v>52</v>
      </c>
      <c r="B31" s="235" t="s">
        <v>53</v>
      </c>
      <c r="C31" s="200"/>
      <c r="D31" s="200"/>
      <c r="E31" s="200"/>
    </row>
    <row r="32" spans="1:5" s="198" customFormat="1" ht="12" customHeight="1">
      <c r="A32" s="199" t="s">
        <v>54</v>
      </c>
      <c r="B32" s="235" t="s">
        <v>55</v>
      </c>
      <c r="C32" s="200"/>
      <c r="D32" s="200"/>
      <c r="E32" s="200"/>
    </row>
    <row r="33" spans="1:5" s="198" customFormat="1" ht="12" customHeight="1">
      <c r="A33" s="199" t="s">
        <v>56</v>
      </c>
      <c r="B33" s="235" t="s">
        <v>57</v>
      </c>
      <c r="C33" s="200"/>
      <c r="D33" s="200"/>
      <c r="E33" s="200"/>
    </row>
    <row r="34" spans="1:5" s="198" customFormat="1" ht="12" customHeight="1">
      <c r="A34" s="199" t="s">
        <v>58</v>
      </c>
      <c r="B34" s="235" t="s">
        <v>59</v>
      </c>
      <c r="C34" s="200"/>
      <c r="D34" s="200"/>
      <c r="E34" s="200"/>
    </row>
    <row r="35" spans="1:5" s="198" customFormat="1" ht="12" customHeight="1">
      <c r="A35" s="203" t="s">
        <v>60</v>
      </c>
      <c r="B35" s="236" t="s">
        <v>61</v>
      </c>
      <c r="C35" s="205"/>
      <c r="D35" s="205"/>
      <c r="E35" s="205"/>
    </row>
    <row r="36" spans="1:5" s="198" customFormat="1" ht="12" customHeight="1">
      <c r="A36" s="5" t="s">
        <v>62</v>
      </c>
      <c r="B36" s="233" t="s">
        <v>63</v>
      </c>
      <c r="C36" s="195">
        <f>SUM(C37:C46)</f>
        <v>0</v>
      </c>
      <c r="D36" s="195">
        <f>SUM(D37:D46)</f>
        <v>0</v>
      </c>
      <c r="E36" s="195">
        <f>SUM(E37:E46)</f>
        <v>0</v>
      </c>
    </row>
    <row r="37" spans="1:5" s="198" customFormat="1" ht="12" customHeight="1">
      <c r="A37" s="196" t="s">
        <v>64</v>
      </c>
      <c r="B37" s="234" t="s">
        <v>65</v>
      </c>
      <c r="C37" s="197"/>
      <c r="D37" s="197"/>
      <c r="E37" s="197"/>
    </row>
    <row r="38" spans="1:5" s="198" customFormat="1" ht="12" customHeight="1">
      <c r="A38" s="199" t="s">
        <v>66</v>
      </c>
      <c r="B38" s="235" t="s">
        <v>67</v>
      </c>
      <c r="C38" s="200"/>
      <c r="D38" s="200"/>
      <c r="E38" s="200"/>
    </row>
    <row r="39" spans="1:5" s="198" customFormat="1" ht="12" customHeight="1">
      <c r="A39" s="199" t="s">
        <v>68</v>
      </c>
      <c r="B39" s="235" t="s">
        <v>69</v>
      </c>
      <c r="C39" s="200"/>
      <c r="D39" s="200"/>
      <c r="E39" s="200"/>
    </row>
    <row r="40" spans="1:5" s="198" customFormat="1" ht="12" customHeight="1">
      <c r="A40" s="199" t="s">
        <v>70</v>
      </c>
      <c r="B40" s="235" t="s">
        <v>71</v>
      </c>
      <c r="C40" s="200"/>
      <c r="D40" s="200"/>
      <c r="E40" s="200"/>
    </row>
    <row r="41" spans="1:5" s="198" customFormat="1" ht="12" customHeight="1">
      <c r="A41" s="199" t="s">
        <v>72</v>
      </c>
      <c r="B41" s="235" t="s">
        <v>73</v>
      </c>
      <c r="C41" s="200"/>
      <c r="D41" s="200"/>
      <c r="E41" s="200"/>
    </row>
    <row r="42" spans="1:5" s="198" customFormat="1" ht="12" customHeight="1">
      <c r="A42" s="199" t="s">
        <v>74</v>
      </c>
      <c r="B42" s="235" t="s">
        <v>75</v>
      </c>
      <c r="C42" s="200"/>
      <c r="D42" s="200"/>
      <c r="E42" s="200"/>
    </row>
    <row r="43" spans="1:5" s="198" customFormat="1" ht="12" customHeight="1">
      <c r="A43" s="199" t="s">
        <v>76</v>
      </c>
      <c r="B43" s="235" t="s">
        <v>77</v>
      </c>
      <c r="C43" s="200"/>
      <c r="D43" s="200"/>
      <c r="E43" s="200"/>
    </row>
    <row r="44" spans="1:5" s="198" customFormat="1" ht="12" customHeight="1">
      <c r="A44" s="199" t="s">
        <v>78</v>
      </c>
      <c r="B44" s="235" t="s">
        <v>79</v>
      </c>
      <c r="C44" s="200"/>
      <c r="D44" s="200"/>
      <c r="E44" s="200"/>
    </row>
    <row r="45" spans="1:5" s="198" customFormat="1" ht="12" customHeight="1">
      <c r="A45" s="199" t="s">
        <v>80</v>
      </c>
      <c r="B45" s="235" t="s">
        <v>81</v>
      </c>
      <c r="C45" s="200"/>
      <c r="D45" s="200"/>
      <c r="E45" s="200"/>
    </row>
    <row r="46" spans="1:5" s="198" customFormat="1" ht="12" customHeight="1">
      <c r="A46" s="203" t="s">
        <v>82</v>
      </c>
      <c r="B46" s="236" t="s">
        <v>83</v>
      </c>
      <c r="C46" s="205"/>
      <c r="D46" s="205"/>
      <c r="E46" s="205"/>
    </row>
    <row r="47" spans="1:5" s="198" customFormat="1" ht="12" customHeight="1">
      <c r="A47" s="5" t="s">
        <v>84</v>
      </c>
      <c r="B47" s="233" t="s">
        <v>85</v>
      </c>
      <c r="C47" s="195">
        <f>SUM(C48:C52)</f>
        <v>0</v>
      </c>
      <c r="D47" s="195">
        <f>SUM(D48:D52)</f>
        <v>0</v>
      </c>
      <c r="E47" s="195">
        <f>SUM(E48:E52)</f>
        <v>0</v>
      </c>
    </row>
    <row r="48" spans="1:5" s="198" customFormat="1" ht="12" customHeight="1">
      <c r="A48" s="196" t="s">
        <v>86</v>
      </c>
      <c r="B48" s="234" t="s">
        <v>87</v>
      </c>
      <c r="C48" s="197"/>
      <c r="D48" s="197"/>
      <c r="E48" s="197"/>
    </row>
    <row r="49" spans="1:5" s="198" customFormat="1" ht="12" customHeight="1">
      <c r="A49" s="199" t="s">
        <v>88</v>
      </c>
      <c r="B49" s="235" t="s">
        <v>89</v>
      </c>
      <c r="C49" s="200"/>
      <c r="D49" s="200"/>
      <c r="E49" s="200"/>
    </row>
    <row r="50" spans="1:5" s="198" customFormat="1" ht="12" customHeight="1">
      <c r="A50" s="199" t="s">
        <v>90</v>
      </c>
      <c r="B50" s="235" t="s">
        <v>91</v>
      </c>
      <c r="C50" s="200"/>
      <c r="D50" s="200"/>
      <c r="E50" s="200"/>
    </row>
    <row r="51" spans="1:5" s="198" customFormat="1" ht="12" customHeight="1">
      <c r="A51" s="199" t="s">
        <v>92</v>
      </c>
      <c r="B51" s="235" t="s">
        <v>93</v>
      </c>
      <c r="C51" s="200"/>
      <c r="D51" s="200"/>
      <c r="E51" s="200"/>
    </row>
    <row r="52" spans="1:5" s="198" customFormat="1" ht="12" customHeight="1">
      <c r="A52" s="203" t="s">
        <v>94</v>
      </c>
      <c r="B52" s="236" t="s">
        <v>95</v>
      </c>
      <c r="C52" s="205"/>
      <c r="D52" s="205"/>
      <c r="E52" s="205"/>
    </row>
    <row r="53" spans="1:5" s="198" customFormat="1" ht="12" customHeight="1">
      <c r="A53" s="5" t="s">
        <v>96</v>
      </c>
      <c r="B53" s="233" t="s">
        <v>97</v>
      </c>
      <c r="C53" s="195">
        <f>SUM(C54:C56)</f>
        <v>0</v>
      </c>
      <c r="D53" s="195">
        <f>SUM(D54:D56)</f>
        <v>0</v>
      </c>
      <c r="E53" s="195">
        <f>SUM(E54:E56)</f>
        <v>0</v>
      </c>
    </row>
    <row r="54" spans="1:5" s="201" customFormat="1" ht="12" customHeight="1">
      <c r="A54" s="196" t="s">
        <v>98</v>
      </c>
      <c r="B54" s="234" t="s">
        <v>394</v>
      </c>
      <c r="C54" s="197"/>
      <c r="D54" s="197"/>
      <c r="E54" s="197"/>
    </row>
    <row r="55" spans="1:5" s="201" customFormat="1" ht="12" customHeight="1">
      <c r="A55" s="199" t="s">
        <v>100</v>
      </c>
      <c r="B55" s="234" t="s">
        <v>395</v>
      </c>
      <c r="C55" s="200"/>
      <c r="D55" s="200"/>
      <c r="E55" s="200"/>
    </row>
    <row r="56" spans="1:5" s="201" customFormat="1" ht="12" customHeight="1">
      <c r="A56" s="199" t="s">
        <v>102</v>
      </c>
      <c r="B56" s="235" t="s">
        <v>103</v>
      </c>
      <c r="C56" s="200"/>
      <c r="D56" s="200"/>
      <c r="E56" s="200"/>
    </row>
    <row r="57" spans="1:5" s="201" customFormat="1" ht="12" customHeight="1">
      <c r="A57" s="203" t="s">
        <v>104</v>
      </c>
      <c r="B57" s="236" t="s">
        <v>105</v>
      </c>
      <c r="C57" s="205"/>
      <c r="D57" s="205"/>
      <c r="E57" s="205"/>
    </row>
    <row r="58" spans="1:5" s="201" customFormat="1" ht="12" customHeight="1">
      <c r="A58" s="5" t="s">
        <v>106</v>
      </c>
      <c r="B58" s="237" t="s">
        <v>107</v>
      </c>
      <c r="C58" s="195">
        <f>SUM(C59:C61)</f>
        <v>0</v>
      </c>
      <c r="D58" s="195">
        <f>SUM(D59:D61)</f>
        <v>0</v>
      </c>
      <c r="E58" s="195">
        <f>SUM(E59:E61)</f>
        <v>0</v>
      </c>
    </row>
    <row r="59" spans="1:5" s="201" customFormat="1" ht="12" customHeight="1">
      <c r="A59" s="196" t="s">
        <v>108</v>
      </c>
      <c r="B59" s="234" t="s">
        <v>109</v>
      </c>
      <c r="C59" s="200"/>
      <c r="D59" s="200"/>
      <c r="E59" s="200"/>
    </row>
    <row r="60" spans="1:5" s="201" customFormat="1" ht="12" customHeight="1">
      <c r="A60" s="199" t="s">
        <v>110</v>
      </c>
      <c r="B60" s="235" t="s">
        <v>111</v>
      </c>
      <c r="C60" s="200"/>
      <c r="D60" s="200"/>
      <c r="E60" s="200"/>
    </row>
    <row r="61" spans="1:5" s="201" customFormat="1" ht="12" customHeight="1">
      <c r="A61" s="199" t="s">
        <v>112</v>
      </c>
      <c r="B61" s="235" t="s">
        <v>113</v>
      </c>
      <c r="C61" s="200"/>
      <c r="D61" s="200"/>
      <c r="E61" s="200"/>
    </row>
    <row r="62" spans="1:5" s="201" customFormat="1" ht="12" customHeight="1">
      <c r="A62" s="203" t="s">
        <v>114</v>
      </c>
      <c r="B62" s="236" t="s">
        <v>115</v>
      </c>
      <c r="C62" s="200"/>
      <c r="D62" s="200"/>
      <c r="E62" s="200"/>
    </row>
    <row r="63" spans="1:5" s="201" customFormat="1" ht="12" customHeight="1">
      <c r="A63" s="5" t="s">
        <v>116</v>
      </c>
      <c r="B63" s="233" t="s">
        <v>117</v>
      </c>
      <c r="C63" s="195">
        <f>+C8+C15+C22+C29+C36+C47+C53+C58</f>
        <v>0</v>
      </c>
      <c r="D63" s="195">
        <f>+D8+D15+D22+D29+D36+D47+D53+D58</f>
        <v>0</v>
      </c>
      <c r="E63" s="195">
        <f>+E8+E15+E22+E29+E36+E47+E53+E58</f>
        <v>0</v>
      </c>
    </row>
    <row r="64" spans="1:5" s="201" customFormat="1" ht="12" customHeight="1">
      <c r="A64" s="207" t="s">
        <v>373</v>
      </c>
      <c r="B64" s="237" t="s">
        <v>119</v>
      </c>
      <c r="C64" s="195">
        <f>SUM(C65:C67)</f>
        <v>0</v>
      </c>
      <c r="D64" s="195">
        <f>SUM(D65:D67)</f>
        <v>0</v>
      </c>
      <c r="E64" s="195">
        <f>SUM(E65:E67)</f>
        <v>0</v>
      </c>
    </row>
    <row r="65" spans="1:5" s="201" customFormat="1" ht="12" customHeight="1">
      <c r="A65" s="196" t="s">
        <v>120</v>
      </c>
      <c r="B65" s="234" t="s">
        <v>121</v>
      </c>
      <c r="C65" s="200"/>
      <c r="D65" s="200"/>
      <c r="E65" s="200"/>
    </row>
    <row r="66" spans="1:5" s="201" customFormat="1" ht="12" customHeight="1">
      <c r="A66" s="199" t="s">
        <v>122</v>
      </c>
      <c r="B66" s="235" t="s">
        <v>123</v>
      </c>
      <c r="C66" s="200"/>
      <c r="D66" s="200"/>
      <c r="E66" s="200"/>
    </row>
    <row r="67" spans="1:5" s="201" customFormat="1" ht="12" customHeight="1">
      <c r="A67" s="203" t="s">
        <v>124</v>
      </c>
      <c r="B67" s="238" t="s">
        <v>374</v>
      </c>
      <c r="C67" s="200"/>
      <c r="D67" s="200"/>
      <c r="E67" s="200"/>
    </row>
    <row r="68" spans="1:5" s="201" customFormat="1" ht="12" customHeight="1">
      <c r="A68" s="207" t="s">
        <v>126</v>
      </c>
      <c r="B68" s="237" t="s">
        <v>127</v>
      </c>
      <c r="C68" s="195">
        <f>SUM(C69:C72)</f>
        <v>0</v>
      </c>
      <c r="D68" s="195">
        <f>SUM(D69:D72)</f>
        <v>0</v>
      </c>
      <c r="E68" s="195">
        <f>SUM(E69:E72)</f>
        <v>0</v>
      </c>
    </row>
    <row r="69" spans="1:5" s="201" customFormat="1" ht="12" customHeight="1">
      <c r="A69" s="196" t="s">
        <v>128</v>
      </c>
      <c r="B69" s="234" t="s">
        <v>129</v>
      </c>
      <c r="C69" s="200"/>
      <c r="D69" s="200"/>
      <c r="E69" s="200"/>
    </row>
    <row r="70" spans="1:5" s="201" customFormat="1" ht="12" customHeight="1">
      <c r="A70" s="199" t="s">
        <v>130</v>
      </c>
      <c r="B70" s="235" t="s">
        <v>131</v>
      </c>
      <c r="C70" s="200"/>
      <c r="D70" s="200"/>
      <c r="E70" s="200"/>
    </row>
    <row r="71" spans="1:5" s="201" customFormat="1" ht="12" customHeight="1">
      <c r="A71" s="199" t="s">
        <v>132</v>
      </c>
      <c r="B71" s="235" t="s">
        <v>133</v>
      </c>
      <c r="C71" s="200"/>
      <c r="D71" s="200"/>
      <c r="E71" s="200"/>
    </row>
    <row r="72" spans="1:5" s="201" customFormat="1" ht="12" customHeight="1">
      <c r="A72" s="203" t="s">
        <v>134</v>
      </c>
      <c r="B72" s="236" t="s">
        <v>135</v>
      </c>
      <c r="C72" s="200"/>
      <c r="D72" s="200"/>
      <c r="E72" s="200"/>
    </row>
    <row r="73" spans="1:5" s="201" customFormat="1" ht="12" customHeight="1">
      <c r="A73" s="207" t="s">
        <v>136</v>
      </c>
      <c r="B73" s="237" t="s">
        <v>137</v>
      </c>
      <c r="C73" s="195">
        <f>SUM(C74:C75)</f>
        <v>0</v>
      </c>
      <c r="D73" s="195">
        <f>SUM(D74:D75)</f>
        <v>0</v>
      </c>
      <c r="E73" s="195">
        <f>SUM(E74:E75)</f>
        <v>0</v>
      </c>
    </row>
    <row r="74" spans="1:5" s="201" customFormat="1" ht="12" customHeight="1">
      <c r="A74" s="196" t="s">
        <v>138</v>
      </c>
      <c r="B74" s="234" t="s">
        <v>139</v>
      </c>
      <c r="C74" s="200"/>
      <c r="D74" s="200"/>
      <c r="E74" s="200"/>
    </row>
    <row r="75" spans="1:5" s="198" customFormat="1" ht="12" customHeight="1">
      <c r="A75" s="203" t="s">
        <v>140</v>
      </c>
      <c r="B75" s="236" t="s">
        <v>141</v>
      </c>
      <c r="C75" s="200"/>
      <c r="D75" s="200"/>
      <c r="E75" s="200"/>
    </row>
    <row r="76" spans="1:5" s="201" customFormat="1" ht="12" customHeight="1">
      <c r="A76" s="207" t="s">
        <v>142</v>
      </c>
      <c r="B76" s="237" t="s">
        <v>143</v>
      </c>
      <c r="C76" s="195">
        <f>SUM(C77:C79)</f>
        <v>0</v>
      </c>
      <c r="D76" s="195">
        <f>SUM(D77:D79)</f>
        <v>0</v>
      </c>
      <c r="E76" s="195">
        <f>SUM(E77:E79)</f>
        <v>0</v>
      </c>
    </row>
    <row r="77" spans="1:5" s="201" customFormat="1" ht="12" customHeight="1">
      <c r="A77" s="196" t="s">
        <v>144</v>
      </c>
      <c r="B77" s="234" t="s">
        <v>145</v>
      </c>
      <c r="C77" s="200"/>
      <c r="D77" s="200"/>
      <c r="E77" s="200"/>
    </row>
    <row r="78" spans="1:5" s="201" customFormat="1" ht="12" customHeight="1">
      <c r="A78" s="199" t="s">
        <v>146</v>
      </c>
      <c r="B78" s="235" t="s">
        <v>147</v>
      </c>
      <c r="C78" s="200"/>
      <c r="D78" s="200"/>
      <c r="E78" s="200"/>
    </row>
    <row r="79" spans="1:5" s="201" customFormat="1" ht="12" customHeight="1">
      <c r="A79" s="203" t="s">
        <v>148</v>
      </c>
      <c r="B79" s="236" t="s">
        <v>384</v>
      </c>
      <c r="C79" s="200"/>
      <c r="D79" s="200"/>
      <c r="E79" s="200"/>
    </row>
    <row r="80" spans="1:5" s="201" customFormat="1" ht="12" customHeight="1">
      <c r="A80" s="207" t="s">
        <v>150</v>
      </c>
      <c r="B80" s="237" t="s">
        <v>151</v>
      </c>
      <c r="C80" s="195">
        <f>SUM(C81:C84)</f>
        <v>0</v>
      </c>
      <c r="D80" s="195"/>
      <c r="E80" s="195"/>
    </row>
    <row r="81" spans="1:5" s="201" customFormat="1" ht="12" customHeight="1">
      <c r="A81" s="208" t="s">
        <v>152</v>
      </c>
      <c r="B81" s="234" t="s">
        <v>153</v>
      </c>
      <c r="C81" s="200"/>
      <c r="D81" s="200"/>
      <c r="E81" s="200"/>
    </row>
    <row r="82" spans="1:5" s="201" customFormat="1" ht="12" customHeight="1">
      <c r="A82" s="209" t="s">
        <v>154</v>
      </c>
      <c r="B82" s="235" t="s">
        <v>155</v>
      </c>
      <c r="C82" s="200"/>
      <c r="D82" s="200"/>
      <c r="E82" s="200"/>
    </row>
    <row r="83" spans="1:5" s="198" customFormat="1" ht="12" customHeight="1">
      <c r="A83" s="209" t="s">
        <v>156</v>
      </c>
      <c r="B83" s="235" t="s">
        <v>157</v>
      </c>
      <c r="C83" s="200"/>
      <c r="D83" s="200"/>
      <c r="E83" s="200"/>
    </row>
    <row r="84" spans="1:5" s="198" customFormat="1" ht="12" customHeight="1">
      <c r="A84" s="210" t="s">
        <v>158</v>
      </c>
      <c r="B84" s="236" t="s">
        <v>159</v>
      </c>
      <c r="C84" s="200"/>
      <c r="D84" s="200"/>
      <c r="E84" s="200"/>
    </row>
    <row r="85" spans="1:5" s="198" customFormat="1" ht="12" customHeight="1">
      <c r="A85" s="207" t="s">
        <v>160</v>
      </c>
      <c r="B85" s="237" t="s">
        <v>161</v>
      </c>
      <c r="C85" s="211"/>
      <c r="D85" s="211"/>
      <c r="E85" s="211"/>
    </row>
    <row r="86" spans="1:5" s="198" customFormat="1" ht="12" customHeight="1">
      <c r="A86" s="207" t="s">
        <v>162</v>
      </c>
      <c r="B86" s="239" t="s">
        <v>163</v>
      </c>
      <c r="C86" s="195">
        <f>+C64+C68+C73+C76+C80+C85</f>
        <v>0</v>
      </c>
      <c r="D86" s="195">
        <f>+D64+D68+D73+D76+D80+D85</f>
        <v>0</v>
      </c>
      <c r="E86" s="195">
        <f>+E64+E68+E73+E76+E80+E85</f>
        <v>0</v>
      </c>
    </row>
    <row r="87" spans="1:5" s="201" customFormat="1" ht="12" customHeight="1">
      <c r="A87" s="212" t="s">
        <v>164</v>
      </c>
      <c r="B87" s="240" t="s">
        <v>375</v>
      </c>
      <c r="C87" s="195">
        <f>+C63+C86</f>
        <v>0</v>
      </c>
      <c r="D87" s="195">
        <f>+D63+D86</f>
        <v>0</v>
      </c>
      <c r="E87" s="195">
        <f>+E63+E86</f>
        <v>0</v>
      </c>
    </row>
    <row r="88" spans="1:5" s="201" customFormat="1" ht="15" customHeight="1">
      <c r="A88" s="213"/>
      <c r="B88" s="214"/>
      <c r="C88" s="215"/>
      <c r="D88" s="215"/>
      <c r="E88" s="215"/>
    </row>
    <row r="89" spans="1:5" ht="12.75">
      <c r="A89" s="216"/>
      <c r="B89" s="217"/>
      <c r="C89" s="218"/>
      <c r="D89" s="218"/>
      <c r="E89" s="218"/>
    </row>
    <row r="90" spans="1:5" s="194" customFormat="1" ht="16.5" customHeight="1">
      <c r="A90" s="569" t="s">
        <v>250</v>
      </c>
      <c r="B90" s="569"/>
      <c r="C90" s="569"/>
      <c r="D90" s="569"/>
      <c r="E90" s="569"/>
    </row>
    <row r="91" spans="1:5" s="221" customFormat="1" ht="12" customHeight="1">
      <c r="A91" s="219" t="s">
        <v>6</v>
      </c>
      <c r="B91" s="42" t="s">
        <v>385</v>
      </c>
      <c r="C91" s="220">
        <f>SUM(C92:C96)</f>
        <v>0</v>
      </c>
      <c r="D91" s="220">
        <f>SUM(D92:D96)</f>
        <v>0</v>
      </c>
      <c r="E91" s="220">
        <f>SUM(E92:E96)</f>
        <v>0</v>
      </c>
    </row>
    <row r="92" spans="1:5" ht="12" customHeight="1">
      <c r="A92" s="222" t="s">
        <v>8</v>
      </c>
      <c r="B92" s="241" t="s">
        <v>170</v>
      </c>
      <c r="C92" s="223"/>
      <c r="D92" s="223"/>
      <c r="E92" s="223"/>
    </row>
    <row r="93" spans="1:5" ht="12" customHeight="1">
      <c r="A93" s="199" t="s">
        <v>10</v>
      </c>
      <c r="B93" s="242" t="s">
        <v>171</v>
      </c>
      <c r="C93" s="200"/>
      <c r="D93" s="200"/>
      <c r="E93" s="200"/>
    </row>
    <row r="94" spans="1:5" ht="12" customHeight="1">
      <c r="A94" s="199" t="s">
        <v>12</v>
      </c>
      <c r="B94" s="242" t="s">
        <v>172</v>
      </c>
      <c r="C94" s="205"/>
      <c r="D94" s="205"/>
      <c r="E94" s="205"/>
    </row>
    <row r="95" spans="1:5" ht="12" customHeight="1">
      <c r="A95" s="199" t="s">
        <v>14</v>
      </c>
      <c r="B95" s="243" t="s">
        <v>173</v>
      </c>
      <c r="C95" s="205"/>
      <c r="D95" s="205"/>
      <c r="E95" s="205"/>
    </row>
    <row r="96" spans="1:5" ht="12" customHeight="1">
      <c r="A96" s="199" t="s">
        <v>174</v>
      </c>
      <c r="B96" s="244" t="s">
        <v>175</v>
      </c>
      <c r="C96" s="205"/>
      <c r="D96" s="205"/>
      <c r="E96" s="205"/>
    </row>
    <row r="97" spans="1:5" ht="12" customHeight="1">
      <c r="A97" s="199" t="s">
        <v>18</v>
      </c>
      <c r="B97" s="242" t="s">
        <v>176</v>
      </c>
      <c r="C97" s="205"/>
      <c r="D97" s="205"/>
      <c r="E97" s="205"/>
    </row>
    <row r="98" spans="1:5" ht="12" customHeight="1">
      <c r="A98" s="199" t="s">
        <v>177</v>
      </c>
      <c r="B98" s="245" t="s">
        <v>178</v>
      </c>
      <c r="C98" s="205"/>
      <c r="D98" s="205"/>
      <c r="E98" s="205"/>
    </row>
    <row r="99" spans="1:5" ht="12" customHeight="1">
      <c r="A99" s="199" t="s">
        <v>179</v>
      </c>
      <c r="B99" s="246" t="s">
        <v>180</v>
      </c>
      <c r="C99" s="205"/>
      <c r="D99" s="205"/>
      <c r="E99" s="205"/>
    </row>
    <row r="100" spans="1:5" ht="12" customHeight="1">
      <c r="A100" s="199" t="s">
        <v>181</v>
      </c>
      <c r="B100" s="246" t="s">
        <v>182</v>
      </c>
      <c r="C100" s="205"/>
      <c r="D100" s="205"/>
      <c r="E100" s="205"/>
    </row>
    <row r="101" spans="1:5" ht="12" customHeight="1">
      <c r="A101" s="199" t="s">
        <v>183</v>
      </c>
      <c r="B101" s="245" t="s">
        <v>184</v>
      </c>
      <c r="C101" s="205"/>
      <c r="D101" s="205"/>
      <c r="E101" s="205"/>
    </row>
    <row r="102" spans="1:5" ht="12" customHeight="1">
      <c r="A102" s="199" t="s">
        <v>185</v>
      </c>
      <c r="B102" s="245" t="s">
        <v>186</v>
      </c>
      <c r="C102" s="205"/>
      <c r="D102" s="205"/>
      <c r="E102" s="205"/>
    </row>
    <row r="103" spans="1:5" ht="12" customHeight="1">
      <c r="A103" s="199" t="s">
        <v>187</v>
      </c>
      <c r="B103" s="246" t="s">
        <v>188</v>
      </c>
      <c r="C103" s="205"/>
      <c r="D103" s="205"/>
      <c r="E103" s="205"/>
    </row>
    <row r="104" spans="1:5" ht="12" customHeight="1">
      <c r="A104" s="224" t="s">
        <v>189</v>
      </c>
      <c r="B104" s="247" t="s">
        <v>190</v>
      </c>
      <c r="C104" s="205"/>
      <c r="D104" s="205"/>
      <c r="E104" s="205"/>
    </row>
    <row r="105" spans="1:5" ht="12" customHeight="1">
      <c r="A105" s="199" t="s">
        <v>191</v>
      </c>
      <c r="B105" s="247" t="s">
        <v>192</v>
      </c>
      <c r="C105" s="205"/>
      <c r="D105" s="205"/>
      <c r="E105" s="205"/>
    </row>
    <row r="106" spans="1:5" ht="12" customHeight="1">
      <c r="A106" s="225" t="s">
        <v>193</v>
      </c>
      <c r="B106" s="248" t="s">
        <v>194</v>
      </c>
      <c r="C106" s="226"/>
      <c r="D106" s="226"/>
      <c r="E106" s="226"/>
    </row>
    <row r="107" spans="1:5" ht="12" customHeight="1">
      <c r="A107" s="5" t="s">
        <v>20</v>
      </c>
      <c r="B107" s="61" t="s">
        <v>386</v>
      </c>
      <c r="C107" s="195">
        <f>+C108+C110+C112</f>
        <v>0</v>
      </c>
      <c r="D107" s="195">
        <f>+D108+D110+D112</f>
        <v>0</v>
      </c>
      <c r="E107" s="195">
        <f>+E108+E110+E112</f>
        <v>0</v>
      </c>
    </row>
    <row r="108" spans="1:5" ht="12" customHeight="1">
      <c r="A108" s="196" t="s">
        <v>22</v>
      </c>
      <c r="B108" s="242" t="s">
        <v>196</v>
      </c>
      <c r="C108" s="197"/>
      <c r="D108" s="197"/>
      <c r="E108" s="197"/>
    </row>
    <row r="109" spans="1:5" ht="12" customHeight="1">
      <c r="A109" s="196" t="s">
        <v>24</v>
      </c>
      <c r="B109" s="249" t="s">
        <v>197</v>
      </c>
      <c r="C109" s="197"/>
      <c r="D109" s="197"/>
      <c r="E109" s="197"/>
    </row>
    <row r="110" spans="1:5" ht="12" customHeight="1">
      <c r="A110" s="196" t="s">
        <v>26</v>
      </c>
      <c r="B110" s="249" t="s">
        <v>198</v>
      </c>
      <c r="C110" s="200"/>
      <c r="D110" s="200"/>
      <c r="E110" s="200"/>
    </row>
    <row r="111" spans="1:5" ht="12" customHeight="1">
      <c r="A111" s="196" t="s">
        <v>28</v>
      </c>
      <c r="B111" s="249" t="s">
        <v>199</v>
      </c>
      <c r="C111" s="18"/>
      <c r="D111" s="18"/>
      <c r="E111" s="18"/>
    </row>
    <row r="112" spans="1:5" ht="12" customHeight="1">
      <c r="A112" s="196" t="s">
        <v>30</v>
      </c>
      <c r="B112" s="250" t="s">
        <v>200</v>
      </c>
      <c r="C112" s="18"/>
      <c r="D112" s="18"/>
      <c r="E112" s="18"/>
    </row>
    <row r="113" spans="1:5" ht="12" customHeight="1">
      <c r="A113" s="196" t="s">
        <v>32</v>
      </c>
      <c r="B113" s="251" t="s">
        <v>201</v>
      </c>
      <c r="C113" s="18"/>
      <c r="D113" s="18"/>
      <c r="E113" s="18"/>
    </row>
    <row r="114" spans="1:5" ht="12" customHeight="1">
      <c r="A114" s="196" t="s">
        <v>202</v>
      </c>
      <c r="B114" s="252" t="s">
        <v>203</v>
      </c>
      <c r="C114" s="18"/>
      <c r="D114" s="18"/>
      <c r="E114" s="18"/>
    </row>
    <row r="115" spans="1:5" ht="12" customHeight="1">
      <c r="A115" s="196" t="s">
        <v>204</v>
      </c>
      <c r="B115" s="246" t="s">
        <v>182</v>
      </c>
      <c r="C115" s="18"/>
      <c r="D115" s="18"/>
      <c r="E115" s="18"/>
    </row>
    <row r="116" spans="1:5" ht="12" customHeight="1">
      <c r="A116" s="196" t="s">
        <v>205</v>
      </c>
      <c r="B116" s="246" t="s">
        <v>206</v>
      </c>
      <c r="C116" s="18"/>
      <c r="D116" s="18"/>
      <c r="E116" s="18"/>
    </row>
    <row r="117" spans="1:5" ht="12" customHeight="1">
      <c r="A117" s="196" t="s">
        <v>207</v>
      </c>
      <c r="B117" s="246" t="s">
        <v>208</v>
      </c>
      <c r="C117" s="18"/>
      <c r="D117" s="18"/>
      <c r="E117" s="18"/>
    </row>
    <row r="118" spans="1:5" ht="12" customHeight="1">
      <c r="A118" s="196" t="s">
        <v>209</v>
      </c>
      <c r="B118" s="246" t="s">
        <v>188</v>
      </c>
      <c r="C118" s="18"/>
      <c r="D118" s="18"/>
      <c r="E118" s="18"/>
    </row>
    <row r="119" spans="1:5" ht="12" customHeight="1">
      <c r="A119" s="196" t="s">
        <v>210</v>
      </c>
      <c r="B119" s="246" t="s">
        <v>211</v>
      </c>
      <c r="C119" s="18"/>
      <c r="D119" s="18"/>
      <c r="E119" s="18"/>
    </row>
    <row r="120" spans="1:5" ht="12" customHeight="1">
      <c r="A120" s="224" t="s">
        <v>212</v>
      </c>
      <c r="B120" s="246" t="s">
        <v>213</v>
      </c>
      <c r="C120" s="25"/>
      <c r="D120" s="25"/>
      <c r="E120" s="25"/>
    </row>
    <row r="121" spans="1:5" ht="12" customHeight="1">
      <c r="A121" s="5" t="s">
        <v>34</v>
      </c>
      <c r="B121" s="233" t="s">
        <v>214</v>
      </c>
      <c r="C121" s="195">
        <f>+C122+C123</f>
        <v>0</v>
      </c>
      <c r="D121" s="195">
        <f>+D122+D123</f>
        <v>0</v>
      </c>
      <c r="E121" s="195">
        <f>+E122+E123</f>
        <v>0</v>
      </c>
    </row>
    <row r="122" spans="1:5" ht="12" customHeight="1">
      <c r="A122" s="196" t="s">
        <v>36</v>
      </c>
      <c r="B122" s="253" t="s">
        <v>215</v>
      </c>
      <c r="C122" s="197"/>
      <c r="D122" s="197"/>
      <c r="E122" s="197"/>
    </row>
    <row r="123" spans="1:5" s="221" customFormat="1" ht="12" customHeight="1">
      <c r="A123" s="203" t="s">
        <v>38</v>
      </c>
      <c r="B123" s="249" t="s">
        <v>216</v>
      </c>
      <c r="C123" s="205"/>
      <c r="D123" s="205"/>
      <c r="E123" s="205"/>
    </row>
    <row r="124" spans="1:5" ht="12" customHeight="1">
      <c r="A124" s="5" t="s">
        <v>217</v>
      </c>
      <c r="B124" s="233" t="s">
        <v>218</v>
      </c>
      <c r="C124" s="195">
        <f>+C91+C107+C121</f>
        <v>0</v>
      </c>
      <c r="D124" s="195">
        <f>+D91+D107+D121</f>
        <v>0</v>
      </c>
      <c r="E124" s="195">
        <f>+E91+E107+E121</f>
        <v>0</v>
      </c>
    </row>
    <row r="125" spans="1:5" ht="12" customHeight="1">
      <c r="A125" s="5" t="s">
        <v>62</v>
      </c>
      <c r="B125" s="233" t="s">
        <v>219</v>
      </c>
      <c r="C125" s="195">
        <f>+C126+C127+C128</f>
        <v>0</v>
      </c>
      <c r="D125" s="195">
        <f>+D126+D127+D128</f>
        <v>0</v>
      </c>
      <c r="E125" s="195">
        <f>+E126+E127+E128</f>
        <v>0</v>
      </c>
    </row>
    <row r="126" spans="1:5" ht="12" customHeight="1">
      <c r="A126" s="196" t="s">
        <v>64</v>
      </c>
      <c r="B126" s="253" t="s">
        <v>376</v>
      </c>
      <c r="C126" s="18"/>
      <c r="D126" s="18"/>
      <c r="E126" s="18"/>
    </row>
    <row r="127" spans="1:5" ht="12" customHeight="1">
      <c r="A127" s="196" t="s">
        <v>66</v>
      </c>
      <c r="B127" s="253" t="s">
        <v>377</v>
      </c>
      <c r="C127" s="18"/>
      <c r="D127" s="18"/>
      <c r="E127" s="18"/>
    </row>
    <row r="128" spans="1:5" ht="12" customHeight="1">
      <c r="A128" s="224" t="s">
        <v>68</v>
      </c>
      <c r="B128" s="254" t="s">
        <v>378</v>
      </c>
      <c r="C128" s="18"/>
      <c r="D128" s="18"/>
      <c r="E128" s="18"/>
    </row>
    <row r="129" spans="1:5" ht="12" customHeight="1">
      <c r="A129" s="5" t="s">
        <v>84</v>
      </c>
      <c r="B129" s="233" t="s">
        <v>223</v>
      </c>
      <c r="C129" s="195">
        <f>+C130+C131+C132+C133</f>
        <v>0</v>
      </c>
      <c r="D129" s="195">
        <f>+D130+D131+D132+D133</f>
        <v>0</v>
      </c>
      <c r="E129" s="195">
        <f>+E130+E131+E132+E133</f>
        <v>0</v>
      </c>
    </row>
    <row r="130" spans="1:5" s="221" customFormat="1" ht="12" customHeight="1">
      <c r="A130" s="196" t="s">
        <v>86</v>
      </c>
      <c r="B130" s="253" t="s">
        <v>387</v>
      </c>
      <c r="C130" s="18"/>
      <c r="D130" s="18"/>
      <c r="E130" s="18"/>
    </row>
    <row r="131" spans="1:11" ht="23.25" customHeight="1">
      <c r="A131" s="196" t="s">
        <v>88</v>
      </c>
      <c r="B131" s="253" t="s">
        <v>388</v>
      </c>
      <c r="C131" s="18"/>
      <c r="D131" s="18"/>
      <c r="E131" s="18"/>
      <c r="K131" s="227"/>
    </row>
    <row r="132" spans="1:5" ht="21" customHeight="1">
      <c r="A132" s="196" t="s">
        <v>90</v>
      </c>
      <c r="B132" s="253" t="s">
        <v>389</v>
      </c>
      <c r="C132" s="18"/>
      <c r="D132" s="18"/>
      <c r="E132" s="18"/>
    </row>
    <row r="133" spans="1:5" ht="12" customHeight="1">
      <c r="A133" s="224" t="s">
        <v>92</v>
      </c>
      <c r="B133" s="254" t="s">
        <v>390</v>
      </c>
      <c r="C133" s="18"/>
      <c r="D133" s="18"/>
      <c r="E133" s="18"/>
    </row>
    <row r="134" spans="1:5" s="221" customFormat="1" ht="12" customHeight="1">
      <c r="A134" s="5" t="s">
        <v>228</v>
      </c>
      <c r="B134" s="233" t="s">
        <v>229</v>
      </c>
      <c r="C134" s="195">
        <f>+C135+C136+C137+C138</f>
        <v>0</v>
      </c>
      <c r="D134" s="195">
        <f>+D135+D136+D137+D138</f>
        <v>0</v>
      </c>
      <c r="E134" s="195">
        <f>+E135+E136+E137+E138</f>
        <v>0</v>
      </c>
    </row>
    <row r="135" spans="1:5" s="221" customFormat="1" ht="12" customHeight="1">
      <c r="A135" s="196" t="s">
        <v>98</v>
      </c>
      <c r="B135" s="253" t="s">
        <v>230</v>
      </c>
      <c r="C135" s="18"/>
      <c r="D135" s="18"/>
      <c r="E135" s="18"/>
    </row>
    <row r="136" spans="1:5" s="221" customFormat="1" ht="12" customHeight="1">
      <c r="A136" s="196" t="s">
        <v>100</v>
      </c>
      <c r="B136" s="253" t="s">
        <v>231</v>
      </c>
      <c r="C136" s="18"/>
      <c r="D136" s="18"/>
      <c r="E136" s="18"/>
    </row>
    <row r="137" spans="1:5" s="221" customFormat="1" ht="12" customHeight="1">
      <c r="A137" s="196" t="s">
        <v>102</v>
      </c>
      <c r="B137" s="253" t="s">
        <v>391</v>
      </c>
      <c r="C137" s="18"/>
      <c r="D137" s="18"/>
      <c r="E137" s="18"/>
    </row>
    <row r="138" spans="1:5" s="221" customFormat="1" ht="12" customHeight="1">
      <c r="A138" s="224" t="s">
        <v>104</v>
      </c>
      <c r="B138" s="254" t="s">
        <v>392</v>
      </c>
      <c r="C138" s="18"/>
      <c r="D138" s="18"/>
      <c r="E138" s="18"/>
    </row>
    <row r="139" spans="1:5" s="221" customFormat="1" ht="12" customHeight="1">
      <c r="A139" s="5" t="s">
        <v>106</v>
      </c>
      <c r="B139" s="233" t="s">
        <v>234</v>
      </c>
      <c r="C139" s="228">
        <f>+C140+C141+C142+C143</f>
        <v>0</v>
      </c>
      <c r="D139" s="228">
        <f>+D140+D141+D142+D143</f>
        <v>0</v>
      </c>
      <c r="E139" s="228">
        <f>+E140+E141+E142+E143</f>
        <v>0</v>
      </c>
    </row>
    <row r="140" spans="1:5" ht="12.75" customHeight="1">
      <c r="A140" s="196" t="s">
        <v>108</v>
      </c>
      <c r="B140" s="253" t="s">
        <v>235</v>
      </c>
      <c r="C140" s="18"/>
      <c r="D140" s="18"/>
      <c r="E140" s="18"/>
    </row>
    <row r="141" spans="1:5" ht="12" customHeight="1">
      <c r="A141" s="196" t="s">
        <v>110</v>
      </c>
      <c r="B141" s="253" t="s">
        <v>236</v>
      </c>
      <c r="C141" s="18"/>
      <c r="D141" s="18"/>
      <c r="E141" s="18"/>
    </row>
    <row r="142" spans="1:5" ht="15" customHeight="1">
      <c r="A142" s="196" t="s">
        <v>112</v>
      </c>
      <c r="B142" s="253" t="s">
        <v>237</v>
      </c>
      <c r="C142" s="18"/>
      <c r="D142" s="18"/>
      <c r="E142" s="18"/>
    </row>
    <row r="143" spans="1:5" ht="12.75">
      <c r="A143" s="196" t="s">
        <v>114</v>
      </c>
      <c r="B143" s="253" t="s">
        <v>238</v>
      </c>
      <c r="C143" s="18"/>
      <c r="D143" s="18"/>
      <c r="E143" s="18"/>
    </row>
    <row r="144" spans="1:5" ht="15" customHeight="1">
      <c r="A144" s="5" t="s">
        <v>116</v>
      </c>
      <c r="B144" s="233" t="s">
        <v>239</v>
      </c>
      <c r="C144" s="229">
        <f>+C125+C129+C134+C139</f>
        <v>0</v>
      </c>
      <c r="D144" s="229">
        <f>+D125+D129+D134+D139</f>
        <v>0</v>
      </c>
      <c r="E144" s="229">
        <f>+E125+E129+E134+E139</f>
        <v>0</v>
      </c>
    </row>
    <row r="145" spans="1:5" ht="14.25" customHeight="1">
      <c r="A145" s="230" t="s">
        <v>240</v>
      </c>
      <c r="B145" s="255" t="s">
        <v>241</v>
      </c>
      <c r="C145" s="229">
        <f>+C124+C144</f>
        <v>0</v>
      </c>
      <c r="D145" s="229">
        <f>+D124+D144</f>
        <v>0</v>
      </c>
      <c r="E145" s="229">
        <f>+E124+E144</f>
        <v>0</v>
      </c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Tundi</dc:creator>
  <cp:keywords/>
  <dc:description/>
  <cp:lastModifiedBy>Tundi</cp:lastModifiedBy>
  <cp:lastPrinted>2016-04-25T08:00:06Z</cp:lastPrinted>
  <dcterms:created xsi:type="dcterms:W3CDTF">2015-04-22T10:19:12Z</dcterms:created>
  <dcterms:modified xsi:type="dcterms:W3CDTF">2016-05-30T06:32:38Z</dcterms:modified>
  <cp:category/>
  <cp:version/>
  <cp:contentType/>
  <cp:contentStatus/>
</cp:coreProperties>
</file>