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<sst xmlns="http://schemas.openxmlformats.org/spreadsheetml/2006/main" count="134" uniqueCount="133">
  <si>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</si>
  <si>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</si>
  <si>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</si>
  <si>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</si>
  <si>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</si>
  <si>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</si>
  <si>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</si>
  <si>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</si>
  <si>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</si>
  <si>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</si>
  <si>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</si>
  <si>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</si>
  <si>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</si>
  <si>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</si>
  <si>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</si>
  <si>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</si>
  <si>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</si>
  <si>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</si>
  <si>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</si>
  <si>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</si>
  <si>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</si>
  <si>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</si>
  <si>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</si>
  <si>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</si>
  <si>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</si>
  <si>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</si>
  <si>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</si>
  <si>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</si>
  <si>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</si>
  <si>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</si>
  <si>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</si>
  <si>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</si>
  <si>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</si>
  <si>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</si>
  <si>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</si>
  <si>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</si>
  <si>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</si>
  <si>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</si>
  <si>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</si>
  <si>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</si>
  <si>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</si>
  <si>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</si>
  <si>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</si>
  <si>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</si>
  <si>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</si>
  <si>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</si>
  <si>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</si>
  <si>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</si>
  <si>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</si>
  <si>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</si>
  <si>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</si>
  <si>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</si>
  <si>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</si>
  <si>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</si>
  <si>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</si>
  <si>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</si>
  <si>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</si>
  <si>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</si>
  <si>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</si>
  <si>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</si>
  <si>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</si>
  <si>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</si>
  <si>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</si>
  <si>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</si>
  <si>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</si>
  <si>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</si>
  <si>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</si>
  <si>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</si>
  <si>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</si>
  <si>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</si>
  <si>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</si>
  <si>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</si>
  <si>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</si>
  <si>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</si>
  <si>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</si>
  <si>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</si>
  <si>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</si>
  <si>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</si>
  <si>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</si>
  <si>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</si>
  <si>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</si>
  <si>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</si>
  <si>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</si>
  <si>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</si>
  <si>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Egyéb önk.vagyon bérbeadásból származó 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</si>
  <si>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</si>
  <si>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</si>
  <si>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</si>
  <si>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</si>
  <si>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</si>
  <si>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</si>
  <si>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</si>
  <si>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</si>
  <si>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</si>
  <si>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</si>
  <si>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</si>
  <si>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</si>
  <si>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</si>
  <si>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</si>
  <si>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</si>
  <si>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</si>
  <si>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Támog.ért.felhalmozási bevétel</t>
  </si>
  <si>
    <t>43.</t>
  </si>
  <si>
    <t>51.</t>
  </si>
  <si>
    <t>Önkormányzat műk.célú költségvetés támogatása:</t>
  </si>
  <si>
    <t>2015.évi terv</t>
  </si>
  <si>
    <t>Kötbér és egyéb kártérítés, költségek visszatér.</t>
  </si>
  <si>
    <t>Idegen bevétel</t>
  </si>
  <si>
    <t>Egyéb közhatalmi bevétel</t>
  </si>
  <si>
    <t>Tárgyi eszközök, immat.javak értékesítése:</t>
  </si>
  <si>
    <t>Előző évi vállalk.maradvány felhalm.célú igénybev.</t>
  </si>
  <si>
    <t>Hitel felvétele</t>
  </si>
  <si>
    <t>52.</t>
  </si>
  <si>
    <t>Térségi fejlesztési tanácsok és ktgsv.szerveiktől</t>
  </si>
  <si>
    <t>Támogatási kölcsön visszatérülése Áh-n belülről</t>
  </si>
  <si>
    <t>Államháztartáson belüli megelőlegezések</t>
  </si>
  <si>
    <t>E.i.mód. Óvoda</t>
  </si>
  <si>
    <t>Egyes köznevelési feladatok támogatása</t>
  </si>
  <si>
    <t>6.</t>
  </si>
  <si>
    <t>10.</t>
  </si>
  <si>
    <t>53.</t>
  </si>
  <si>
    <t>54.</t>
  </si>
  <si>
    <t>55.</t>
  </si>
  <si>
    <t>Egyes szociális és gyermekjóléti feladatok tám.</t>
  </si>
  <si>
    <t>Intézményi működési bevételek összesen: (7+9)</t>
  </si>
  <si>
    <t>Közhatalmi bevételek összesen:(16+18+21+22+23)</t>
  </si>
  <si>
    <t>E.i.mód. Önkorm.</t>
  </si>
  <si>
    <t>Kerekítési különbözet</t>
  </si>
  <si>
    <t>Központi, irányító szervi támogatás</t>
  </si>
  <si>
    <t>56.</t>
  </si>
  <si>
    <t>Eltérés</t>
  </si>
  <si>
    <t>Egyéb önkorm.vagyon üzem.,koncesszióból sz.bev.</t>
  </si>
  <si>
    <r>
      <rPr>
        <sz val="8"/>
        <rFont val="Calibri"/>
        <family val="2"/>
      </rPr>
      <t>5</t>
    </r>
    <r>
      <rPr>
        <sz val="11"/>
        <rFont val="Calibri"/>
        <family val="2"/>
      </rPr>
      <t xml:space="preserve"> A 13/2015. (X.13.) önkormányzati rendelet 2. §-ának megfelelően megállapított szöveg.                                   Hatályos: 2015. október 14. napjától.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6</t>
    </r>
    <r>
      <rPr>
        <sz val="11"/>
        <rFont val="Calibri"/>
        <family val="2"/>
      </rPr>
      <t xml:space="preserve"> A 19/2015. (XI.18.) önkormányzati rendelet 3. §-ának megfelelően megállapított szöveg.                                          Hatályos: 2015. november 19. napjától.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7</t>
    </r>
    <r>
      <rPr>
        <sz val="11"/>
        <rFont val="Calibri"/>
        <family val="2"/>
      </rPr>
      <t xml:space="preserve"> A 4/2016. (V.25.) önkormányzati rendelet 2. §-ának megfelelően megállapított szöveg.                                          Hatályos: 2016. május 26. napjától.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</si>
</sst>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61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3" fillId="0" borderId="10" xfId="61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Border="1" applyAlignment="1">
      <alignment horizontal="center" vertical="center" wrapText="1"/>
    </xf>
    <xf numFmtId="3" fontId="2" fillId="0" borderId="11" xfId="61" applyNumberFormat="1" applyFont="1" applyFill="1" applyBorder="1" applyAlignment="1">
      <alignment horizontal="center" vertical="center" wrapText="1"/>
    </xf>
    <xf numFmtId="3" fontId="2" fillId="0" borderId="11" xfId="61" applyNumberFormat="1" applyFont="1" applyBorder="1" applyAlignment="1">
      <alignment horizontal="center" vertical="center" wrapText="1"/>
    </xf>
    <xf numFmtId="3" fontId="0" fillId="0" borderId="15" xfId="54" applyNumberFormat="1" applyFont="1" applyFill="1" applyBorder="1" applyAlignment="1">
      <alignment horizontal="center" vertical="center" wrapText="1"/>
      <protection/>
    </xf>
    <xf numFmtId="3" fontId="3" fillId="0" borderId="15" xfId="54" applyNumberFormat="1" applyFont="1" applyFill="1" applyBorder="1" applyAlignment="1">
      <alignment horizontal="center" vertical="center" wrapText="1"/>
      <protection/>
    </xf>
    <xf numFmtId="3" fontId="3" fillId="0" borderId="15" xfId="54" applyNumberFormat="1" applyFont="1" applyBorder="1" applyAlignment="1">
      <alignment horizontal="center" vertical="center" wrapText="1"/>
      <protection/>
    </xf>
    <xf numFmtId="3" fontId="0" fillId="0" borderId="11" xfId="54" applyNumberFormat="1" applyFont="1" applyFill="1" applyBorder="1" applyAlignment="1">
      <alignment horizontal="center" vertical="center" wrapText="1"/>
      <protection/>
    </xf>
    <xf numFmtId="3" fontId="0" fillId="0" borderId="13" xfId="61" applyNumberFormat="1" applyFont="1" applyBorder="1" applyAlignment="1">
      <alignment horizontal="center" vertical="center" wrapText="1"/>
    </xf>
    <xf numFmtId="3" fontId="0" fillId="0" borderId="16" xfId="54" applyNumberFormat="1" applyFont="1" applyFill="1" applyBorder="1" applyAlignment="1">
      <alignment horizontal="center" vertical="center" wrapText="1"/>
      <protection/>
    </xf>
    <xf numFmtId="3" fontId="0" fillId="0" borderId="16" xfId="0" applyNumberFormat="1" applyFont="1" applyFill="1" applyBorder="1" applyAlignment="1">
      <alignment horizontal="center" vertical="center" wrapText="1"/>
    </xf>
    <xf numFmtId="3" fontId="3" fillId="0" borderId="11" xfId="61" applyNumberFormat="1" applyFont="1" applyFill="1" applyBorder="1" applyAlignment="1">
      <alignment horizontal="center" vertical="center" wrapText="1"/>
    </xf>
    <xf numFmtId="3" fontId="3" fillId="0" borderId="11" xfId="61" applyNumberFormat="1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8" xfId="54" applyNumberFormat="1" applyFont="1" applyFill="1" applyBorder="1" applyAlignment="1">
      <alignment horizontal="center" vertical="center" wrapText="1"/>
      <protection/>
    </xf>
    <xf numFmtId="3" fontId="0" fillId="0" borderId="18" xfId="54" applyNumberFormat="1" applyFont="1" applyBorder="1" applyAlignment="1">
      <alignment horizontal="center" vertical="center" wrapText="1"/>
      <protection/>
    </xf>
    <xf numFmtId="3" fontId="0" fillId="0" borderId="19" xfId="54" applyNumberFormat="1" applyFont="1" applyFill="1" applyBorder="1" applyAlignment="1">
      <alignment horizontal="center" vertical="center" wrapText="1"/>
      <protection/>
    </xf>
    <xf numFmtId="3" fontId="0" fillId="0" borderId="19" xfId="54" applyNumberFormat="1" applyFont="1" applyBorder="1" applyAlignment="1">
      <alignment horizontal="center" vertical="center" wrapText="1"/>
      <protection/>
    </xf>
    <xf numFmtId="3" fontId="0" fillId="0" borderId="10" xfId="54" applyNumberFormat="1" applyFont="1" applyFill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 vertical="center" wrapText="1"/>
      <protection/>
    </xf>
    <xf numFmtId="3" fontId="3" fillId="0" borderId="14" xfId="61" applyNumberFormat="1" applyFont="1" applyBorder="1" applyAlignment="1">
      <alignment horizontal="center" vertical="center" wrapText="1"/>
    </xf>
    <xf numFmtId="3" fontId="3" fillId="0" borderId="20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61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2" fillId="0" borderId="21" xfId="54" applyFont="1" applyBorder="1">
      <alignment/>
      <protection/>
    </xf>
    <xf numFmtId="3" fontId="2" fillId="0" borderId="22" xfId="54" applyNumberFormat="1" applyFont="1" applyFill="1" applyBorder="1" applyAlignment="1">
      <alignment horizontal="center"/>
      <protection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13" xfId="54" applyNumberFormat="1" applyFont="1" applyFill="1" applyBorder="1" applyAlignment="1">
      <alignment horizontal="center" vertical="center" wrapText="1"/>
      <protection/>
    </xf>
    <xf numFmtId="3" fontId="0" fillId="0" borderId="23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3" xfId="61" applyNumberFormat="1" applyFont="1" applyBorder="1" applyAlignment="1">
      <alignment horizontal="center" vertical="center" wrapText="1"/>
    </xf>
    <xf numFmtId="3" fontId="0" fillId="0" borderId="23" xfId="61" applyNumberFormat="1" applyFont="1" applyBorder="1" applyAlignment="1">
      <alignment horizontal="center" vertical="center" wrapText="1"/>
    </xf>
    <xf numFmtId="3" fontId="0" fillId="0" borderId="14" xfId="6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61" applyNumberFormat="1" applyFont="1" applyBorder="1" applyAlignment="1">
      <alignment horizontal="center" vertical="center" wrapText="1"/>
    </xf>
    <xf numFmtId="3" fontId="3" fillId="0" borderId="0" xfId="61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view="pageLayout" workbookViewId="0" topLeftCell="A43">
      <selection activeCell="A45" sqref="A45:IV45"/>
    </sheetView>
  </sheetViews>
  <sheetFormatPr defaultColWidth="9.140625" defaultRowHeight="12.75"/>
  <cols>
    <col min="1" max="1" width="6.00390625" style="2" customWidth="1"/>
    <col min="2" max="2" width="45.28125" style="2" customWidth="1"/>
    <col min="3" max="5" width="11.140625" style="2" customWidth="1"/>
    <col min="6" max="6" width="11.140625" style="59" customWidth="1"/>
    <col min="7" max="16384" width="9.140625" style="1" customWidth="1"/>
  </cols>
  <sheetData>
    <row r="2" spans="1:6" ht="44.25" customHeight="1">
      <c r="A2" s="5" t="s">
        <v>0</v>
      </c>
      <c r="B2" s="5" t="s">
        <v>1</v>
      </c>
      <c r="C2" s="6" t="s">
        <v>105</v>
      </c>
      <c r="D2" s="6" t="s">
        <v>126</v>
      </c>
      <c r="E2" s="6" t="s">
        <v>116</v>
      </c>
      <c r="F2" s="6" t="s">
        <v>130</v>
      </c>
    </row>
    <row r="3" spans="1:6" s="2" customFormat="1" ht="12.75">
      <c r="A3" s="7"/>
      <c r="B3" s="8" t="s">
        <v>2</v>
      </c>
      <c r="C3" s="22"/>
      <c r="D3" s="23"/>
      <c r="E3" s="22"/>
      <c r="F3" s="22"/>
    </row>
    <row r="4" spans="1:6" ht="14.25">
      <c r="A4" s="67" t="s">
        <v>27</v>
      </c>
      <c r="B4" s="68"/>
      <c r="C4" s="22"/>
      <c r="D4" s="23"/>
      <c r="E4" s="22"/>
      <c r="F4" s="22"/>
    </row>
    <row r="5" spans="1:6" ht="14.25">
      <c r="A5" s="4" t="s">
        <v>3</v>
      </c>
      <c r="B5" s="9" t="s">
        <v>81</v>
      </c>
      <c r="C5" s="24">
        <v>50</v>
      </c>
      <c r="D5" s="25">
        <v>550</v>
      </c>
      <c r="E5" s="4"/>
      <c r="F5" s="26">
        <f>(E5+D5)-C5</f>
        <v>500</v>
      </c>
    </row>
    <row r="6" spans="1:6" ht="14.25">
      <c r="A6" s="4" t="s">
        <v>4</v>
      </c>
      <c r="B6" s="9" t="s">
        <v>93</v>
      </c>
      <c r="C6" s="24">
        <v>535</v>
      </c>
      <c r="D6" s="25">
        <v>1200</v>
      </c>
      <c r="E6" s="4"/>
      <c r="F6" s="26">
        <f aca="true" t="shared" si="0" ref="F6:F32">(E6+D6)-C6</f>
        <v>665</v>
      </c>
    </row>
    <row r="7" spans="1:6" ht="14.25">
      <c r="A7" s="4" t="s">
        <v>5</v>
      </c>
      <c r="B7" s="9" t="s">
        <v>28</v>
      </c>
      <c r="C7" s="24">
        <v>310</v>
      </c>
      <c r="D7" s="25">
        <v>0</v>
      </c>
      <c r="E7" s="4"/>
      <c r="F7" s="26">
        <f t="shared" si="0"/>
        <v>-310</v>
      </c>
    </row>
    <row r="8" spans="1:6" ht="14.25">
      <c r="A8" s="4" t="s">
        <v>6</v>
      </c>
      <c r="B8" s="9" t="s">
        <v>94</v>
      </c>
      <c r="C8" s="24">
        <v>250</v>
      </c>
      <c r="D8" s="25">
        <v>0</v>
      </c>
      <c r="E8" s="4"/>
      <c r="F8" s="26">
        <f t="shared" si="0"/>
        <v>-250</v>
      </c>
    </row>
    <row r="9" spans="1:6" ht="14.25">
      <c r="A9" s="4" t="s">
        <v>7</v>
      </c>
      <c r="B9" s="9" t="s">
        <v>29</v>
      </c>
      <c r="C9" s="24">
        <v>1060</v>
      </c>
      <c r="D9" s="25">
        <v>0</v>
      </c>
      <c r="E9" s="4"/>
      <c r="F9" s="26">
        <f t="shared" si="0"/>
        <v>-1060</v>
      </c>
    </row>
    <row r="10" spans="1:6" ht="14.25">
      <c r="A10" s="4" t="s">
        <v>118</v>
      </c>
      <c r="B10" s="9" t="s">
        <v>106</v>
      </c>
      <c r="C10" s="24">
        <v>1635</v>
      </c>
      <c r="D10" s="25">
        <v>1750</v>
      </c>
      <c r="E10" s="4"/>
      <c r="F10" s="26">
        <f t="shared" si="0"/>
        <v>115</v>
      </c>
    </row>
    <row r="11" spans="1:6" ht="14.25">
      <c r="A11" s="10" t="s">
        <v>8</v>
      </c>
      <c r="B11" s="11" t="s">
        <v>30</v>
      </c>
      <c r="C11" s="27">
        <f>SUM(C5:C10)</f>
        <v>3840</v>
      </c>
      <c r="D11" s="28">
        <f>SUM(D5:D10)</f>
        <v>3500</v>
      </c>
      <c r="E11" s="29">
        <f>SUM(E5:E10)</f>
        <v>0</v>
      </c>
      <c r="F11" s="30">
        <f t="shared" si="0"/>
        <v>-340</v>
      </c>
    </row>
    <row r="12" spans="1:6" ht="14.25">
      <c r="A12" s="4" t="s">
        <v>9</v>
      </c>
      <c r="B12" s="9" t="s">
        <v>31</v>
      </c>
      <c r="C12" s="24">
        <v>25</v>
      </c>
      <c r="D12" s="25">
        <v>200</v>
      </c>
      <c r="E12" s="4"/>
      <c r="F12" s="26">
        <f t="shared" si="0"/>
        <v>175</v>
      </c>
    </row>
    <row r="13" spans="1:6" ht="14.25">
      <c r="A13" s="4" t="s">
        <v>10</v>
      </c>
      <c r="B13" s="9" t="s">
        <v>127</v>
      </c>
      <c r="C13" s="24"/>
      <c r="D13" s="25">
        <v>75</v>
      </c>
      <c r="E13" s="4"/>
      <c r="F13" s="26">
        <f t="shared" si="0"/>
        <v>75</v>
      </c>
    </row>
    <row r="14" spans="1:6" ht="14.25">
      <c r="A14" s="10" t="s">
        <v>119</v>
      </c>
      <c r="B14" s="11" t="s">
        <v>32</v>
      </c>
      <c r="C14" s="29">
        <f>SUM(C12:C13)</f>
        <v>25</v>
      </c>
      <c r="D14" s="28">
        <f>SUM(D12:D13)</f>
        <v>275</v>
      </c>
      <c r="E14" s="29">
        <f>SUM(E12:E13)</f>
        <v>0</v>
      </c>
      <c r="F14" s="30">
        <f t="shared" si="0"/>
        <v>250</v>
      </c>
    </row>
    <row r="15" spans="1:6" ht="14.25">
      <c r="A15" s="67" t="s">
        <v>124</v>
      </c>
      <c r="B15" s="68"/>
      <c r="C15" s="31">
        <f>C11+C14</f>
        <v>3865</v>
      </c>
      <c r="D15" s="32">
        <f>D11+D14</f>
        <v>3775</v>
      </c>
      <c r="E15" s="33">
        <f>E11+E14</f>
        <v>0</v>
      </c>
      <c r="F15" s="30">
        <f t="shared" si="0"/>
        <v>-90</v>
      </c>
    </row>
    <row r="16" spans="1:6" ht="14.25">
      <c r="A16" s="4" t="s">
        <v>18</v>
      </c>
      <c r="B16" s="9" t="s">
        <v>95</v>
      </c>
      <c r="C16" s="24">
        <v>500</v>
      </c>
      <c r="D16" s="34">
        <v>1500</v>
      </c>
      <c r="E16" s="4"/>
      <c r="F16" s="26">
        <f t="shared" si="0"/>
        <v>1000</v>
      </c>
    </row>
    <row r="17" spans="1:6" ht="14.25">
      <c r="A17" s="4" t="s">
        <v>19</v>
      </c>
      <c r="B17" s="9" t="s">
        <v>33</v>
      </c>
      <c r="C17" s="24">
        <v>4000</v>
      </c>
      <c r="D17" s="34">
        <v>3200</v>
      </c>
      <c r="E17" s="4"/>
      <c r="F17" s="26">
        <f t="shared" si="0"/>
        <v>-800</v>
      </c>
    </row>
    <row r="18" spans="1:6" ht="14.25">
      <c r="A18" s="4" t="s">
        <v>20</v>
      </c>
      <c r="B18" s="9" t="s">
        <v>34</v>
      </c>
      <c r="C18" s="24">
        <v>2000</v>
      </c>
      <c r="D18" s="34">
        <v>3800</v>
      </c>
      <c r="E18" s="4"/>
      <c r="F18" s="26">
        <f t="shared" si="0"/>
        <v>1800</v>
      </c>
    </row>
    <row r="19" spans="1:6" ht="14.25">
      <c r="A19" s="4" t="s">
        <v>21</v>
      </c>
      <c r="B19" s="9" t="s">
        <v>68</v>
      </c>
      <c r="C19" s="24">
        <v>2300</v>
      </c>
      <c r="D19" s="34">
        <v>2800</v>
      </c>
      <c r="E19" s="4"/>
      <c r="F19" s="26">
        <f t="shared" si="0"/>
        <v>500</v>
      </c>
    </row>
    <row r="20" spans="1:6" ht="14.25">
      <c r="A20" s="4" t="s">
        <v>22</v>
      </c>
      <c r="B20" s="9" t="s">
        <v>96</v>
      </c>
      <c r="C20" s="24">
        <v>100</v>
      </c>
      <c r="D20" s="34">
        <v>750</v>
      </c>
      <c r="E20" s="4"/>
      <c r="F20" s="26">
        <f t="shared" si="0"/>
        <v>650</v>
      </c>
    </row>
    <row r="21" spans="1:6" ht="14.25">
      <c r="A21" s="4" t="s">
        <v>23</v>
      </c>
      <c r="B21" s="9" t="s">
        <v>107</v>
      </c>
      <c r="C21" s="24">
        <v>10</v>
      </c>
      <c r="D21" s="34">
        <v>150</v>
      </c>
      <c r="E21" s="4"/>
      <c r="F21" s="26">
        <f t="shared" si="0"/>
        <v>140</v>
      </c>
    </row>
    <row r="22" spans="1:6" ht="14.25">
      <c r="A22" s="3" t="s">
        <v>24</v>
      </c>
      <c r="B22" s="11" t="s">
        <v>35</v>
      </c>
      <c r="C22" s="27">
        <f>SUM(C16:C21)</f>
        <v>8910</v>
      </c>
      <c r="D22" s="28">
        <f>SUM(D16:D21)</f>
        <v>12200</v>
      </c>
      <c r="E22" s="29">
        <f>SUM(E16:E21)</f>
        <v>0</v>
      </c>
      <c r="F22" s="30">
        <f t="shared" si="0"/>
        <v>3290</v>
      </c>
    </row>
    <row r="23" spans="1:6" ht="14.25">
      <c r="A23" s="4" t="s">
        <v>25</v>
      </c>
      <c r="B23" s="9" t="s">
        <v>11</v>
      </c>
      <c r="C23" s="24">
        <v>700</v>
      </c>
      <c r="D23" s="34">
        <v>2000</v>
      </c>
      <c r="E23" s="4"/>
      <c r="F23" s="26">
        <f t="shared" si="0"/>
        <v>1300</v>
      </c>
    </row>
    <row r="24" spans="1:6" ht="14.25">
      <c r="A24" s="3" t="s">
        <v>26</v>
      </c>
      <c r="B24" s="11" t="s">
        <v>97</v>
      </c>
      <c r="C24" s="27">
        <f>SUM(C23)</f>
        <v>700</v>
      </c>
      <c r="D24" s="35">
        <f>SUM(D23)</f>
        <v>2000</v>
      </c>
      <c r="E24" s="36">
        <f>SUM(E23)</f>
        <v>0</v>
      </c>
      <c r="F24" s="30">
        <f t="shared" si="0"/>
        <v>1300</v>
      </c>
    </row>
    <row r="25" spans="1:6" ht="14.25">
      <c r="A25" s="4" t="s">
        <v>17</v>
      </c>
      <c r="B25" s="9" t="s">
        <v>69</v>
      </c>
      <c r="C25" s="24">
        <v>50</v>
      </c>
      <c r="D25" s="34">
        <v>1250</v>
      </c>
      <c r="E25" s="4"/>
      <c r="F25" s="26">
        <f t="shared" si="0"/>
        <v>1200</v>
      </c>
    </row>
    <row r="26" spans="1:6" ht="14.25">
      <c r="A26" s="4" t="s">
        <v>12</v>
      </c>
      <c r="B26" s="9" t="s">
        <v>71</v>
      </c>
      <c r="C26" s="24">
        <v>70</v>
      </c>
      <c r="D26" s="34">
        <v>250</v>
      </c>
      <c r="E26" s="4"/>
      <c r="F26" s="26">
        <f t="shared" si="0"/>
        <v>180</v>
      </c>
    </row>
    <row r="27" spans="1:6" ht="14.25">
      <c r="A27" s="3" t="s">
        <v>13</v>
      </c>
      <c r="B27" s="11" t="s">
        <v>36</v>
      </c>
      <c r="C27" s="27">
        <f>SUM(C25:C26)</f>
        <v>120</v>
      </c>
      <c r="D27" s="35">
        <f>SUM(D25:D26)</f>
        <v>1500</v>
      </c>
      <c r="E27" s="36">
        <f>SUM(E25:E26)</f>
        <v>0</v>
      </c>
      <c r="F27" s="30">
        <f t="shared" si="0"/>
        <v>1380</v>
      </c>
    </row>
    <row r="28" spans="1:6" ht="14.25">
      <c r="A28" s="4" t="s">
        <v>80</v>
      </c>
      <c r="B28" s="9" t="s">
        <v>98</v>
      </c>
      <c r="C28" s="24">
        <v>150</v>
      </c>
      <c r="D28" s="34">
        <v>50</v>
      </c>
      <c r="E28" s="4"/>
      <c r="F28" s="26">
        <f t="shared" si="0"/>
        <v>-100</v>
      </c>
    </row>
    <row r="29" spans="1:6" ht="14.25">
      <c r="A29" s="4" t="s">
        <v>14</v>
      </c>
      <c r="B29" s="12" t="s">
        <v>108</v>
      </c>
      <c r="C29" s="24">
        <v>50</v>
      </c>
      <c r="D29" s="34">
        <v>75</v>
      </c>
      <c r="E29" s="4"/>
      <c r="F29" s="26">
        <f t="shared" si="0"/>
        <v>25</v>
      </c>
    </row>
    <row r="30" spans="1:6" ht="14.25">
      <c r="A30" s="67" t="s">
        <v>125</v>
      </c>
      <c r="B30" s="68"/>
      <c r="C30" s="31">
        <f>C22+C24+C27+C28+C29</f>
        <v>9930</v>
      </c>
      <c r="D30" s="32">
        <f>D22+D24+D27+D28+D29</f>
        <v>15825</v>
      </c>
      <c r="E30" s="33">
        <f>E22+E24+E27+E28+E29</f>
        <v>0</v>
      </c>
      <c r="F30" s="30">
        <f t="shared" si="0"/>
        <v>5895</v>
      </c>
    </row>
    <row r="31" spans="1:6" ht="14.25">
      <c r="A31" s="67" t="s">
        <v>37</v>
      </c>
      <c r="B31" s="68"/>
      <c r="C31" s="24"/>
      <c r="D31" s="25"/>
      <c r="E31" s="4"/>
      <c r="F31" s="26">
        <f t="shared" si="0"/>
        <v>0</v>
      </c>
    </row>
    <row r="32" spans="1:6" ht="25.5">
      <c r="A32" s="4" t="s">
        <v>15</v>
      </c>
      <c r="B32" s="9" t="s">
        <v>74</v>
      </c>
      <c r="C32" s="24">
        <v>15684</v>
      </c>
      <c r="D32" s="37">
        <v>15699</v>
      </c>
      <c r="E32" s="4"/>
      <c r="F32" s="26">
        <f t="shared" si="0"/>
        <v>15</v>
      </c>
    </row>
    <row r="33" spans="1:6" ht="14.25">
      <c r="A33" s="4" t="s">
        <v>16</v>
      </c>
      <c r="B33" s="9" t="s">
        <v>75</v>
      </c>
      <c r="C33" s="76">
        <v>8928</v>
      </c>
      <c r="D33" s="70">
        <v>24912</v>
      </c>
      <c r="E33" s="73">
        <v>0</v>
      </c>
      <c r="F33" s="64">
        <f>(E33+D33)-C33</f>
        <v>15984</v>
      </c>
    </row>
    <row r="34" spans="1:6" ht="14.25">
      <c r="A34" s="4" t="s">
        <v>38</v>
      </c>
      <c r="B34" s="13" t="s">
        <v>123</v>
      </c>
      <c r="C34" s="77"/>
      <c r="D34" s="71"/>
      <c r="E34" s="74"/>
      <c r="F34" s="65"/>
    </row>
    <row r="35" spans="1:6" ht="14.25" customHeight="1">
      <c r="A35" s="4" t="s">
        <v>39</v>
      </c>
      <c r="B35" s="13" t="s">
        <v>117</v>
      </c>
      <c r="C35" s="78"/>
      <c r="D35" s="72"/>
      <c r="E35" s="75"/>
      <c r="F35" s="66"/>
    </row>
    <row r="36" spans="1:6" ht="14.25">
      <c r="A36" s="4" t="s">
        <v>40</v>
      </c>
      <c r="B36" s="13" t="s">
        <v>76</v>
      </c>
      <c r="C36" s="24">
        <v>5510</v>
      </c>
      <c r="D36" s="39">
        <v>5510</v>
      </c>
      <c r="E36" s="4"/>
      <c r="F36" s="26">
        <f>(E36+D36)-C36</f>
        <v>0</v>
      </c>
    </row>
    <row r="37" spans="1:6" ht="14.25">
      <c r="A37" s="4" t="s">
        <v>72</v>
      </c>
      <c r="B37" s="13" t="s">
        <v>77</v>
      </c>
      <c r="C37" s="24">
        <v>0</v>
      </c>
      <c r="D37" s="39">
        <v>0</v>
      </c>
      <c r="E37" s="4"/>
      <c r="F37" s="26">
        <f aca="true" t="shared" si="1" ref="F37:F52">(E37+D37)-C37</f>
        <v>0</v>
      </c>
    </row>
    <row r="38" spans="1:6" ht="25.5">
      <c r="A38" s="4" t="s">
        <v>42</v>
      </c>
      <c r="B38" s="13" t="s">
        <v>82</v>
      </c>
      <c r="C38" s="24">
        <v>4938</v>
      </c>
      <c r="D38" s="39">
        <v>4984</v>
      </c>
      <c r="E38" s="4"/>
      <c r="F38" s="26">
        <f t="shared" si="1"/>
        <v>46</v>
      </c>
    </row>
    <row r="39" spans="1:6" ht="14.25">
      <c r="A39" s="4" t="s">
        <v>43</v>
      </c>
      <c r="B39" s="13" t="s">
        <v>83</v>
      </c>
      <c r="C39" s="24">
        <v>0</v>
      </c>
      <c r="D39" s="39">
        <v>0</v>
      </c>
      <c r="E39" s="4"/>
      <c r="F39" s="26">
        <f t="shared" si="1"/>
        <v>0</v>
      </c>
    </row>
    <row r="40" spans="1:6" ht="14.25">
      <c r="A40" s="4" t="s">
        <v>48</v>
      </c>
      <c r="B40" s="13" t="s">
        <v>78</v>
      </c>
      <c r="C40" s="24">
        <v>0</v>
      </c>
      <c r="D40" s="40">
        <v>0</v>
      </c>
      <c r="E40" s="4"/>
      <c r="F40" s="26">
        <f t="shared" si="1"/>
        <v>0</v>
      </c>
    </row>
    <row r="41" spans="1:6" ht="25.5">
      <c r="A41" s="3" t="s">
        <v>73</v>
      </c>
      <c r="B41" s="11" t="s">
        <v>104</v>
      </c>
      <c r="C41" s="27">
        <f>C32+C33+C36+C37+C38+C39+C40</f>
        <v>35060</v>
      </c>
      <c r="D41" s="41">
        <f>D32+D33+D36+D37+D38+D39+D40</f>
        <v>51105</v>
      </c>
      <c r="E41" s="42">
        <f>E32+E33+E36+E37+E38+E39+E40</f>
        <v>0</v>
      </c>
      <c r="F41" s="30">
        <f t="shared" si="1"/>
        <v>16045</v>
      </c>
    </row>
    <row r="42" spans="1:6" ht="6" customHeight="1">
      <c r="A42" s="82"/>
      <c r="B42" s="83"/>
      <c r="C42" s="84"/>
      <c r="D42" s="85"/>
      <c r="E42" s="84"/>
      <c r="F42" s="86"/>
    </row>
    <row r="43" spans="1:6" ht="90.75" customHeight="1">
      <c r="A43" s="79" t="s">
        <v>132</v>
      </c>
      <c r="B43" s="79"/>
      <c r="C43" s="79"/>
      <c r="D43" s="79"/>
      <c r="E43" s="79"/>
      <c r="F43" s="79"/>
    </row>
    <row r="44" spans="1:6" ht="14.25">
      <c r="A44" s="82"/>
      <c r="B44" s="83"/>
      <c r="C44" s="84"/>
      <c r="D44" s="85"/>
      <c r="E44" s="84"/>
      <c r="F44" s="86"/>
    </row>
    <row r="45" spans="1:6" ht="14.25">
      <c r="A45" s="82"/>
      <c r="B45" s="83"/>
      <c r="C45" s="84"/>
      <c r="D45" s="85"/>
      <c r="E45" s="84"/>
      <c r="F45" s="86"/>
    </row>
    <row r="46" spans="1:6" ht="14.25">
      <c r="A46" s="4" t="s">
        <v>49</v>
      </c>
      <c r="B46" s="9" t="s">
        <v>87</v>
      </c>
      <c r="C46" s="24">
        <v>0</v>
      </c>
      <c r="D46" s="25"/>
      <c r="E46" s="4"/>
      <c r="F46" s="26">
        <f t="shared" si="1"/>
        <v>0</v>
      </c>
    </row>
    <row r="47" spans="1:6" ht="14.25">
      <c r="A47" s="69" t="s">
        <v>41</v>
      </c>
      <c r="B47" s="69"/>
      <c r="C47" s="24"/>
      <c r="D47" s="48"/>
      <c r="E47" s="4"/>
      <c r="F47" s="26">
        <f t="shared" si="1"/>
        <v>0</v>
      </c>
    </row>
    <row r="48" spans="1:6" ht="2.25" customHeight="1">
      <c r="A48" s="18"/>
      <c r="B48" s="18"/>
      <c r="C48" s="60"/>
      <c r="D48" s="46"/>
      <c r="E48" s="17"/>
      <c r="F48" s="61"/>
    </row>
    <row r="49" spans="1:6" s="2" customFormat="1" ht="12.75">
      <c r="A49" s="14" t="s">
        <v>50</v>
      </c>
      <c r="B49" s="62" t="s">
        <v>109</v>
      </c>
      <c r="C49" s="31">
        <v>1000</v>
      </c>
      <c r="D49" s="63">
        <v>1750</v>
      </c>
      <c r="E49" s="10">
        <v>0</v>
      </c>
      <c r="F49" s="30">
        <f t="shared" si="1"/>
        <v>750</v>
      </c>
    </row>
    <row r="50" spans="1:6" ht="18" customHeight="1">
      <c r="A50" s="4" t="s">
        <v>52</v>
      </c>
      <c r="B50" s="15" t="s">
        <v>84</v>
      </c>
      <c r="C50" s="24">
        <v>0</v>
      </c>
      <c r="D50" s="43">
        <v>0</v>
      </c>
      <c r="E50" s="4"/>
      <c r="F50" s="26">
        <f t="shared" si="1"/>
        <v>0</v>
      </c>
    </row>
    <row r="51" spans="1:6" ht="14.25">
      <c r="A51" s="4" t="s">
        <v>53</v>
      </c>
      <c r="B51" s="15" t="s">
        <v>131</v>
      </c>
      <c r="C51" s="24">
        <v>500</v>
      </c>
      <c r="D51" s="43">
        <v>500</v>
      </c>
      <c r="E51" s="4"/>
      <c r="F51" s="26">
        <f t="shared" si="1"/>
        <v>0</v>
      </c>
    </row>
    <row r="52" spans="1:6" ht="15.75" customHeight="1">
      <c r="A52" s="4" t="s">
        <v>58</v>
      </c>
      <c r="B52" s="16" t="s">
        <v>79</v>
      </c>
      <c r="C52" s="27">
        <f>C51+C50</f>
        <v>500</v>
      </c>
      <c r="D52" s="44">
        <f>SUM(D51)</f>
        <v>500</v>
      </c>
      <c r="E52" s="45">
        <f>SUM(E51)</f>
        <v>0</v>
      </c>
      <c r="F52" s="30">
        <f t="shared" si="1"/>
        <v>0</v>
      </c>
    </row>
    <row r="53" spans="1:6" ht="14.25">
      <c r="A53" s="67" t="s">
        <v>44</v>
      </c>
      <c r="B53" s="68"/>
      <c r="C53" s="47"/>
      <c r="D53" s="48"/>
      <c r="E53" s="47"/>
      <c r="F53" s="47"/>
    </row>
    <row r="54" spans="1:6" ht="14.25">
      <c r="A54" s="4" t="s">
        <v>58</v>
      </c>
      <c r="B54" s="9" t="s">
        <v>45</v>
      </c>
      <c r="C54" s="24">
        <v>8075</v>
      </c>
      <c r="D54" s="49">
        <v>1215</v>
      </c>
      <c r="E54" s="50"/>
      <c r="F54" s="22">
        <f>(E54+D54)-C54</f>
        <v>-6860</v>
      </c>
    </row>
    <row r="55" spans="1:6" ht="14.25">
      <c r="A55" s="4" t="s">
        <v>59</v>
      </c>
      <c r="B55" s="9" t="s">
        <v>46</v>
      </c>
      <c r="C55" s="24">
        <v>3317</v>
      </c>
      <c r="D55" s="49">
        <v>36527</v>
      </c>
      <c r="E55" s="50"/>
      <c r="F55" s="22">
        <f aca="true" t="shared" si="2" ref="F55:F74">(E55+D55)-C55</f>
        <v>33210</v>
      </c>
    </row>
    <row r="56" spans="1:6" ht="14.25">
      <c r="A56" s="4" t="s">
        <v>60</v>
      </c>
      <c r="B56" s="9" t="s">
        <v>99</v>
      </c>
      <c r="C56" s="24">
        <v>0</v>
      </c>
      <c r="D56" s="49">
        <v>25</v>
      </c>
      <c r="E56" s="50"/>
      <c r="F56" s="22">
        <f t="shared" si="2"/>
        <v>25</v>
      </c>
    </row>
    <row r="57" spans="1:6" ht="14.25">
      <c r="A57" s="4" t="s">
        <v>65</v>
      </c>
      <c r="B57" s="9" t="s">
        <v>113</v>
      </c>
      <c r="C57" s="24">
        <v>0</v>
      </c>
      <c r="D57" s="49">
        <v>18875</v>
      </c>
      <c r="E57" s="50"/>
      <c r="F57" s="22">
        <f t="shared" si="2"/>
        <v>18875</v>
      </c>
    </row>
    <row r="58" spans="1:6" ht="14.25">
      <c r="A58" s="20" t="s">
        <v>102</v>
      </c>
      <c r="B58" s="13" t="s">
        <v>114</v>
      </c>
      <c r="C58" s="38">
        <v>0</v>
      </c>
      <c r="D58" s="51">
        <v>8</v>
      </c>
      <c r="E58" s="52"/>
      <c r="F58" s="22">
        <f t="shared" si="2"/>
        <v>8</v>
      </c>
    </row>
    <row r="59" spans="1:6" ht="14.25">
      <c r="A59" s="4" t="s">
        <v>66</v>
      </c>
      <c r="B59" s="9" t="s">
        <v>128</v>
      </c>
      <c r="C59" s="24">
        <v>0</v>
      </c>
      <c r="D59" s="53">
        <v>0</v>
      </c>
      <c r="E59" s="54">
        <v>7237</v>
      </c>
      <c r="F59" s="22">
        <f t="shared" si="2"/>
        <v>7237</v>
      </c>
    </row>
    <row r="60" spans="1:6" ht="14.25">
      <c r="A60" s="21" t="s">
        <v>67</v>
      </c>
      <c r="B60" s="16" t="s">
        <v>47</v>
      </c>
      <c r="C60" s="55">
        <f>SUM(C54:C59)</f>
        <v>11392</v>
      </c>
      <c r="D60" s="56">
        <f>SUM(D54:D59)</f>
        <v>56650</v>
      </c>
      <c r="E60" s="56">
        <f>SUM(E54:E59)</f>
        <v>7237</v>
      </c>
      <c r="F60" s="57">
        <f t="shared" si="2"/>
        <v>52495</v>
      </c>
    </row>
    <row r="61" spans="1:6" ht="14.25">
      <c r="A61" s="4" t="s">
        <v>70</v>
      </c>
      <c r="B61" s="9" t="s">
        <v>101</v>
      </c>
      <c r="C61" s="24">
        <v>3100</v>
      </c>
      <c r="D61" s="23">
        <v>27500</v>
      </c>
      <c r="E61" s="22">
        <v>0</v>
      </c>
      <c r="F61" s="22">
        <f t="shared" si="2"/>
        <v>24400</v>
      </c>
    </row>
    <row r="62" spans="1:6" ht="14.25">
      <c r="A62" s="3" t="s">
        <v>89</v>
      </c>
      <c r="B62" s="11" t="s">
        <v>51</v>
      </c>
      <c r="C62" s="27">
        <v>3100</v>
      </c>
      <c r="D62" s="58">
        <f>SUM(D61)</f>
        <v>27500</v>
      </c>
      <c r="E62" s="57">
        <v>0</v>
      </c>
      <c r="F62" s="57">
        <f t="shared" si="2"/>
        <v>24400</v>
      </c>
    </row>
    <row r="63" spans="1:6" ht="14.25">
      <c r="A63" s="67" t="s">
        <v>54</v>
      </c>
      <c r="B63" s="68"/>
      <c r="C63" s="24"/>
      <c r="D63" s="48"/>
      <c r="E63" s="47"/>
      <c r="F63" s="22">
        <f t="shared" si="2"/>
        <v>0</v>
      </c>
    </row>
    <row r="64" spans="1:6" ht="14.25">
      <c r="A64" s="4" t="s">
        <v>90</v>
      </c>
      <c r="B64" s="9" t="s">
        <v>55</v>
      </c>
      <c r="C64" s="24">
        <v>0</v>
      </c>
      <c r="D64" s="23">
        <v>0</v>
      </c>
      <c r="E64" s="22"/>
      <c r="F64" s="22">
        <f t="shared" si="2"/>
        <v>0</v>
      </c>
    </row>
    <row r="65" spans="1:6" ht="14.25">
      <c r="A65" s="4" t="s">
        <v>91</v>
      </c>
      <c r="B65" s="9" t="s">
        <v>56</v>
      </c>
      <c r="C65" s="24">
        <v>0</v>
      </c>
      <c r="D65" s="23">
        <v>0</v>
      </c>
      <c r="E65" s="22"/>
      <c r="F65" s="22">
        <f t="shared" si="2"/>
        <v>0</v>
      </c>
    </row>
    <row r="66" spans="1:6" ht="14.25">
      <c r="A66" s="10" t="s">
        <v>92</v>
      </c>
      <c r="B66" s="11" t="s">
        <v>57</v>
      </c>
      <c r="C66" s="27">
        <v>0</v>
      </c>
      <c r="D66" s="58">
        <f>SUM(D64:D65)</f>
        <v>0</v>
      </c>
      <c r="E66" s="57">
        <v>0</v>
      </c>
      <c r="F66" s="57">
        <f t="shared" si="2"/>
        <v>0</v>
      </c>
    </row>
    <row r="67" spans="1:6" ht="14.25">
      <c r="A67" s="67" t="s">
        <v>61</v>
      </c>
      <c r="B67" s="68"/>
      <c r="C67" s="24"/>
      <c r="D67" s="48"/>
      <c r="E67" s="47"/>
      <c r="F67" s="22">
        <f t="shared" si="2"/>
        <v>0</v>
      </c>
    </row>
    <row r="68" spans="1:6" ht="14.25">
      <c r="A68" s="4" t="s">
        <v>103</v>
      </c>
      <c r="B68" s="19" t="s">
        <v>62</v>
      </c>
      <c r="C68" s="24">
        <v>0</v>
      </c>
      <c r="D68" s="23">
        <v>400</v>
      </c>
      <c r="E68" s="22">
        <v>0</v>
      </c>
      <c r="F68" s="22">
        <f t="shared" si="2"/>
        <v>400</v>
      </c>
    </row>
    <row r="69" spans="1:6" ht="14.25">
      <c r="A69" s="67" t="s">
        <v>88</v>
      </c>
      <c r="B69" s="68"/>
      <c r="C69" s="24"/>
      <c r="D69" s="48"/>
      <c r="E69" s="47"/>
      <c r="F69" s="22">
        <f t="shared" si="2"/>
        <v>0</v>
      </c>
    </row>
    <row r="70" spans="1:6" ht="14.25">
      <c r="A70" s="4" t="s">
        <v>112</v>
      </c>
      <c r="B70" s="9" t="s">
        <v>100</v>
      </c>
      <c r="C70" s="24">
        <v>0</v>
      </c>
      <c r="D70" s="23">
        <v>13300</v>
      </c>
      <c r="E70" s="22">
        <v>0</v>
      </c>
      <c r="F70" s="22">
        <f t="shared" si="2"/>
        <v>13300</v>
      </c>
    </row>
    <row r="71" spans="1:6" ht="14.25">
      <c r="A71" s="4" t="s">
        <v>120</v>
      </c>
      <c r="B71" s="9" t="s">
        <v>110</v>
      </c>
      <c r="C71" s="24">
        <v>0</v>
      </c>
      <c r="D71" s="23">
        <v>0</v>
      </c>
      <c r="E71" s="22">
        <v>0</v>
      </c>
      <c r="F71" s="22">
        <f t="shared" si="2"/>
        <v>0</v>
      </c>
    </row>
    <row r="72" spans="1:6" ht="14.25">
      <c r="A72" s="4" t="s">
        <v>121</v>
      </c>
      <c r="B72" s="12" t="s">
        <v>115</v>
      </c>
      <c r="C72" s="24">
        <v>0</v>
      </c>
      <c r="D72" s="23">
        <v>1814</v>
      </c>
      <c r="E72" s="22">
        <v>0</v>
      </c>
      <c r="F72" s="22">
        <f t="shared" si="2"/>
        <v>1814</v>
      </c>
    </row>
    <row r="73" spans="1:6" ht="14.25">
      <c r="A73" s="67" t="s">
        <v>63</v>
      </c>
      <c r="B73" s="68"/>
      <c r="C73" s="24"/>
      <c r="D73" s="48"/>
      <c r="E73" s="47"/>
      <c r="F73" s="22">
        <f t="shared" si="2"/>
        <v>0</v>
      </c>
    </row>
    <row r="74" spans="1:6" ht="14.25">
      <c r="A74" s="4" t="s">
        <v>122</v>
      </c>
      <c r="B74" s="9" t="s">
        <v>111</v>
      </c>
      <c r="C74" s="24">
        <v>0</v>
      </c>
      <c r="D74" s="23">
        <v>18500</v>
      </c>
      <c r="E74" s="22">
        <v>0</v>
      </c>
      <c r="F74" s="22">
        <f t="shared" si="2"/>
        <v>18500</v>
      </c>
    </row>
    <row r="75" spans="1:6" ht="14.25">
      <c r="A75" s="80" t="s">
        <v>64</v>
      </c>
      <c r="B75" s="81"/>
      <c r="C75" s="6">
        <f>C15+C30+C41+C46+C52+C60+C62+C66+C68+C70+C71+C74+C49</f>
        <v>64847</v>
      </c>
      <c r="D75" s="6">
        <f>D15+D30+D41+D46+D52+D60+D62+D66+D68+D70+D71+D72+D74+D49</f>
        <v>191119</v>
      </c>
      <c r="E75" s="6">
        <f>E15+E30+E41+E46+E52+E60+E62+E66+E68+E70+E71+E72+E74+E49</f>
        <v>7237</v>
      </c>
      <c r="F75" s="6">
        <f>(E75+D75)-C75</f>
        <v>133509</v>
      </c>
    </row>
    <row r="76" spans="1:6" ht="14.25">
      <c r="A76" s="4" t="s">
        <v>129</v>
      </c>
      <c r="B76" s="9" t="s">
        <v>85</v>
      </c>
      <c r="C76" s="22">
        <v>0</v>
      </c>
      <c r="D76" s="22">
        <v>0</v>
      </c>
      <c r="E76" s="22">
        <v>0</v>
      </c>
      <c r="F76" s="22">
        <v>0</v>
      </c>
    </row>
    <row r="77" spans="1:6" ht="14.25">
      <c r="A77" s="80" t="s">
        <v>86</v>
      </c>
      <c r="B77" s="81"/>
      <c r="C77" s="6">
        <f>SUM(C75:C76)</f>
        <v>64847</v>
      </c>
      <c r="D77" s="6">
        <f>SUM(D75:D76)</f>
        <v>191119</v>
      </c>
      <c r="E77" s="6">
        <f>SUM(E75:E76)</f>
        <v>7237</v>
      </c>
      <c r="F77" s="6">
        <f>(E77+D77)-C77</f>
        <v>133509</v>
      </c>
    </row>
    <row r="82" ht="24.75" customHeight="1"/>
    <row r="83" ht="24.75" customHeight="1"/>
    <row r="84" ht="24.75" customHeight="1"/>
    <row r="85" ht="24.75" customHeight="1"/>
  </sheetData>
  <sheetProtection/>
  <mergeCells count="17">
    <mergeCell ref="A75:B75"/>
    <mergeCell ref="A77:B77"/>
    <mergeCell ref="A4:B4"/>
    <mergeCell ref="A31:B31"/>
    <mergeCell ref="A15:B15"/>
    <mergeCell ref="A30:B30"/>
    <mergeCell ref="A53:B53"/>
    <mergeCell ref="A63:B63"/>
    <mergeCell ref="A67:B67"/>
    <mergeCell ref="F33:F35"/>
    <mergeCell ref="A73:B73"/>
    <mergeCell ref="A47:B47"/>
    <mergeCell ref="D33:D35"/>
    <mergeCell ref="E33:E35"/>
    <mergeCell ref="C33:C35"/>
    <mergeCell ref="A69:B69"/>
    <mergeCell ref="A43:F4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melléklet&amp;X5 6 7 &amp;X
az 1/2015. (II.12.)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User</cp:lastModifiedBy>
  <cp:lastPrinted>2016-05-26T19:54:51Z</cp:lastPrinted>
  <dcterms:created xsi:type="dcterms:W3CDTF">2003-02-07T07:47:03Z</dcterms:created>
  <dcterms:modified xsi:type="dcterms:W3CDTF">2016-05-26T19:54:53Z</dcterms:modified>
  <cp:category/>
  <cp:version/>
  <cp:contentType/>
  <cp:contentStatus/>
</cp:coreProperties>
</file>