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sszentmihály 2018. évi zárszámadás\"/>
    </mc:Choice>
  </mc:AlternateContent>
  <xr:revisionPtr revIDLastSave="0" documentId="13_ncr:1_{CCDF626D-54E9-40BB-AACB-3ECFAE0902B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" r:id="rId1"/>
    <sheet name="2. sz. melléklet" sheetId="16" r:id="rId2"/>
    <sheet name="3. sz. melléklet " sheetId="28" r:id="rId3"/>
    <sheet name="4 . sz. melléklet" sheetId="27" r:id="rId4"/>
    <sheet name="5 . sz. melléklet" sheetId="21" r:id="rId5"/>
    <sheet name="6 . sz. melléklet" sheetId="17" r:id="rId6"/>
    <sheet name="7 . sz. melléklet" sheetId="19" r:id="rId7"/>
    <sheet name="9. sz. melléklet" sheetId="22" r:id="rId8"/>
    <sheet name="10. sz. melléklet" sheetId="29" r:id="rId9"/>
    <sheet name="11.számú melléklet" sheetId="9" r:id="rId10"/>
    <sheet name="12.számú melléklet" sheetId="8" r:id="rId11"/>
    <sheet name="14. számú melléklet" sheetId="30" r:id="rId12"/>
    <sheet name="15. számú melléklet" sheetId="33" r:id="rId13"/>
    <sheet name="13. számú melléklet" sheetId="34" r:id="rId14"/>
    <sheet name="16. számú melléklet" sheetId="35" r:id="rId15"/>
    <sheet name="17.számú melléklet" sheetId="36" r:id="rId16"/>
    <sheet name="18.sz.melléklet" sheetId="39" r:id="rId17"/>
    <sheet name="19.sz.melléklet" sheetId="40" r:id="rId18"/>
    <sheet name="8.számú melléklet" sheetId="38" r:id="rId19"/>
  </sheets>
  <definedNames>
    <definedName name="_xlnm.Print_Area" localSheetId="0">'1.számú melléklet'!$A$1:$K$57</definedName>
    <definedName name="_xlnm.Print_Area" localSheetId="8">'10. sz. melléklet'!$A$1:$S$39</definedName>
    <definedName name="_xlnm.Print_Area" localSheetId="10">'12.számú melléklet'!$A$1:$N$42</definedName>
    <definedName name="_xlnm.Print_Area" localSheetId="1">'2. sz. melléklet'!$A$4:$BA$72</definedName>
    <definedName name="_xlnm.Print_Area" localSheetId="2">'3. sz. melléklet '!$A$1:$D$49</definedName>
    <definedName name="_xlnm.Print_Area" localSheetId="3">'4 . sz. melléklet'!$A$1:$F$30</definedName>
    <definedName name="_xlnm.Print_Area" localSheetId="5">'6 . sz. melléklet'!$A$1:$AW$44</definedName>
    <definedName name="_xlnm.Print_Area" localSheetId="6">'7 . sz. melléklet'!$A$1:$J$60</definedName>
    <definedName name="_xlnm.Print_Area" localSheetId="7">'9. sz. melléklet'!$A$1:$I$70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40" l="1"/>
  <c r="E19" i="40"/>
  <c r="D19" i="40"/>
  <c r="H14" i="39" l="1"/>
  <c r="F15" i="39"/>
  <c r="F14" i="39" s="1"/>
  <c r="G14" i="39"/>
  <c r="H10" i="39"/>
  <c r="H18" i="39" s="1"/>
  <c r="G10" i="39"/>
  <c r="F10" i="39"/>
  <c r="F18" i="39" s="1"/>
  <c r="J42" i="33"/>
  <c r="I42" i="33"/>
  <c r="I49" i="33" s="1"/>
  <c r="H42" i="33"/>
  <c r="G42" i="33"/>
  <c r="F42" i="33"/>
  <c r="E42" i="33"/>
  <c r="D42" i="33"/>
  <c r="C42" i="33"/>
  <c r="B42" i="33"/>
  <c r="B49" i="33" s="1"/>
  <c r="M46" i="33"/>
  <c r="L46" i="33"/>
  <c r="K46" i="33"/>
  <c r="J54" i="33"/>
  <c r="I54" i="33"/>
  <c r="H54" i="33"/>
  <c r="G54" i="33"/>
  <c r="M54" i="33" s="1"/>
  <c r="F54" i="33"/>
  <c r="E54" i="33"/>
  <c r="K54" i="33" s="1"/>
  <c r="D54" i="33"/>
  <c r="C54" i="33"/>
  <c r="B54" i="33"/>
  <c r="M47" i="33"/>
  <c r="L47" i="33"/>
  <c r="K47" i="33"/>
  <c r="J36" i="33"/>
  <c r="J49" i="33" s="1"/>
  <c r="J55" i="33" s="1"/>
  <c r="I36" i="33"/>
  <c r="H36" i="33"/>
  <c r="H49" i="33" s="1"/>
  <c r="H55" i="33" s="1"/>
  <c r="G36" i="33"/>
  <c r="F36" i="33"/>
  <c r="F49" i="33" s="1"/>
  <c r="E36" i="33"/>
  <c r="D36" i="33"/>
  <c r="D49" i="33" s="1"/>
  <c r="C36" i="33"/>
  <c r="B36" i="33"/>
  <c r="M53" i="33"/>
  <c r="M52" i="33"/>
  <c r="M51" i="33"/>
  <c r="M50" i="33"/>
  <c r="M48" i="33"/>
  <c r="M45" i="33"/>
  <c r="M44" i="33"/>
  <c r="M43" i="33"/>
  <c r="M41" i="33"/>
  <c r="M40" i="33"/>
  <c r="M39" i="33"/>
  <c r="M38" i="33"/>
  <c r="M37" i="33"/>
  <c r="M35" i="33"/>
  <c r="M34" i="33"/>
  <c r="L53" i="33"/>
  <c r="L52" i="33"/>
  <c r="L51" i="33"/>
  <c r="L50" i="33"/>
  <c r="L48" i="33"/>
  <c r="L45" i="33"/>
  <c r="L44" i="33"/>
  <c r="L43" i="33"/>
  <c r="L41" i="33"/>
  <c r="L40" i="33"/>
  <c r="L39" i="33"/>
  <c r="L38" i="33"/>
  <c r="L37" i="33"/>
  <c r="L35" i="33"/>
  <c r="L34" i="33"/>
  <c r="K53" i="33"/>
  <c r="K52" i="33"/>
  <c r="K51" i="33"/>
  <c r="K50" i="33"/>
  <c r="K48" i="33"/>
  <c r="K45" i="33"/>
  <c r="K44" i="33"/>
  <c r="K43" i="33"/>
  <c r="K41" i="33"/>
  <c r="K40" i="33"/>
  <c r="K39" i="33"/>
  <c r="K38" i="33"/>
  <c r="K37" i="33"/>
  <c r="K35" i="33"/>
  <c r="K34" i="33"/>
  <c r="J27" i="33"/>
  <c r="I27" i="33"/>
  <c r="H27" i="33"/>
  <c r="G27" i="33"/>
  <c r="F27" i="33"/>
  <c r="E27" i="33"/>
  <c r="D27" i="33"/>
  <c r="C27" i="33"/>
  <c r="B27" i="33"/>
  <c r="J24" i="33"/>
  <c r="I24" i="33"/>
  <c r="I28" i="33" s="1"/>
  <c r="H24" i="33"/>
  <c r="B24" i="33"/>
  <c r="B28" i="33" s="1"/>
  <c r="G18" i="39" l="1"/>
  <c r="I55" i="33"/>
  <c r="B55" i="33"/>
  <c r="K36" i="33"/>
  <c r="G49" i="33"/>
  <c r="G55" i="33" s="1"/>
  <c r="L36" i="33"/>
  <c r="E49" i="33"/>
  <c r="F55" i="33"/>
  <c r="L54" i="33"/>
  <c r="L42" i="33"/>
  <c r="M42" i="33"/>
  <c r="E55" i="33"/>
  <c r="D55" i="33"/>
  <c r="M36" i="33"/>
  <c r="C49" i="33"/>
  <c r="J28" i="33"/>
  <c r="H28" i="33"/>
  <c r="K49" i="33"/>
  <c r="G19" i="33"/>
  <c r="F19" i="33"/>
  <c r="L19" i="33" s="1"/>
  <c r="E19" i="33"/>
  <c r="G15" i="33"/>
  <c r="F15" i="33"/>
  <c r="E15" i="33"/>
  <c r="E24" i="33" s="1"/>
  <c r="E28" i="33" s="1"/>
  <c r="D15" i="33"/>
  <c r="D24" i="33" s="1"/>
  <c r="D28" i="33" s="1"/>
  <c r="C15" i="33"/>
  <c r="C24" i="33" s="1"/>
  <c r="C28" i="33" s="1"/>
  <c r="B15" i="33"/>
  <c r="M17" i="33"/>
  <c r="L17" i="33"/>
  <c r="K17" i="33"/>
  <c r="M26" i="33"/>
  <c r="M25" i="33"/>
  <c r="M23" i="33"/>
  <c r="M22" i="33"/>
  <c r="M21" i="33"/>
  <c r="M20" i="33"/>
  <c r="M19" i="33"/>
  <c r="M18" i="33"/>
  <c r="M16" i="33"/>
  <c r="M14" i="33"/>
  <c r="M13" i="33"/>
  <c r="M12" i="33"/>
  <c r="M11" i="33"/>
  <c r="L12" i="33"/>
  <c r="L26" i="33"/>
  <c r="L25" i="33"/>
  <c r="L23" i="33"/>
  <c r="L22" i="33"/>
  <c r="L21" i="33"/>
  <c r="L20" i="33"/>
  <c r="L18" i="33"/>
  <c r="L16" i="33"/>
  <c r="L15" i="33"/>
  <c r="L14" i="33"/>
  <c r="L13" i="33"/>
  <c r="L11" i="33"/>
  <c r="K26" i="33"/>
  <c r="K25" i="33"/>
  <c r="K23" i="33"/>
  <c r="K22" i="33"/>
  <c r="K21" i="33"/>
  <c r="K20" i="33"/>
  <c r="K19" i="33"/>
  <c r="K18" i="33"/>
  <c r="K16" i="33"/>
  <c r="K15" i="33"/>
  <c r="K14" i="33"/>
  <c r="K13" i="33"/>
  <c r="K12" i="33"/>
  <c r="K11" i="33"/>
  <c r="D25" i="17"/>
  <c r="C25" i="17"/>
  <c r="B25" i="17"/>
  <c r="D37" i="17"/>
  <c r="C37" i="17"/>
  <c r="B37" i="17"/>
  <c r="G11" i="22"/>
  <c r="F11" i="22"/>
  <c r="E11" i="22"/>
  <c r="G20" i="22"/>
  <c r="F20" i="22"/>
  <c r="E20" i="22"/>
  <c r="M55" i="33" l="1"/>
  <c r="K55" i="33"/>
  <c r="M49" i="33"/>
  <c r="L49" i="33"/>
  <c r="C55" i="33"/>
  <c r="L55" i="33" s="1"/>
  <c r="M27" i="33"/>
  <c r="K27" i="33"/>
  <c r="G24" i="33"/>
  <c r="G28" i="33" s="1"/>
  <c r="F24" i="33"/>
  <c r="F28" i="33" s="1"/>
  <c r="M15" i="33"/>
  <c r="K24" i="33"/>
  <c r="K28" i="33" s="1"/>
  <c r="L24" i="33"/>
  <c r="L27" i="33"/>
  <c r="M24" i="33"/>
  <c r="M28" i="33" s="1"/>
  <c r="B61" i="34"/>
  <c r="F54" i="34"/>
  <c r="E54" i="34"/>
  <c r="D54" i="34"/>
  <c r="C54" i="34"/>
  <c r="B54" i="34"/>
  <c r="B50" i="34"/>
  <c r="F40" i="34"/>
  <c r="E40" i="34"/>
  <c r="D40" i="34"/>
  <c r="B40" i="34"/>
  <c r="C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F23" i="34"/>
  <c r="B23" i="34"/>
  <c r="B22" i="34"/>
  <c r="B21" i="34"/>
  <c r="B20" i="34"/>
  <c r="B19" i="34"/>
  <c r="B17" i="34"/>
  <c r="B16" i="34"/>
  <c r="B15" i="34"/>
  <c r="B14" i="34"/>
  <c r="B13" i="34"/>
  <c r="B12" i="34"/>
  <c r="B11" i="34"/>
  <c r="B10" i="34"/>
  <c r="B9" i="34"/>
  <c r="B18" i="34"/>
  <c r="E23" i="34"/>
  <c r="D23" i="34"/>
  <c r="C23" i="34"/>
  <c r="H19" i="38"/>
  <c r="H14" i="36"/>
  <c r="G14" i="36"/>
  <c r="F14" i="36"/>
  <c r="H15" i="36"/>
  <c r="G15" i="36"/>
  <c r="F15" i="36"/>
  <c r="H10" i="36"/>
  <c r="G10" i="36"/>
  <c r="F10" i="36"/>
  <c r="G21" i="35"/>
  <c r="G13" i="35"/>
  <c r="L28" i="33" l="1"/>
  <c r="M15" i="8"/>
  <c r="M30" i="8" s="1"/>
  <c r="L15" i="8"/>
  <c r="L30" i="8" s="1"/>
  <c r="G23" i="8"/>
  <c r="F23" i="8"/>
  <c r="G20" i="8"/>
  <c r="F20" i="8"/>
  <c r="G16" i="8"/>
  <c r="G17" i="8" s="1"/>
  <c r="G30" i="8" s="1"/>
  <c r="F16" i="8"/>
  <c r="F17" i="8" s="1"/>
  <c r="F30" i="8" s="1"/>
  <c r="G14" i="8"/>
  <c r="F14" i="8"/>
  <c r="H29" i="19" l="1"/>
  <c r="G29" i="19"/>
  <c r="F29" i="19"/>
  <c r="H24" i="19"/>
  <c r="G24" i="19"/>
  <c r="F24" i="19"/>
  <c r="H21" i="21" l="1"/>
  <c r="G21" i="21"/>
  <c r="F21" i="21"/>
  <c r="H15" i="21"/>
  <c r="G15" i="21"/>
  <c r="F15" i="21"/>
  <c r="E38" i="28"/>
  <c r="D38" i="28"/>
  <c r="C38" i="28"/>
  <c r="E29" i="28"/>
  <c r="D29" i="28"/>
  <c r="C29" i="28"/>
  <c r="E25" i="28"/>
  <c r="D25" i="28"/>
  <c r="C25" i="28"/>
  <c r="D70" i="16" l="1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1" i="16"/>
  <c r="D23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1" i="16"/>
  <c r="C23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1" i="16"/>
  <c r="B23" i="16"/>
  <c r="J21" i="1" l="1"/>
  <c r="I21" i="1"/>
  <c r="J17" i="1"/>
  <c r="I17" i="1"/>
  <c r="J11" i="1"/>
  <c r="J51" i="1" s="1"/>
  <c r="I11" i="1"/>
  <c r="I51" i="1" s="1"/>
  <c r="H21" i="1"/>
  <c r="H17" i="1"/>
  <c r="H11" i="1"/>
  <c r="F27" i="1"/>
  <c r="F25" i="1"/>
  <c r="F18" i="1"/>
  <c r="F12" i="1"/>
  <c r="F8" i="1"/>
  <c r="E27" i="1"/>
  <c r="E25" i="1"/>
  <c r="E18" i="1"/>
  <c r="E12" i="1"/>
  <c r="E8" i="1"/>
  <c r="C25" i="1"/>
  <c r="C27" i="1"/>
  <c r="C12" i="1"/>
  <c r="C18" i="1"/>
  <c r="C8" i="1"/>
  <c r="H51" i="1" l="1"/>
  <c r="C51" i="1"/>
  <c r="E51" i="1"/>
  <c r="F51" i="1"/>
  <c r="G19" i="38"/>
  <c r="F19" i="38"/>
  <c r="D39" i="17" l="1"/>
  <c r="D38" i="17"/>
  <c r="D36" i="17"/>
  <c r="D35" i="17"/>
  <c r="D34" i="17"/>
  <c r="D33" i="17"/>
  <c r="D32" i="17"/>
  <c r="D31" i="17"/>
  <c r="D30" i="17"/>
  <c r="D29" i="17"/>
  <c r="D28" i="17"/>
  <c r="D27" i="17"/>
  <c r="D26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B39" i="17"/>
  <c r="B38" i="17"/>
  <c r="B36" i="17"/>
  <c r="B35" i="17"/>
  <c r="B34" i="17"/>
  <c r="B33" i="17"/>
  <c r="B32" i="17"/>
  <c r="B31" i="17"/>
  <c r="B30" i="17"/>
  <c r="B29" i="17"/>
  <c r="B28" i="17"/>
  <c r="B27" i="17"/>
  <c r="B26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C39" i="17"/>
  <c r="C38" i="17"/>
  <c r="C36" i="17"/>
  <c r="C35" i="17"/>
  <c r="C34" i="17"/>
  <c r="C33" i="1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H18" i="36"/>
  <c r="G18" i="36"/>
  <c r="F18" i="36"/>
  <c r="G31" i="22" l="1"/>
  <c r="F31" i="22"/>
  <c r="E31" i="22"/>
  <c r="H41" i="19"/>
  <c r="G41" i="19"/>
  <c r="F41" i="19"/>
  <c r="F24" i="21"/>
  <c r="G24" i="21"/>
  <c r="H24" i="21"/>
  <c r="D71" i="16"/>
  <c r="C71" i="16"/>
  <c r="B71" i="16"/>
  <c r="BD71" i="16"/>
  <c r="BC71" i="16"/>
  <c r="BB71" i="16"/>
  <c r="BA71" i="16"/>
  <c r="AZ71" i="16"/>
  <c r="AY71" i="16"/>
  <c r="AX71" i="16"/>
  <c r="AW71" i="16"/>
  <c r="AV71" i="16"/>
  <c r="AU71" i="16"/>
  <c r="AT71" i="16"/>
  <c r="AS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H71" i="16"/>
  <c r="G71" i="16"/>
  <c r="F71" i="16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AU42" i="17"/>
  <c r="AT42" i="17"/>
  <c r="AS42" i="17"/>
  <c r="R33" i="29"/>
  <c r="Q33" i="29"/>
  <c r="P33" i="29"/>
  <c r="J33" i="29"/>
  <c r="I33" i="29"/>
  <c r="F33" i="29"/>
  <c r="R19" i="29"/>
  <c r="Q19" i="29"/>
  <c r="P19" i="29"/>
  <c r="J19" i="29"/>
  <c r="I19" i="29"/>
  <c r="F19" i="29"/>
  <c r="E20" i="27"/>
  <c r="D20" i="27"/>
  <c r="C20" i="27"/>
  <c r="K42" i="33"/>
</calcChain>
</file>

<file path=xl/sharedStrings.xml><?xml version="1.0" encoding="utf-8"?>
<sst xmlns="http://schemas.openxmlformats.org/spreadsheetml/2006/main" count="732" uniqueCount="469">
  <si>
    <t>1. számú melléklet</t>
  </si>
  <si>
    <t>BEVÉTELEK</t>
  </si>
  <si>
    <t>KIADÁSOK</t>
  </si>
  <si>
    <t xml:space="preserve">Megnevezés                              </t>
  </si>
  <si>
    <t>ER</t>
  </si>
  <si>
    <t>MÓD</t>
  </si>
  <si>
    <t>TÉNY</t>
  </si>
  <si>
    <t>%</t>
  </si>
  <si>
    <t xml:space="preserve">Megnevezés                        </t>
  </si>
  <si>
    <t>Összesen:</t>
  </si>
  <si>
    <t>2. számú melléklet</t>
  </si>
  <si>
    <t>ÖSSZES BEVÉTEL</t>
  </si>
  <si>
    <t>ÖSSZESEN:</t>
  </si>
  <si>
    <t>3. számú melléklet</t>
  </si>
  <si>
    <t>SZAKFELADAT</t>
  </si>
  <si>
    <t>ÖSSZES KIADÁS</t>
  </si>
  <si>
    <t xml:space="preserve">   Átadott pénzeszköz</t>
  </si>
  <si>
    <t>Felújítá/Beruházás</t>
  </si>
  <si>
    <t xml:space="preserve">ER </t>
  </si>
  <si>
    <t xml:space="preserve">TÉNY </t>
  </si>
  <si>
    <t>6. számú melléklet</t>
  </si>
  <si>
    <t>adatok ezer Ft-ban</t>
  </si>
  <si>
    <t>ESZKÖZÖK</t>
  </si>
  <si>
    <t>FORRÁSOK</t>
  </si>
  <si>
    <t>Befektetett pénzügyi eszközök</t>
  </si>
  <si>
    <t>Pénzeszközök</t>
  </si>
  <si>
    <t>ESZKÖZÖK ÖSSZESEN:</t>
  </si>
  <si>
    <t>FORRÁSOK ÖSSZESEN:</t>
  </si>
  <si>
    <t>7. számú melléklet</t>
  </si>
  <si>
    <t>MEGNEVEZÉS</t>
  </si>
  <si>
    <t>Személyi juttatások</t>
  </si>
  <si>
    <t>Szakfeladat</t>
  </si>
  <si>
    <t>FELHALMOZÁSI BEVÉTELEK</t>
  </si>
  <si>
    <t>MŰKÖDÉSI BEVÉTELEK</t>
  </si>
  <si>
    <t>Felhalmozásra</t>
  </si>
  <si>
    <t>Intézményi működési bevétel</t>
  </si>
  <si>
    <t xml:space="preserve">Támogatásértékű </t>
  </si>
  <si>
    <t>Önkormányzatok</t>
  </si>
  <si>
    <t>átvett pénzeszköz</t>
  </si>
  <si>
    <t>működési bevétel</t>
  </si>
  <si>
    <t>FELHALMOZÁSI KIADÁSOK</t>
  </si>
  <si>
    <t>MŰKÖDÉSI KIADÁSOK</t>
  </si>
  <si>
    <t>Kölcsönök</t>
  </si>
  <si>
    <t>Beruházások,</t>
  </si>
  <si>
    <t>Átadott pénzeszköz</t>
  </si>
  <si>
    <t>Szociális hozzáj. adó</t>
  </si>
  <si>
    <t>Dologi kiadások</t>
  </si>
  <si>
    <t>Működési célú</t>
  </si>
  <si>
    <t>Ellátottak p. juttatása</t>
  </si>
  <si>
    <t>felújítások</t>
  </si>
  <si>
    <t>működési kiadás</t>
  </si>
  <si>
    <t>pénzeszköz átadás</t>
  </si>
  <si>
    <t>TÁMOGATÁSÉRTÉKŰ MŰKÖDÉSI KIADÁSOK ÉS MŰKÖDÉSRE ÁTADOTT</t>
  </si>
  <si>
    <t>MŰKÖDÉSRE ÁTVETT PÉNZESZKÖZ ÉS TÁMOGATÁSÉRTÉKŰ MŰKÖDÉSI BEVÉTEL</t>
  </si>
  <si>
    <t>FELUJITÁS</t>
  </si>
  <si>
    <t>BERUHÁZÁS</t>
  </si>
  <si>
    <t>8. számú melléklet</t>
  </si>
  <si>
    <t>9. számú melléklet</t>
  </si>
  <si>
    <t>11. számú melléklet</t>
  </si>
  <si>
    <t xml:space="preserve">4. számú melléklet </t>
  </si>
  <si>
    <t>ADÓ ÖSSZESEN:</t>
  </si>
  <si>
    <t>Lakosságszám 2008.01.01-én 827 fő</t>
  </si>
  <si>
    <t>Megnevezés</t>
  </si>
  <si>
    <t>3. SZÁMÚ MELLÉKLET ÖSSZESEN:</t>
  </si>
  <si>
    <t>I.1.</t>
  </si>
  <si>
    <t>8. SZÁMÚ MELLÉKLET ÖSSZESEN:</t>
  </si>
  <si>
    <t>MŰKÖDÉSI ÉS FELHALMOZÁSI CÉLÚ BEVÉTELI ÉS KIADÁSI ELŐIRÁNYZATOK BEMUTATÁSA MÉRLEGSZERŰEN</t>
  </si>
  <si>
    <t>MŰKÖDÉSI BEVÉTELEK:</t>
  </si>
  <si>
    <t>FELHALMOZÁSI BEVÉTELEK:</t>
  </si>
  <si>
    <t>MŰKÖDÉSI KIADÁSOK:</t>
  </si>
  <si>
    <t>FELHALMOZÁSI KIADÁSOK: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</si>
  <si>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</si>
  <si>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</si>
  <si>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</si>
  <si>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</si>
  <si>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15. számú melléklet</t>
  </si>
  <si>
    <t>14. számú melléklet</t>
  </si>
  <si>
    <t>5. számú melléklet</t>
  </si>
  <si>
    <t>Eredeti</t>
  </si>
  <si>
    <t>előirányzat</t>
  </si>
  <si>
    <t>Módosított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</si>
  <si>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</si>
  <si>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</si>
  <si>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</si>
  <si>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</si>
  <si>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</si>
  <si>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</si>
  <si>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</si>
  <si>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</si>
  <si>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</si>
  <si>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</si>
  <si>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</si>
  <si>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</si>
  <si>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Költségvetési törvény szerint</t>
  </si>
  <si>
    <t>talajterhelési díj</t>
  </si>
  <si>
    <t>MINDÖSSZESEN:</t>
  </si>
  <si>
    <t xml:space="preserve"> - Általános tartalék</t>
  </si>
  <si>
    <t>VASSZENTMIHÁLY KÖZSÉG ÖNKORMÁNYZAT</t>
  </si>
  <si>
    <t>általános tartalék</t>
  </si>
  <si>
    <t>10. számú melléklet</t>
  </si>
  <si>
    <t>12. számú melléklet</t>
  </si>
  <si>
    <t>Önkormányzatok működési támogatásai</t>
  </si>
  <si>
    <t>ÁHT-n belüli megelőlegezések</t>
  </si>
  <si>
    <t>Egyéb műk.célú támogatások ÁHT-n b</t>
  </si>
  <si>
    <t>011130.Önkorm.jogalkotó tev.</t>
  </si>
  <si>
    <t>018010.Önkorm.elsz.közp.ktgvetéssel</t>
  </si>
  <si>
    <t>018030.Támogatási célú fin.műv.</t>
  </si>
  <si>
    <t>041233.Hosszabb időtart.közf.</t>
  </si>
  <si>
    <t>066020.Város és községgazd.</t>
  </si>
  <si>
    <t>072111.Háziorvosi alapellátás</t>
  </si>
  <si>
    <t>074031.Család és nővédelmi e.gond.</t>
  </si>
  <si>
    <t>107051.Szociális étkeztetés</t>
  </si>
  <si>
    <t>900020.Önkorm.funkc.nem sor.bev.Á.k.</t>
  </si>
  <si>
    <t>gépjárműadó</t>
  </si>
  <si>
    <t>Egyéb műk.célú tám.bev.ÁHT-n belülről</t>
  </si>
  <si>
    <t>- társadalombiztosítás pénzügyi alapjai</t>
  </si>
  <si>
    <t>Egyéb működési célú átvett pénzeszközök</t>
  </si>
  <si>
    <t>- egyéb vállalkozások</t>
  </si>
  <si>
    <t>Egyéb működési célú támogatások ÁHT-n belülre</t>
  </si>
  <si>
    <t>- helyi önkormányzatok és költségvetési szerveik</t>
  </si>
  <si>
    <t>- nemzetiségi önkormányzatok és költségvetési szerveik</t>
  </si>
  <si>
    <t>Egyéb működési célú támogatások ÁHT-n kívülre</t>
  </si>
  <si>
    <t>- egyéb civil szervezetek</t>
  </si>
  <si>
    <t>VASSZENTMIHÁLY KÖZSÉGI ÖNKORMÁNYZAT</t>
  </si>
  <si>
    <t xml:space="preserve"> - Egyéb műk.célú tám.ÁHT-n belülre</t>
  </si>
  <si>
    <t xml:space="preserve"> - Egyéb műk.cálú tám. ÁHT-n kívülre</t>
  </si>
  <si>
    <t>- Beruházások</t>
  </si>
  <si>
    <t>- Felújítások</t>
  </si>
  <si>
    <t xml:space="preserve"> - ÁHT-n belüli megelőleg.visszaf.</t>
  </si>
  <si>
    <t>- Önkormányzatok működési támogatásai</t>
  </si>
  <si>
    <t>- Egyéb működési célú tám.bev.ÁHT-n b.</t>
  </si>
  <si>
    <t>- Működési bevételek</t>
  </si>
  <si>
    <t>- Egyéb működési célú átvett pénzeszközök</t>
  </si>
  <si>
    <t>- Előző év ktgvetési maradványának igényb.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</si>
  <si>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</si>
  <si>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</si>
  <si>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</si>
  <si>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</si>
  <si>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</si>
  <si>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</si>
  <si>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</si>
  <si>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</si>
  <si>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Ingatlanok és kapcsolódó vagyoni értékű jogok</t>
  </si>
  <si>
    <t>Gépek,berendezések,felszer.,járművek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</si>
  <si>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</si>
  <si>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</si>
  <si>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</si>
  <si>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Egyéb működési célú támogatások eredményszemléletű bevételei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</si>
  <si>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</si>
  <si>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</si>
  <si>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</si>
  <si>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</si>
  <si>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</si>
  <si>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</si>
  <si>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</si>
  <si>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</si>
  <si>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</si>
  <si>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Tevékenységek erdménye</t>
  </si>
  <si>
    <t>Felhalmozási célú támogatások eredményszemléletű bevételei</t>
  </si>
  <si>
    <t>Mérleg szerinti eredmény</t>
  </si>
  <si>
    <t>13.</t>
  </si>
  <si>
    <t>14.</t>
  </si>
  <si>
    <t>15.</t>
  </si>
  <si>
    <t>16.</t>
  </si>
  <si>
    <t>17.</t>
  </si>
  <si>
    <t>18.</t>
  </si>
  <si>
    <t>19.</t>
  </si>
  <si>
    <t>Közhatalmi bev.</t>
  </si>
  <si>
    <t>Intézm.műk.bev.</t>
  </si>
  <si>
    <t>ktgvetési tám.</t>
  </si>
  <si>
    <t>Műk.c.p.átvétel</t>
  </si>
  <si>
    <t>finanszírozási b.</t>
  </si>
  <si>
    <t>045160. Közutak,hidak alagutak üz.</t>
  </si>
  <si>
    <t>011130. Önkorm.és önkorm.hiv.</t>
  </si>
  <si>
    <t>013350. Önkorm.vagyonnal való gazd.</t>
  </si>
  <si>
    <t>064010. Közvilágítás</t>
  </si>
  <si>
    <t>066020. Város- és községgazd.</t>
  </si>
  <si>
    <t>107051. Szociális étkeztetés</t>
  </si>
  <si>
    <t>107060. Egyéb szoc.pénzb. És term.</t>
  </si>
  <si>
    <t>072111. Háziorvosi alapellátás</t>
  </si>
  <si>
    <t>074031. Család és nővédelmi</t>
  </si>
  <si>
    <t>082044. Könyvtári szolg.</t>
  </si>
  <si>
    <t>082091. Közművelődés</t>
  </si>
  <si>
    <t>013320. Köztemető fenntartás</t>
  </si>
  <si>
    <t xml:space="preserve">              MÜKÖDÉSI KIADÁSOK KORMÁNYZATI FUNKCIÓNKÉNT </t>
  </si>
  <si>
    <t>041233. Hosszabb időtartamú közfog.</t>
  </si>
  <si>
    <t>084031. Civil szervezetek támogatása</t>
  </si>
  <si>
    <t>ÁHT-n belüli</t>
  </si>
  <si>
    <t>megelőlegezések</t>
  </si>
  <si>
    <t>visszafizetése</t>
  </si>
  <si>
    <t>Közhatalmi bevételek</t>
  </si>
  <si>
    <t>Működési bevételek</t>
  </si>
  <si>
    <t>VASSZENTMIHÁLY KÖZSÉG ÖNKORMÁNYZATA</t>
  </si>
  <si>
    <t>Összesen</t>
  </si>
  <si>
    <t>Támogatásértékű működési kiadás:</t>
  </si>
  <si>
    <t xml:space="preserve"> - helyi önkormányzatoknak</t>
  </si>
  <si>
    <t xml:space="preserve"> - kistérségi társulásoknak</t>
  </si>
  <si>
    <t>Működési célú pénzeszköz átadás</t>
  </si>
  <si>
    <t xml:space="preserve"> - egyéb vállalkozásnak</t>
  </si>
  <si>
    <t>Általános tartalék (működési)</t>
  </si>
  <si>
    <t>MŰKÖDÉSI KÖLTSÉGVETÉS ÖSSZESEN:</t>
  </si>
  <si>
    <t>Beruházási, felújítási kiadás</t>
  </si>
  <si>
    <t>FELHALMOZÁSI KIADÁSOK ÖSSZESEN:</t>
  </si>
  <si>
    <t>KIADÁSOK MINDÖSSZESEN:</t>
  </si>
  <si>
    <t xml:space="preserve"> - helyi önkormányzatoktól</t>
  </si>
  <si>
    <t>- OEP támogatás</t>
  </si>
  <si>
    <t>Előző évi működési célú pénzmaradvány</t>
  </si>
  <si>
    <t>FELHALMOZÁS KÖLTSÉGVETÉS ÖSSZESEN:</t>
  </si>
  <si>
    <t>BEVÉTELEK MINDÖSSZESEN:</t>
  </si>
  <si>
    <t xml:space="preserve">Munkaadót terhelő járulékok </t>
  </si>
  <si>
    <t>ÁHT-n belüli megelőlegezések visszafiz.</t>
  </si>
  <si>
    <t>Vasszentmihály Község Önkormányzata</t>
  </si>
  <si>
    <t>EBBŐL:</t>
  </si>
  <si>
    <t xml:space="preserve">Korlátozottan </t>
  </si>
  <si>
    <t>Üzleti</t>
  </si>
  <si>
    <t>törzsvagyon</t>
  </si>
  <si>
    <t>vagyon</t>
  </si>
  <si>
    <t>1. Alapítás-átszervezés aktivált értéke</t>
  </si>
  <si>
    <t>Ebből a 0-ra leírt, de használatban lévő eszközök állománya</t>
  </si>
  <si>
    <t>Ebből a 0-ra leírt, használaton kívüli eszközök állománya</t>
  </si>
  <si>
    <t>2. Kisérleti fejlesztés aktivált értéke</t>
  </si>
  <si>
    <t xml:space="preserve">3. Vagyoni értékű jogok </t>
  </si>
  <si>
    <t>4. Szellemi termékek</t>
  </si>
  <si>
    <t>5. Immateriális javakra adott előlegek</t>
  </si>
  <si>
    <t>6. Immateriális javak értékhelyesbítése</t>
  </si>
  <si>
    <t>1. Ingatlanok és a kapcsolódó vagyoni értékű jogok</t>
  </si>
  <si>
    <t>2. Gépek, berendezések és felszerelések</t>
  </si>
  <si>
    <t>3. Járművek</t>
  </si>
  <si>
    <t>4. Tenyészállatok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</si>
  <si>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</si>
  <si>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</si>
  <si>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</si>
  <si>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</si>
  <si>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ÖSSZESEN:</t>
  </si>
  <si>
    <t>1. Tartós részesedés</t>
  </si>
  <si>
    <t>Ebből - tartós társulási részesedés</t>
  </si>
  <si>
    <t>2. Tartós hitelviszonyt megtestesítő értékpapír</t>
  </si>
  <si>
    <t>3. Tartósan adott kölcsön</t>
  </si>
  <si>
    <t>4. Hosszú lejáratú betétek</t>
  </si>
  <si>
    <t>Ebből: 4/a Hosszú lejáratú betétek bekerülési (könyv.sz. ) értéke</t>
  </si>
  <si>
    <t xml:space="preserve">          4/b Hosszú lejáratú betétek elszámolt értékvesztése</t>
  </si>
  <si>
    <t>5. Egyéb hosszú lejáratú követelések</t>
  </si>
  <si>
    <t>6. Befektetett pénzügyi eszközök értékhelyesbítése</t>
  </si>
  <si>
    <t>III. BEFEKTETETT PÉNZÜGYI ESZKÖZÖK ÖSSZESEN:</t>
  </si>
  <si>
    <t>IV. ÜZEMELTETÉSRE, KEZELÉSRE ÁTADOTT KONCESZ.
VAGYONKEZELÉSBE ADOTT, VAGYONK. VETT ESZKÖZÖK</t>
  </si>
  <si>
    <t>A) BEFEKTETETT ESZKÖZÖK ÖSSZESEN:</t>
  </si>
  <si>
    <t>I. KÉSZLETEK ÖSSZESEN:</t>
  </si>
  <si>
    <t>II. KÖVETELÉSEK ÖSSZESEN</t>
  </si>
  <si>
    <t>III. ÉRTÉKPAPÍROK ÖSSZESEN</t>
  </si>
  <si>
    <t>IV. PÉNZESZKÖZÖK ÖSSZESEN</t>
  </si>
  <si>
    <t>V. EGYÉB AKTÍV PÉNZÜGYI ELSZÁMOLÁSOK ÖSSZESEN.</t>
  </si>
  <si>
    <t xml:space="preserve">Az önkormányzatok tulajdonában lévő, a jogszabály alapján </t>
  </si>
  <si>
    <t>érték nélkül nyilvántartott eszközök állománya ( használatban</t>
  </si>
  <si>
    <t>lévő kis értékű imm. Javak, tárgyi eszközök, készletek, szak-</t>
  </si>
  <si>
    <t>mai nyilv. Szereplő képzőművészeti alkotások, régészeti lele-</t>
  </si>
  <si>
    <t>tek, kép- és hangarchivumok, gyűjtemények)</t>
  </si>
  <si>
    <t>Függő követelések állománya</t>
  </si>
  <si>
    <t>Biztos ( jövőbeni) követelések</t>
  </si>
  <si>
    <t>A mérlegben értékkel nem szereplő kötelezettségek, ideértve</t>
  </si>
  <si>
    <t>a kezesség-, illetve garanciavállalással kapcsolatos függő</t>
  </si>
  <si>
    <t>kötelezettségeket.</t>
  </si>
  <si>
    <t>Függő kötelezettségek</t>
  </si>
  <si>
    <t>16. számú melléklet</t>
  </si>
  <si>
    <t>A/I. IMMATERIÁLIS JAVAK ÖSSZESEN:</t>
  </si>
  <si>
    <t>Forg.képt.</t>
  </si>
  <si>
    <t>forg.kép.</t>
  </si>
  <si>
    <t>13. számú melléklet</t>
  </si>
  <si>
    <t>Vasszentmihály Község Önkormányzat</t>
  </si>
  <si>
    <t>- Forintban vezetett költségvetési pénzforgalmi számlák egyenlege</t>
  </si>
  <si>
    <t>- Devizabetét számlák egyenlege</t>
  </si>
  <si>
    <t>- Forintpénztárak és betétkönyvek egyenlege</t>
  </si>
  <si>
    <t>- Valutapénztárak egyenlege</t>
  </si>
  <si>
    <t>Pénzkészlet összesen</t>
  </si>
  <si>
    <t>Bevételek</t>
  </si>
  <si>
    <t>Kiadások</t>
  </si>
  <si>
    <t>Egyéb működési célú átvett pénzezsköz</t>
  </si>
  <si>
    <t>- egyéb vállalkozástól</t>
  </si>
  <si>
    <t>Egyéb műk.célú tám.ért.bev.ÁHT-n bel.</t>
  </si>
  <si>
    <t>- helyi önkormányzattól</t>
  </si>
  <si>
    <t>- TB-től</t>
  </si>
  <si>
    <t>- elkülönített állami pénzalapoktól</t>
  </si>
  <si>
    <t>Pénzmaradvány</t>
  </si>
  <si>
    <t>- működési célú</t>
  </si>
  <si>
    <t>- felhalmozási célú</t>
  </si>
  <si>
    <t>Munkaadókat terhelő járulékok</t>
  </si>
  <si>
    <t>Finanszírozási kiadások</t>
  </si>
  <si>
    <t>- helyi önkormányzatoknak</t>
  </si>
  <si>
    <t>- önkormányzati társulásnak</t>
  </si>
  <si>
    <t>Egyéb működési célú tám.ÁHT-n k.</t>
  </si>
  <si>
    <t>- egyéb vállalkozásnak</t>
  </si>
  <si>
    <t>- civil szervezeteknek</t>
  </si>
  <si>
    <t>Ellátottak pénzbeli juttatásai</t>
  </si>
  <si>
    <t>Felhalmozási kiadások</t>
  </si>
  <si>
    <t>- felújítás</t>
  </si>
  <si>
    <t>- beruházás</t>
  </si>
  <si>
    <t>- felhalmozási célú tám. helyi önk.</t>
  </si>
  <si>
    <t>Helyi önkormányzatok működésének általános támogatása</t>
  </si>
  <si>
    <t>Zöldterület-gazdálkodással kapcsolatos fel.ellátásának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</si>
  <si>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</si>
  <si>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</si>
  <si>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</si>
  <si>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</si>
  <si>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szociális és gyermekjóléti fel.támogatása</t>
  </si>
  <si>
    <t>Települési önkormányzatok szociális feladatainak támogatása</t>
  </si>
  <si>
    <t>Könyvtári, közművelődési feladatok támogatása</t>
  </si>
  <si>
    <t>Nyilvános könyvtári és közművelődési feladatok</t>
  </si>
  <si>
    <t>Működési célú költségvetési támogatások és kiegészítő támogatások</t>
  </si>
  <si>
    <t>egyéb közhatalmi bevétel</t>
  </si>
  <si>
    <t>- Közhatalmi bevételek</t>
  </si>
  <si>
    <t>- Finanszírozási bevételek</t>
  </si>
  <si>
    <t>- felhalmozási célú tám.helyi önk.</t>
  </si>
  <si>
    <t>Alaptevékenység  finanszírozási kiadásai</t>
  </si>
  <si>
    <t>Alaptevékenység szabad maradványa</t>
  </si>
  <si>
    <t>Értékcsökkenési leírás</t>
  </si>
  <si>
    <t>Egyéb ráfordítás</t>
  </si>
  <si>
    <t>20.</t>
  </si>
  <si>
    <t>21.</t>
  </si>
  <si>
    <t>Kapott kamatok és kamatjellegű eredményszemléletű bevételek</t>
  </si>
  <si>
    <t>Pénzügyi műveletek eredményszemléletű bevételei</t>
  </si>
  <si>
    <t>22.</t>
  </si>
  <si>
    <t>23.</t>
  </si>
  <si>
    <t>24.</t>
  </si>
  <si>
    <t>25.</t>
  </si>
  <si>
    <t>Pénmaradvány</t>
  </si>
  <si>
    <t>013350.Önkormányzati vagyonnal való g</t>
  </si>
  <si>
    <t xml:space="preserve">Felhalm.célú </t>
  </si>
  <si>
    <t>visszatér.tám.</t>
  </si>
  <si>
    <t>018010.Önkorm.elszám.közp.ktgvet.</t>
  </si>
  <si>
    <t>Önkormányzatok működési célú tám.</t>
  </si>
  <si>
    <t>Közhatalmi bevételek:</t>
  </si>
  <si>
    <t>-Gépjárműadó</t>
  </si>
  <si>
    <t>-Talajterhelési díj</t>
  </si>
  <si>
    <t>-egyéb közhatalmi bevételek</t>
  </si>
  <si>
    <t>Egyéb működési célú átvett pénzeszk.</t>
  </si>
  <si>
    <t>Egyéb működési célú tám.ért.bev.ÁHT-n b</t>
  </si>
  <si>
    <t>- gépjárműadó</t>
  </si>
  <si>
    <t>- talajterhelési díj</t>
  </si>
  <si>
    <t>Egyéb műk.c.tám.ÁHT-n kívülre</t>
  </si>
  <si>
    <t>Tartalékok</t>
  </si>
  <si>
    <t>Felhalmozási célú önkormányzati támogatások</t>
  </si>
  <si>
    <t>- egyéb civil szervezet</t>
  </si>
  <si>
    <t>- egyéb civil szervezettől</t>
  </si>
  <si>
    <t>összesen</t>
  </si>
  <si>
    <t>Beruházások, felújítások</t>
  </si>
  <si>
    <t>Tevékenység egyéb nettó eredményszemléletű bevételei</t>
  </si>
  <si>
    <t>Központi működési célú támogatások eredményszemléletű bevételei</t>
  </si>
  <si>
    <t>Fizetendő kamatok és kamatjellegű ráfordítások</t>
  </si>
  <si>
    <t>Pénzügyi műveletek ráfordításai</t>
  </si>
  <si>
    <t>Pénzügyi műveletek eredménye</t>
  </si>
  <si>
    <t>- elkülönített állami pü- alapok</t>
  </si>
  <si>
    <t>Felhalm. célú p. átadás ÁHT-n bel.</t>
  </si>
  <si>
    <t>Felhalmozási célú önkorm.tám.</t>
  </si>
  <si>
    <t>018030. Támogatási célú fin.műv.</t>
  </si>
  <si>
    <t>Egyéb felhalmozási célú p.átv.ÁHT-n kívülről</t>
  </si>
  <si>
    <t>- Egyéb felhalm.célú tám.bev.ÁHT-n kív.</t>
  </si>
  <si>
    <t>hivatal épületének felújítása</t>
  </si>
  <si>
    <t>17.számú melléklet</t>
  </si>
  <si>
    <t>Felhalmozási célú pénzeszköz átvétel és támogatásértékű felhalmozási bevétel</t>
  </si>
  <si>
    <t>Felhalmozási célú pénzeszköz átvétel ÁHT-n belülről</t>
  </si>
  <si>
    <t>Felhalmozási célú önkormányzati támogatás</t>
  </si>
  <si>
    <t>Felhalmozási célú pénzeszköz átvétel ÁHT-n kívülről</t>
  </si>
  <si>
    <t>FORRÁSOK ÖSSZESEN</t>
  </si>
  <si>
    <t>SAJÁT TŐKE</t>
  </si>
  <si>
    <t>Kiegészítés</t>
  </si>
  <si>
    <t xml:space="preserve">                                    VASSZENTMIHÁLY KÖZSÉG ÖNKORMÁNYZATA</t>
  </si>
  <si>
    <t>Felhalmozási célú p.átv.ÁHT-n kív.</t>
  </si>
  <si>
    <t xml:space="preserve">                Vasszentmihály Község Önkormányzata</t>
  </si>
  <si>
    <t>köztemetés</t>
  </si>
  <si>
    <t>- késedelmi és önellenőrzési pótlék</t>
  </si>
  <si>
    <t>" - emlékmű pályázat</t>
  </si>
  <si>
    <t xml:space="preserve"> - Közös Hivatal</t>
  </si>
  <si>
    <t xml:space="preserve"> - egyéb fejezeti kez.előirányzattól</t>
  </si>
  <si>
    <t xml:space="preserve">Ingatlanértékesítés </t>
  </si>
  <si>
    <t>- civil szervezettől</t>
  </si>
  <si>
    <t xml:space="preserve">BEVÉTELEK KORMÁNYZATI FUNKCIÓNKÉNT 2018. ÉV </t>
  </si>
  <si>
    <t xml:space="preserve">Ingatlan </t>
  </si>
  <si>
    <t>értékesítés</t>
  </si>
  <si>
    <t>104051.gyermekvédelmi pénzbeli és ter.</t>
  </si>
  <si>
    <t xml:space="preserve">2018.ÉVI NORMATÍV ÁLLAMI TÁMOGATÁSOK </t>
  </si>
  <si>
    <t>Előirányzat</t>
  </si>
  <si>
    <t>Polgármesteri illetmény támogatása</t>
  </si>
  <si>
    <t>adatok forintban</t>
  </si>
  <si>
    <t>AZ ÖNKORMÁNYZAT 2018. ÉVI ADÓBEVÉTELEI</t>
  </si>
  <si>
    <t>2018.ÉVBEN</t>
  </si>
  <si>
    <t xml:space="preserve"> '- egyéb fejezeti kezelésű előirányzattól</t>
  </si>
  <si>
    <t>"- emlékmű pályázat</t>
  </si>
  <si>
    <t>2018. év</t>
  </si>
  <si>
    <t>PÉNZESZKÖZÖK 2018. ÉVBEN</t>
  </si>
  <si>
    <t>2018. ÉV</t>
  </si>
  <si>
    <t>- Ingatlanértékesítés</t>
  </si>
  <si>
    <t xml:space="preserve"> 2018. ÉVI MARADVÁNYKIMUTATÁS</t>
  </si>
  <si>
    <t>KIMUTATÁS AZ ÖNKORMÁNYZAT 2018. ÉVI MÉRLEGÉRŐL</t>
  </si>
  <si>
    <t>Előző év</t>
  </si>
  <si>
    <t>Tárgyév</t>
  </si>
  <si>
    <t>Tárgyi Eszközök</t>
  </si>
  <si>
    <t>Tartós részesedések</t>
  </si>
  <si>
    <t>Nemzeti vagyonba tartozó befektetett eszközök</t>
  </si>
  <si>
    <t>Pénztárak,csekkek, betétkönyvek</t>
  </si>
  <si>
    <t>Forintszámlák</t>
  </si>
  <si>
    <t>Költségvetési évben esedékes követelések</t>
  </si>
  <si>
    <t>Követelés jellegű sajátos elszámolások</t>
  </si>
  <si>
    <t>Követelések összesen</t>
  </si>
  <si>
    <t>Nemzeti vagyon indulásksori értéke</t>
  </si>
  <si>
    <t>Egyéb eszközök induláskori értéke és vál.</t>
  </si>
  <si>
    <t>Felhalmozott eredmény</t>
  </si>
  <si>
    <t>Saját tőke</t>
  </si>
  <si>
    <t>Költségvetési évet követően esedékes k.</t>
  </si>
  <si>
    <t>Kötelezettség jellegű sajátos elszámol.</t>
  </si>
  <si>
    <t>Kötelezettségek</t>
  </si>
  <si>
    <t>Passzív időbeli elhatárolások</t>
  </si>
  <si>
    <t>Eredménykimutatás 2018. ÉVBEN</t>
  </si>
  <si>
    <t>Előző időszak</t>
  </si>
  <si>
    <t>Tárgyidőszak</t>
  </si>
  <si>
    <t>-</t>
  </si>
  <si>
    <t>Pénzeszközök változása 2018. évben</t>
  </si>
  <si>
    <t>Pénzkészlet tárgyidőszak elején 2018.01.01.</t>
  </si>
  <si>
    <t>Pénzkészlet a tárgyidőszak végén 2018.12.31.</t>
  </si>
  <si>
    <t>egyéb civil szervezetektől</t>
  </si>
  <si>
    <t xml:space="preserve"> - emlékmű felújítás</t>
  </si>
  <si>
    <t xml:space="preserve"> - védőnői szolgálat eszköz beszerzés (pályázat)</t>
  </si>
  <si>
    <t>Ellátottak pénzbeli juttatásai 2018. év</t>
  </si>
  <si>
    <t>iskolakezdési támogatás</t>
  </si>
  <si>
    <t>65 év felettiek támogatása</t>
  </si>
  <si>
    <t>Erzsébet utalvány (gyermek)</t>
  </si>
  <si>
    <t xml:space="preserve">VAGYONKIMUTATÁS 2018. év </t>
  </si>
  <si>
    <t>Nemzeti</t>
  </si>
  <si>
    <t>Nettó</t>
  </si>
  <si>
    <t>érték</t>
  </si>
  <si>
    <t>I. KÖTELEZETTSÉGEK ÖSSZESEN:</t>
  </si>
  <si>
    <t>II. PASSZÍV IDŐBELI ELHATÁROLÁSOK ÖSSZESEN:</t>
  </si>
  <si>
    <t>BERUHÁZÁSI ÉS FELÚJÍTÁSI KIADÁSOK 2018.ÉVBEN</t>
  </si>
  <si>
    <t>I.világháborús emlékmű felújítása</t>
  </si>
  <si>
    <t>rendezvénytér</t>
  </si>
  <si>
    <t>számítógép vásárlás (védőnői szolgálat)</t>
  </si>
  <si>
    <t>nyomtató vásárlás (hivatal)</t>
  </si>
  <si>
    <t>vízszivattyú,átemelő szivattyú vásárlása</t>
  </si>
  <si>
    <t>forgószék (védőnő)</t>
  </si>
  <si>
    <t>forgószék (hivatal)</t>
  </si>
  <si>
    <t>könyvtár fejlesztés fénymásológép)</t>
  </si>
  <si>
    <t>eszköz beszerzés (védőnő)</t>
  </si>
  <si>
    <t>külső meghajtó (hivatal)</t>
  </si>
  <si>
    <t>047410. Ár- és belvízvédelemmel összf</t>
  </si>
  <si>
    <t>051030. Nem veszélyes hulladél</t>
  </si>
  <si>
    <t>104051. Gyermekvédelmi pénzb.és ter.</t>
  </si>
  <si>
    <t>BEVÉTELEINEK ÉS KIADÁSAINAK MEGOSZTÁSA FELADATONKÉNT 2018. ÉVBEN</t>
  </si>
  <si>
    <t>Kötelező feladat</t>
  </si>
  <si>
    <t>Önként vállalt feladat</t>
  </si>
  <si>
    <t>Államig.feladat</t>
  </si>
  <si>
    <t xml:space="preserve"> - Kötös Hivatal</t>
  </si>
  <si>
    <t>Államigazgatási felad.</t>
  </si>
  <si>
    <t xml:space="preserve"> - emlékmű pályázat</t>
  </si>
  <si>
    <t>Ingatlan értékesítés</t>
  </si>
  <si>
    <t xml:space="preserve"> - egyéb fejezeti kez.ei.</t>
  </si>
  <si>
    <t>18.számú melléklet</t>
  </si>
  <si>
    <t>Felhalmozási célú pénzeszköz átadás és támogatásértékű felhalmozási kiadás</t>
  </si>
  <si>
    <t>Felhalmozási célú pénzeszköz átadás ÁHT-n belülre</t>
  </si>
  <si>
    <t>Felhalmozási célú pénzeszköz átadás ÁHT-n kívülre</t>
  </si>
  <si>
    <t>Kistérségnek (autó vásárlás)</t>
  </si>
  <si>
    <t>KIMUTATÁS AZ ÖNKORMÁNYZAT KÖZVETTETT TÁMOGATÁSAIRÓL</t>
  </si>
  <si>
    <t>2018. ÉVBEN</t>
  </si>
  <si>
    <t>JOGCÍM</t>
  </si>
  <si>
    <t>Mentesség</t>
  </si>
  <si>
    <t>Kedvezmény</t>
  </si>
  <si>
    <t>-talajterhelési díj</t>
  </si>
  <si>
    <t xml:space="preserve"> - Szociális étkeztetés térítési díj </t>
  </si>
  <si>
    <t>19. számú melléklet</t>
  </si>
  <si>
    <t>ELŐIRÁNYZAT</t>
  </si>
  <si>
    <t xml:space="preserve">                         2018. ÉVI EGYSÉGES PÉNZALAP ÖSSZEVONT MÉRLEGE</t>
  </si>
  <si>
    <t xml:space="preserve">                                                               VASSZENTMIHÁLY KÖZSÉG ÖNKORMÁNYZATA                                                adatok 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</si>
</sst>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 CE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sz val="12"/>
      <name val="Arial"/>
      <charset val="238"/>
    </font>
    <font>
      <b/>
      <sz val="12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14" fillId="0" borderId="0"/>
    <xf numFmtId="41" fontId="21" fillId="0" borderId="0" applyFont="0" applyFill="0" applyBorder="0" applyAlignment="0" applyProtection="0"/>
  </cellStyleXfs>
  <cellXfs count="81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0" fillId="0" borderId="0" xfId="0" applyAlignment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0" fillId="0" borderId="15" xfId="0" applyBorder="1"/>
    <xf numFmtId="0" fontId="10" fillId="0" borderId="0" xfId="0" applyFont="1"/>
    <xf numFmtId="0" fontId="11" fillId="0" borderId="0" xfId="0" applyFont="1"/>
    <xf numFmtId="3" fontId="0" fillId="0" borderId="2" xfId="0" applyNumberFormat="1" applyBorder="1"/>
    <xf numFmtId="3" fontId="9" fillId="0" borderId="2" xfId="0" applyNumberFormat="1" applyFont="1" applyBorder="1"/>
    <xf numFmtId="3" fontId="0" fillId="0" borderId="9" xfId="0" applyNumberFormat="1" applyBorder="1"/>
    <xf numFmtId="3" fontId="0" fillId="0" borderId="0" xfId="0" applyNumberFormat="1"/>
    <xf numFmtId="3" fontId="7" fillId="0" borderId="0" xfId="0" applyNumberFormat="1" applyFont="1" applyAlignment="1"/>
    <xf numFmtId="0" fontId="4" fillId="2" borderId="2" xfId="0" applyFont="1" applyFill="1" applyBorder="1"/>
    <xf numFmtId="0" fontId="6" fillId="0" borderId="26" xfId="3" applyBorder="1"/>
    <xf numFmtId="0" fontId="6" fillId="0" borderId="9" xfId="3" applyBorder="1"/>
    <xf numFmtId="0" fontId="6" fillId="0" borderId="27" xfId="3" applyBorder="1"/>
    <xf numFmtId="0" fontId="6" fillId="0" borderId="28" xfId="3" applyBorder="1"/>
    <xf numFmtId="0" fontId="6" fillId="0" borderId="29" xfId="3" applyBorder="1"/>
    <xf numFmtId="0" fontId="2" fillId="0" borderId="29" xfId="3" applyFont="1" applyBorder="1"/>
    <xf numFmtId="0" fontId="2" fillId="0" borderId="0" xfId="3" applyFont="1" applyBorder="1"/>
    <xf numFmtId="0" fontId="6" fillId="0" borderId="0" xfId="3" applyBorder="1"/>
    <xf numFmtId="0" fontId="6" fillId="0" borderId="0" xfId="3"/>
    <xf numFmtId="0" fontId="2" fillId="0" borderId="0" xfId="3" applyFont="1"/>
    <xf numFmtId="0" fontId="6" fillId="0" borderId="30" xfId="3" applyBorder="1"/>
    <xf numFmtId="0" fontId="5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0" fontId="6" fillId="0" borderId="0" xfId="3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3" applyFont="1" applyBorder="1" applyAlignment="1"/>
    <xf numFmtId="0" fontId="2" fillId="0" borderId="13" xfId="3" applyFont="1" applyBorder="1" applyAlignment="1">
      <alignment horizontal="center"/>
    </xf>
    <xf numFmtId="0" fontId="2" fillId="0" borderId="31" xfId="3" applyFont="1" applyBorder="1" applyAlignment="1"/>
    <xf numFmtId="0" fontId="2" fillId="0" borderId="18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6" fillId="0" borderId="0" xfId="3" applyBorder="1" applyAlignment="1"/>
    <xf numFmtId="0" fontId="2" fillId="0" borderId="32" xfId="3" applyFont="1" applyBorder="1" applyAlignment="1">
      <alignment horizontal="center"/>
    </xf>
    <xf numFmtId="0" fontId="2" fillId="0" borderId="16" xfId="3" applyFont="1" applyBorder="1"/>
    <xf numFmtId="0" fontId="2" fillId="0" borderId="33" xfId="3" applyFont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2" fillId="0" borderId="33" xfId="3" applyFont="1" applyFill="1" applyBorder="1"/>
    <xf numFmtId="0" fontId="2" fillId="0" borderId="34" xfId="3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6" fillId="0" borderId="37" xfId="3" applyBorder="1"/>
    <xf numFmtId="0" fontId="6" fillId="0" borderId="25" xfId="3" applyFont="1" applyBorder="1"/>
    <xf numFmtId="0" fontId="6" fillId="0" borderId="23" xfId="3" applyFont="1" applyBorder="1"/>
    <xf numFmtId="0" fontId="6" fillId="0" borderId="38" xfId="3" applyFont="1" applyBorder="1"/>
    <xf numFmtId="0" fontId="6" fillId="0" borderId="37" xfId="3" applyFont="1" applyBorder="1"/>
    <xf numFmtId="0" fontId="6" fillId="0" borderId="24" xfId="3" applyFont="1" applyBorder="1"/>
    <xf numFmtId="0" fontId="6" fillId="0" borderId="0" xfId="3" applyFont="1" applyBorder="1"/>
    <xf numFmtId="0" fontId="6" fillId="0" borderId="22" xfId="3" applyFont="1" applyBorder="1"/>
    <xf numFmtId="0" fontId="6" fillId="0" borderId="1" xfId="3" applyFont="1" applyBorder="1"/>
    <xf numFmtId="0" fontId="6" fillId="0" borderId="39" xfId="3" applyFont="1" applyBorder="1"/>
    <xf numFmtId="0" fontId="6" fillId="0" borderId="40" xfId="3" applyFont="1" applyBorder="1"/>
    <xf numFmtId="0" fontId="6" fillId="0" borderId="21" xfId="3" applyFont="1" applyBorder="1"/>
    <xf numFmtId="0" fontId="6" fillId="0" borderId="40" xfId="3" applyBorder="1"/>
    <xf numFmtId="0" fontId="6" fillId="0" borderId="22" xfId="3" applyBorder="1"/>
    <xf numFmtId="0" fontId="6" fillId="0" borderId="1" xfId="3" applyBorder="1"/>
    <xf numFmtId="0" fontId="6" fillId="0" borderId="39" xfId="3" applyBorder="1"/>
    <xf numFmtId="0" fontId="6" fillId="0" borderId="21" xfId="3" applyBorder="1"/>
    <xf numFmtId="0" fontId="6" fillId="0" borderId="41" xfId="3" applyBorder="1"/>
    <xf numFmtId="0" fontId="6" fillId="0" borderId="42" xfId="3" applyBorder="1"/>
    <xf numFmtId="0" fontId="6" fillId="0" borderId="43" xfId="3" applyBorder="1"/>
    <xf numFmtId="0" fontId="6" fillId="0" borderId="44" xfId="3" applyBorder="1"/>
    <xf numFmtId="0" fontId="6" fillId="0" borderId="29" xfId="3" applyFont="1" applyBorder="1"/>
    <xf numFmtId="0" fontId="6" fillId="0" borderId="45" xfId="3" applyBorder="1"/>
    <xf numFmtId="1" fontId="6" fillId="0" borderId="0" xfId="3" applyNumberFormat="1" applyFont="1" applyBorder="1"/>
    <xf numFmtId="0" fontId="6" fillId="0" borderId="0" xfId="3" applyAlignment="1"/>
    <xf numFmtId="0" fontId="2" fillId="0" borderId="48" xfId="3" applyFont="1" applyFill="1" applyBorder="1" applyAlignment="1">
      <alignment horizontal="center"/>
    </xf>
    <xf numFmtId="1" fontId="2" fillId="0" borderId="0" xfId="3" applyNumberFormat="1" applyFont="1" applyBorder="1"/>
    <xf numFmtId="0" fontId="2" fillId="0" borderId="0" xfId="3" applyFont="1" applyAlignment="1"/>
    <xf numFmtId="0" fontId="2" fillId="0" borderId="0" xfId="3" applyFont="1" applyAlignment="1">
      <alignment horizontal="center"/>
    </xf>
    <xf numFmtId="0" fontId="2" fillId="0" borderId="1" xfId="3" applyFont="1" applyBorder="1"/>
    <xf numFmtId="0" fontId="2" fillId="0" borderId="39" xfId="3" applyFont="1" applyBorder="1"/>
    <xf numFmtId="0" fontId="6" fillId="0" borderId="46" xfId="3" applyBorder="1"/>
    <xf numFmtId="0" fontId="6" fillId="0" borderId="47" xfId="3" applyBorder="1"/>
    <xf numFmtId="0" fontId="6" fillId="0" borderId="2" xfId="3" applyBorder="1"/>
    <xf numFmtId="0" fontId="6" fillId="0" borderId="2" xfId="3" applyFont="1" applyBorder="1"/>
    <xf numFmtId="0" fontId="6" fillId="0" borderId="5" xfId="3" applyBorder="1"/>
    <xf numFmtId="0" fontId="6" fillId="0" borderId="0" xfId="2"/>
    <xf numFmtId="0" fontId="1" fillId="0" borderId="0" xfId="1"/>
    <xf numFmtId="0" fontId="2" fillId="0" borderId="0" xfId="2" applyFont="1" applyAlignment="1"/>
    <xf numFmtId="0" fontId="6" fillId="0" borderId="53" xfId="2" applyBorder="1"/>
    <xf numFmtId="0" fontId="2" fillId="0" borderId="0" xfId="2" applyFont="1" applyBorder="1"/>
    <xf numFmtId="0" fontId="6" fillId="0" borderId="0" xfId="2" applyBorder="1"/>
    <xf numFmtId="0" fontId="6" fillId="0" borderId="23" xfId="3" applyBorder="1"/>
    <xf numFmtId="1" fontId="6" fillId="0" borderId="0" xfId="3" applyNumberFormat="1" applyBorder="1"/>
    <xf numFmtId="0" fontId="3" fillId="0" borderId="0" xfId="3" applyFont="1" applyBorder="1"/>
    <xf numFmtId="1" fontId="6" fillId="0" borderId="23" xfId="3" applyNumberFormat="1" applyBorder="1"/>
    <xf numFmtId="0" fontId="2" fillId="0" borderId="34" xfId="3" applyFont="1" applyBorder="1"/>
    <xf numFmtId="0" fontId="9" fillId="0" borderId="0" xfId="0" applyFont="1"/>
    <xf numFmtId="0" fontId="9" fillId="0" borderId="0" xfId="0" applyFont="1" applyAlignment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right"/>
    </xf>
    <xf numFmtId="0" fontId="9" fillId="0" borderId="18" xfId="0" applyFont="1" applyBorder="1"/>
    <xf numFmtId="0" fontId="9" fillId="0" borderId="7" xfId="0" applyFont="1" applyBorder="1" applyAlignment="1">
      <alignment horizontal="right"/>
    </xf>
    <xf numFmtId="0" fontId="9" fillId="0" borderId="52" xfId="0" applyFont="1" applyBorder="1"/>
    <xf numFmtId="0" fontId="9" fillId="0" borderId="20" xfId="0" applyFont="1" applyBorder="1" applyAlignment="1">
      <alignment horizontal="right"/>
    </xf>
    <xf numFmtId="0" fontId="0" fillId="0" borderId="53" xfId="0" applyBorder="1"/>
    <xf numFmtId="0" fontId="2" fillId="0" borderId="0" xfId="0" applyFont="1"/>
    <xf numFmtId="0" fontId="0" fillId="0" borderId="59" xfId="0" applyBorder="1"/>
    <xf numFmtId="0" fontId="0" fillId="0" borderId="60" xfId="0" applyBorder="1"/>
    <xf numFmtId="0" fontId="3" fillId="0" borderId="60" xfId="0" applyFont="1" applyBorder="1" applyAlignment="1">
      <alignment horizontal="center"/>
    </xf>
    <xf numFmtId="0" fontId="0" fillId="0" borderId="62" xfId="0" applyBorder="1"/>
    <xf numFmtId="0" fontId="0" fillId="0" borderId="0" xfId="0" applyBorder="1"/>
    <xf numFmtId="0" fontId="9" fillId="0" borderId="20" xfId="0" applyFont="1" applyBorder="1"/>
    <xf numFmtId="0" fontId="0" fillId="0" borderId="65" xfId="0" applyBorder="1"/>
    <xf numFmtId="0" fontId="0" fillId="0" borderId="31" xfId="0" applyBorder="1"/>
    <xf numFmtId="0" fontId="0" fillId="0" borderId="0" xfId="0" applyBorder="1" applyAlignment="1">
      <alignment horizontal="right"/>
    </xf>
    <xf numFmtId="0" fontId="0" fillId="0" borderId="66" xfId="0" applyBorder="1"/>
    <xf numFmtId="0" fontId="0" fillId="0" borderId="53" xfId="0" applyBorder="1" applyAlignment="1">
      <alignment horizontal="right"/>
    </xf>
    <xf numFmtId="0" fontId="9" fillId="0" borderId="67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0" fillId="0" borderId="45" xfId="0" applyBorder="1"/>
    <xf numFmtId="0" fontId="0" fillId="0" borderId="70" xfId="0" applyBorder="1"/>
    <xf numFmtId="0" fontId="0" fillId="0" borderId="32" xfId="0" applyBorder="1"/>
    <xf numFmtId="0" fontId="9" fillId="0" borderId="0" xfId="0" applyFont="1" applyAlignment="1">
      <alignment horizontal="center"/>
    </xf>
    <xf numFmtId="0" fontId="6" fillId="0" borderId="25" xfId="3" applyBorder="1"/>
    <xf numFmtId="0" fontId="6" fillId="0" borderId="24" xfId="3" applyBorder="1"/>
    <xf numFmtId="0" fontId="4" fillId="0" borderId="1" xfId="3" applyFont="1" applyBorder="1"/>
    <xf numFmtId="0" fontId="2" fillId="0" borderId="63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0" fillId="0" borderId="61" xfId="0" applyBorder="1" applyAlignment="1">
      <alignment horizontal="left"/>
    </xf>
    <xf numFmtId="0" fontId="0" fillId="0" borderId="62" xfId="0" applyBorder="1" applyAlignment="1">
      <alignment horizontal="left"/>
    </xf>
    <xf numFmtId="18" fontId="0" fillId="0" borderId="62" xfId="0" applyNumberFormat="1" applyBorder="1" applyAlignment="1">
      <alignment horizontal="left"/>
    </xf>
    <xf numFmtId="14" fontId="0" fillId="0" borderId="62" xfId="0" applyNumberFormat="1" applyBorder="1" applyAlignment="1">
      <alignment horizontal="left"/>
    </xf>
    <xf numFmtId="1" fontId="0" fillId="0" borderId="62" xfId="0" applyNumberFormat="1" applyBorder="1" applyAlignment="1">
      <alignment horizontal="left"/>
    </xf>
    <xf numFmtId="0" fontId="9" fillId="0" borderId="62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15" fillId="0" borderId="61" xfId="0" applyFont="1" applyBorder="1" applyAlignment="1">
      <alignment horizontal="left"/>
    </xf>
    <xf numFmtId="0" fontId="15" fillId="0" borderId="18" xfId="0" applyFont="1" applyBorder="1"/>
    <xf numFmtId="0" fontId="15" fillId="0" borderId="33" xfId="0" applyFont="1" applyBorder="1"/>
    <xf numFmtId="0" fontId="0" fillId="0" borderId="32" xfId="0" applyBorder="1" applyAlignment="1">
      <alignment horizontal="right"/>
    </xf>
    <xf numFmtId="0" fontId="0" fillId="0" borderId="69" xfId="0" applyBorder="1"/>
    <xf numFmtId="0" fontId="15" fillId="0" borderId="14" xfId="0" quotePrefix="1" applyFont="1" applyBorder="1"/>
    <xf numFmtId="0" fontId="15" fillId="0" borderId="4" xfId="0" quotePrefix="1" applyFont="1" applyBorder="1"/>
    <xf numFmtId="0" fontId="15" fillId="0" borderId="2" xfId="0" quotePrefix="1" applyFont="1" applyBorder="1"/>
    <xf numFmtId="0" fontId="15" fillId="0" borderId="5" xfId="0" applyFont="1" applyBorder="1"/>
    <xf numFmtId="0" fontId="7" fillId="0" borderId="0" xfId="0" quotePrefix="1" applyFont="1"/>
    <xf numFmtId="0" fontId="6" fillId="2" borderId="2" xfId="0" applyFont="1" applyFill="1" applyBorder="1"/>
    <xf numFmtId="0" fontId="0" fillId="0" borderId="18" xfId="0" applyBorder="1" applyAlignment="1">
      <alignment horizontal="right"/>
    </xf>
    <xf numFmtId="0" fontId="6" fillId="0" borderId="70" xfId="2" applyBorder="1" applyAlignment="1">
      <alignment horizontal="left"/>
    </xf>
    <xf numFmtId="0" fontId="6" fillId="0" borderId="2" xfId="2" applyBorder="1" applyAlignment="1">
      <alignment horizontal="left"/>
    </xf>
    <xf numFmtId="0" fontId="0" fillId="0" borderId="2" xfId="0" quotePrefix="1" applyBorder="1"/>
    <xf numFmtId="0" fontId="0" fillId="0" borderId="3" xfId="0" quotePrefix="1" applyBorder="1"/>
    <xf numFmtId="0" fontId="0" fillId="0" borderId="5" xfId="0" quotePrefix="1" applyBorder="1"/>
    <xf numFmtId="3" fontId="15" fillId="0" borderId="0" xfId="0" applyNumberFormat="1" applyFont="1"/>
    <xf numFmtId="3" fontId="15" fillId="0" borderId="0" xfId="0" applyNumberFormat="1" applyFont="1" applyAlignment="1"/>
    <xf numFmtId="0" fontId="0" fillId="0" borderId="33" xfId="0" applyBorder="1"/>
    <xf numFmtId="0" fontId="9" fillId="0" borderId="18" xfId="0" applyFont="1" applyBorder="1" applyAlignment="1">
      <alignment horizontal="left"/>
    </xf>
    <xf numFmtId="0" fontId="6" fillId="2" borderId="0" xfId="0" applyFont="1" applyFill="1" applyBorder="1"/>
    <xf numFmtId="0" fontId="9" fillId="0" borderId="33" xfId="0" applyFont="1" applyBorder="1"/>
    <xf numFmtId="0" fontId="17" fillId="0" borderId="0" xfId="0" applyFont="1"/>
    <xf numFmtId="0" fontId="17" fillId="0" borderId="84" xfId="0" applyFont="1" applyBorder="1"/>
    <xf numFmtId="0" fontId="17" fillId="0" borderId="85" xfId="0" applyFont="1" applyBorder="1"/>
    <xf numFmtId="0" fontId="17" fillId="0" borderId="86" xfId="0" applyFont="1" applyBorder="1"/>
    <xf numFmtId="0" fontId="17" fillId="0" borderId="87" xfId="0" applyFont="1" applyBorder="1"/>
    <xf numFmtId="0" fontId="17" fillId="0" borderId="93" xfId="0" applyFont="1" applyBorder="1"/>
    <xf numFmtId="0" fontId="17" fillId="0" borderId="82" xfId="0" applyFont="1" applyBorder="1"/>
    <xf numFmtId="0" fontId="16" fillId="0" borderId="52" xfId="0" applyFont="1" applyBorder="1"/>
    <xf numFmtId="0" fontId="16" fillId="0" borderId="52" xfId="0" applyFont="1" applyBorder="1" applyAlignment="1">
      <alignment wrapText="1"/>
    </xf>
    <xf numFmtId="0" fontId="16" fillId="0" borderId="84" xfId="0" applyFont="1" applyBorder="1"/>
    <xf numFmtId="0" fontId="16" fillId="0" borderId="85" xfId="0" applyFont="1" applyBorder="1"/>
    <xf numFmtId="0" fontId="16" fillId="0" borderId="86" xfId="0" applyFont="1" applyBorder="1"/>
    <xf numFmtId="0" fontId="16" fillId="0" borderId="67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88" xfId="0" applyFont="1" applyBorder="1" applyAlignment="1">
      <alignment horizontal="center"/>
    </xf>
    <xf numFmtId="0" fontId="17" fillId="0" borderId="88" xfId="0" applyFont="1" applyBorder="1" applyAlignment="1">
      <alignment horizontal="center"/>
    </xf>
    <xf numFmtId="0" fontId="16" fillId="0" borderId="90" xfId="0" applyFont="1" applyBorder="1" applyAlignment="1">
      <alignment horizontal="center"/>
    </xf>
    <xf numFmtId="0" fontId="16" fillId="0" borderId="92" xfId="0" applyFont="1" applyBorder="1" applyAlignment="1">
      <alignment horizontal="center"/>
    </xf>
    <xf numFmtId="0" fontId="16" fillId="3" borderId="90" xfId="0" applyFont="1" applyFill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6" fillId="3" borderId="52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6" fillId="0" borderId="89" xfId="0" applyFont="1" applyBorder="1"/>
    <xf numFmtId="0" fontId="16" fillId="0" borderId="91" xfId="0" applyFont="1" applyBorder="1"/>
    <xf numFmtId="0" fontId="16" fillId="0" borderId="87" xfId="0" applyFont="1" applyBorder="1"/>
    <xf numFmtId="0" fontId="18" fillId="3" borderId="89" xfId="0" applyFont="1" applyFill="1" applyBorder="1"/>
    <xf numFmtId="0" fontId="16" fillId="3" borderId="52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62" xfId="0" applyFont="1" applyBorder="1" applyAlignment="1">
      <alignment horizontal="left"/>
    </xf>
    <xf numFmtId="0" fontId="6" fillId="0" borderId="64" xfId="0" applyFont="1" applyBorder="1" applyAlignment="1">
      <alignment horizontal="left"/>
    </xf>
    <xf numFmtId="0" fontId="1" fillId="0" borderId="18" xfId="0" applyFont="1" applyBorder="1"/>
    <xf numFmtId="0" fontId="2" fillId="0" borderId="0" xfId="3" applyFont="1" applyAlignment="1">
      <alignment horizontal="left"/>
    </xf>
    <xf numFmtId="0" fontId="1" fillId="0" borderId="2" xfId="0" applyFont="1" applyBorder="1"/>
    <xf numFmtId="0" fontId="8" fillId="0" borderId="0" xfId="0" applyFont="1"/>
    <xf numFmtId="3" fontId="9" fillId="0" borderId="0" xfId="0" applyNumberFormat="1" applyFont="1"/>
    <xf numFmtId="0" fontId="9" fillId="0" borderId="94" xfId="0" applyFont="1" applyBorder="1"/>
    <xf numFmtId="0" fontId="1" fillId="0" borderId="94" xfId="0" applyFont="1" applyBorder="1"/>
    <xf numFmtId="0" fontId="2" fillId="0" borderId="21" xfId="3" applyFont="1" applyBorder="1"/>
    <xf numFmtId="0" fontId="2" fillId="0" borderId="75" xfId="3" applyFont="1" applyBorder="1" applyAlignment="1"/>
    <xf numFmtId="0" fontId="2" fillId="0" borderId="68" xfId="3" applyFont="1" applyBorder="1" applyAlignment="1"/>
    <xf numFmtId="0" fontId="2" fillId="0" borderId="66" xfId="3" applyFont="1" applyBorder="1" applyAlignment="1"/>
    <xf numFmtId="0" fontId="6" fillId="0" borderId="66" xfId="3" applyFont="1" applyBorder="1"/>
    <xf numFmtId="0" fontId="6" fillId="0" borderId="66" xfId="3" applyBorder="1"/>
    <xf numFmtId="0" fontId="2" fillId="0" borderId="32" xfId="3" applyFont="1" applyBorder="1" applyAlignment="1"/>
    <xf numFmtId="0" fontId="2" fillId="0" borderId="74" xfId="3" applyFont="1" applyBorder="1" applyAlignment="1">
      <alignment horizontal="left"/>
    </xf>
    <xf numFmtId="0" fontId="2" fillId="0" borderId="53" xfId="3" applyFont="1" applyBorder="1" applyAlignment="1"/>
    <xf numFmtId="0" fontId="2" fillId="0" borderId="70" xfId="3" applyFont="1" applyBorder="1" applyAlignment="1"/>
    <xf numFmtId="0" fontId="2" fillId="0" borderId="20" xfId="3" applyFont="1" applyFill="1" applyBorder="1" applyAlignment="1">
      <alignment horizontal="center"/>
    </xf>
    <xf numFmtId="0" fontId="6" fillId="0" borderId="32" xfId="3" applyBorder="1"/>
    <xf numFmtId="0" fontId="4" fillId="0" borderId="46" xfId="3" applyFont="1" applyBorder="1"/>
    <xf numFmtId="0" fontId="6" fillId="0" borderId="96" xfId="3" applyBorder="1"/>
    <xf numFmtId="0" fontId="2" fillId="0" borderId="74" xfId="3" applyFont="1" applyFill="1" applyBorder="1" applyAlignment="1">
      <alignment horizontal="center"/>
    </xf>
    <xf numFmtId="0" fontId="2" fillId="0" borderId="40" xfId="3" applyFont="1" applyBorder="1"/>
    <xf numFmtId="0" fontId="6" fillId="0" borderId="51" xfId="3" applyBorder="1"/>
    <xf numFmtId="0" fontId="2" fillId="0" borderId="95" xfId="3" applyFont="1" applyBorder="1"/>
    <xf numFmtId="0" fontId="6" fillId="0" borderId="17" xfId="3" applyFont="1" applyBorder="1"/>
    <xf numFmtId="0" fontId="6" fillId="0" borderId="7" xfId="3" applyFont="1" applyBorder="1"/>
    <xf numFmtId="0" fontId="6" fillId="0" borderId="95" xfId="3" applyFont="1" applyBorder="1"/>
    <xf numFmtId="0" fontId="6" fillId="0" borderId="95" xfId="3" applyBorder="1"/>
    <xf numFmtId="0" fontId="6" fillId="0" borderId="7" xfId="3" applyBorder="1"/>
    <xf numFmtId="0" fontId="6" fillId="0" borderId="55" xfId="3" applyFont="1" applyBorder="1"/>
    <xf numFmtId="0" fontId="6" fillId="0" borderId="43" xfId="3" applyFont="1" applyBorder="1"/>
    <xf numFmtId="0" fontId="2" fillId="0" borderId="37" xfId="3" applyFont="1" applyBorder="1"/>
    <xf numFmtId="0" fontId="6" fillId="0" borderId="71" xfId="3" applyBorder="1"/>
    <xf numFmtId="0" fontId="6" fillId="0" borderId="49" xfId="3" applyFont="1" applyBorder="1"/>
    <xf numFmtId="0" fontId="2" fillId="0" borderId="23" xfId="3" applyFont="1" applyBorder="1"/>
    <xf numFmtId="0" fontId="6" fillId="0" borderId="72" xfId="3" applyBorder="1"/>
    <xf numFmtId="1" fontId="6" fillId="0" borderId="22" xfId="3" applyNumberFormat="1" applyFont="1" applyBorder="1"/>
    <xf numFmtId="1" fontId="6" fillId="0" borderId="25" xfId="3" applyNumberFormat="1" applyFont="1" applyBorder="1"/>
    <xf numFmtId="0" fontId="3" fillId="0" borderId="34" xfId="3" applyFont="1" applyBorder="1"/>
    <xf numFmtId="0" fontId="6" fillId="0" borderId="34" xfId="3" applyBorder="1"/>
    <xf numFmtId="0" fontId="2" fillId="0" borderId="74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1" fillId="0" borderId="2" xfId="0" quotePrefix="1" applyFont="1" applyBorder="1"/>
    <xf numFmtId="0" fontId="6" fillId="0" borderId="0" xfId="3" applyFont="1"/>
    <xf numFmtId="0" fontId="6" fillId="0" borderId="0" xfId="2" applyFont="1"/>
    <xf numFmtId="0" fontId="17" fillId="0" borderId="67" xfId="0" applyFont="1" applyBorder="1" applyAlignment="1">
      <alignment horizontal="center"/>
    </xf>
    <xf numFmtId="0" fontId="16" fillId="0" borderId="68" xfId="0" applyFont="1" applyBorder="1" applyAlignment="1">
      <alignment horizontal="left"/>
    </xf>
    <xf numFmtId="1" fontId="6" fillId="0" borderId="24" xfId="3" applyNumberFormat="1" applyFont="1" applyBorder="1"/>
    <xf numFmtId="1" fontId="6" fillId="0" borderId="30" xfId="3" applyNumberFormat="1" applyFont="1" applyBorder="1"/>
    <xf numFmtId="1" fontId="6" fillId="0" borderId="21" xfId="3" applyNumberFormat="1" applyFont="1" applyBorder="1"/>
    <xf numFmtId="1" fontId="2" fillId="0" borderId="21" xfId="3" applyNumberFormat="1" applyFont="1" applyBorder="1"/>
    <xf numFmtId="1" fontId="6" fillId="0" borderId="96" xfId="3" applyNumberFormat="1" applyFont="1" applyBorder="1"/>
    <xf numFmtId="0" fontId="2" fillId="0" borderId="22" xfId="3" applyFont="1" applyBorder="1"/>
    <xf numFmtId="0" fontId="6" fillId="0" borderId="98" xfId="3" applyBorder="1"/>
    <xf numFmtId="0" fontId="2" fillId="0" borderId="97" xfId="3" applyFont="1" applyBorder="1"/>
    <xf numFmtId="0" fontId="6" fillId="0" borderId="10" xfId="3" applyFont="1" applyBorder="1"/>
    <xf numFmtId="0" fontId="2" fillId="0" borderId="7" xfId="3" applyFont="1" applyBorder="1"/>
    <xf numFmtId="0" fontId="6" fillId="0" borderId="15" xfId="3" applyFont="1" applyBorder="1"/>
    <xf numFmtId="0" fontId="6" fillId="0" borderId="50" xfId="3" applyFont="1" applyBorder="1"/>
    <xf numFmtId="0" fontId="6" fillId="0" borderId="26" xfId="3" applyFont="1" applyBorder="1"/>
    <xf numFmtId="0" fontId="6" fillId="0" borderId="30" xfId="3" applyFont="1" applyBorder="1"/>
    <xf numFmtId="0" fontId="6" fillId="0" borderId="96" xfId="3" applyFont="1" applyBorder="1"/>
    <xf numFmtId="1" fontId="6" fillId="0" borderId="27" xfId="3" applyNumberFormat="1" applyFont="1" applyBorder="1"/>
    <xf numFmtId="1" fontId="6" fillId="0" borderId="44" xfId="3" applyNumberFormat="1" applyFont="1" applyBorder="1"/>
    <xf numFmtId="1" fontId="2" fillId="0" borderId="22" xfId="3" applyNumberFormat="1" applyFont="1" applyBorder="1"/>
    <xf numFmtId="1" fontId="6" fillId="0" borderId="98" xfId="3" applyNumberFormat="1" applyFont="1" applyBorder="1"/>
    <xf numFmtId="0" fontId="6" fillId="0" borderId="54" xfId="3" applyFont="1" applyBorder="1"/>
    <xf numFmtId="0" fontId="2" fillId="0" borderId="2" xfId="3" applyFont="1" applyBorder="1"/>
    <xf numFmtId="0" fontId="6" fillId="0" borderId="65" xfId="3" applyBorder="1"/>
    <xf numFmtId="1" fontId="6" fillId="0" borderId="54" xfId="3" applyNumberFormat="1" applyFont="1" applyBorder="1"/>
    <xf numFmtId="1" fontId="6" fillId="0" borderId="2" xfId="3" applyNumberFormat="1" applyFont="1" applyBorder="1"/>
    <xf numFmtId="1" fontId="2" fillId="0" borderId="2" xfId="3" applyNumberFormat="1" applyFont="1" applyBorder="1"/>
    <xf numFmtId="1" fontId="6" fillId="0" borderId="65" xfId="3" applyNumberFormat="1" applyFont="1" applyBorder="1"/>
    <xf numFmtId="0" fontId="0" fillId="0" borderId="95" xfId="0" applyBorder="1"/>
    <xf numFmtId="0" fontId="0" fillId="0" borderId="94" xfId="0" applyBorder="1"/>
    <xf numFmtId="0" fontId="3" fillId="0" borderId="99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5" fillId="0" borderId="100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4" xfId="0" applyBorder="1" applyAlignment="1">
      <alignment horizontal="right"/>
    </xf>
    <xf numFmtId="0" fontId="2" fillId="0" borderId="18" xfId="0" applyFont="1" applyBorder="1" applyAlignment="1">
      <alignment horizontal="right"/>
    </xf>
    <xf numFmtId="41" fontId="1" fillId="0" borderId="63" xfId="5" applyFont="1" applyBorder="1" applyAlignment="1">
      <alignment horizontal="right"/>
    </xf>
    <xf numFmtId="41" fontId="9" fillId="0" borderId="63" xfId="0" applyNumberFormat="1" applyFont="1" applyBorder="1" applyAlignment="1">
      <alignment horizontal="right"/>
    </xf>
    <xf numFmtId="41" fontId="9" fillId="0" borderId="63" xfId="5" applyFont="1" applyBorder="1" applyAlignment="1">
      <alignment horizontal="right"/>
    </xf>
    <xf numFmtId="0" fontId="0" fillId="0" borderId="101" xfId="0" applyBorder="1"/>
    <xf numFmtId="41" fontId="1" fillId="0" borderId="103" xfId="5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41" fontId="0" fillId="0" borderId="18" xfId="5" applyFont="1" applyBorder="1" applyAlignment="1">
      <alignment horizontal="right"/>
    </xf>
    <xf numFmtId="41" fontId="6" fillId="0" borderId="18" xfId="5" applyFont="1" applyBorder="1" applyAlignment="1">
      <alignment horizontal="right"/>
    </xf>
    <xf numFmtId="41" fontId="9" fillId="0" borderId="0" xfId="5" applyFont="1"/>
    <xf numFmtId="0" fontId="9" fillId="0" borderId="18" xfId="0" applyFont="1" applyBorder="1" applyAlignment="1">
      <alignment horizontal="right"/>
    </xf>
    <xf numFmtId="41" fontId="9" fillId="0" borderId="52" xfId="5" applyFont="1" applyBorder="1" applyAlignment="1">
      <alignment horizontal="right"/>
    </xf>
    <xf numFmtId="41" fontId="9" fillId="0" borderId="52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1" fontId="0" fillId="0" borderId="5" xfId="5" applyFont="1" applyBorder="1" applyAlignment="1">
      <alignment horizontal="right"/>
    </xf>
    <xf numFmtId="0" fontId="0" fillId="0" borderId="6" xfId="0" applyBorder="1" applyAlignment="1">
      <alignment horizontal="right"/>
    </xf>
    <xf numFmtId="41" fontId="6" fillId="0" borderId="5" xfId="5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1" fontId="9" fillId="0" borderId="11" xfId="0" applyNumberFormat="1" applyFont="1" applyBorder="1" applyAlignment="1">
      <alignment horizontal="right"/>
    </xf>
    <xf numFmtId="41" fontId="9" fillId="0" borderId="18" xfId="5" applyFont="1" applyBorder="1" applyAlignment="1">
      <alignment horizontal="right"/>
    </xf>
    <xf numFmtId="0" fontId="0" fillId="0" borderId="69" xfId="0" applyBorder="1" applyAlignment="1">
      <alignment horizontal="right"/>
    </xf>
    <xf numFmtId="0" fontId="2" fillId="0" borderId="52" xfId="3" applyFont="1" applyBorder="1" applyAlignment="1">
      <alignment horizontal="right"/>
    </xf>
    <xf numFmtId="0" fontId="2" fillId="0" borderId="20" xfId="3" applyFont="1" applyBorder="1" applyAlignment="1">
      <alignment horizontal="right"/>
    </xf>
    <xf numFmtId="0" fontId="1" fillId="0" borderId="4" xfId="0" quotePrefix="1" applyFont="1" applyBorder="1"/>
    <xf numFmtId="0" fontId="9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5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6" fillId="0" borderId="69" xfId="0" applyFont="1" applyBorder="1" applyAlignment="1">
      <alignment horizontal="center"/>
    </xf>
    <xf numFmtId="3" fontId="1" fillId="0" borderId="2" xfId="0" applyNumberFormat="1" applyFont="1" applyBorder="1"/>
    <xf numFmtId="3" fontId="9" fillId="0" borderId="9" xfId="0" applyNumberFormat="1" applyFont="1" applyBorder="1"/>
    <xf numFmtId="41" fontId="9" fillId="0" borderId="12" xfId="0" applyNumberFormat="1" applyFont="1" applyBorder="1"/>
    <xf numFmtId="3" fontId="9" fillId="0" borderId="4" xfId="0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1" fontId="0" fillId="0" borderId="18" xfId="5" applyFont="1" applyBorder="1"/>
    <xf numFmtId="41" fontId="9" fillId="0" borderId="18" xfId="5" applyFont="1" applyBorder="1"/>
    <xf numFmtId="41" fontId="15" fillId="0" borderId="18" xfId="5" applyFont="1" applyBorder="1"/>
    <xf numFmtId="41" fontId="9" fillId="0" borderId="18" xfId="0" applyNumberFormat="1" applyFont="1" applyBorder="1"/>
    <xf numFmtId="41" fontId="9" fillId="0" borderId="19" xfId="5" applyFont="1" applyBorder="1"/>
    <xf numFmtId="0" fontId="0" fillId="0" borderId="19" xfId="0" applyBorder="1"/>
    <xf numFmtId="41" fontId="9" fillId="0" borderId="52" xfId="0" applyNumberFormat="1" applyFont="1" applyBorder="1"/>
    <xf numFmtId="41" fontId="1" fillId="0" borderId="18" xfId="5" applyFont="1" applyBorder="1"/>
    <xf numFmtId="3" fontId="0" fillId="0" borderId="0" xfId="0" applyNumberFormat="1" applyBorder="1"/>
    <xf numFmtId="3" fontId="9" fillId="0" borderId="0" xfId="0" applyNumberFormat="1" applyFont="1" applyBorder="1"/>
    <xf numFmtId="0" fontId="9" fillId="0" borderId="0" xfId="0" applyFont="1" applyBorder="1" applyAlignment="1"/>
    <xf numFmtId="0" fontId="0" fillId="0" borderId="0" xfId="0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41" fontId="0" fillId="0" borderId="69" xfId="5" applyFont="1" applyFill="1" applyBorder="1"/>
    <xf numFmtId="41" fontId="0" fillId="0" borderId="13" xfId="5" applyFont="1" applyBorder="1"/>
    <xf numFmtId="41" fontId="0" fillId="0" borderId="18" xfId="5" applyFont="1" applyFill="1" applyBorder="1"/>
    <xf numFmtId="41" fontId="9" fillId="0" borderId="18" xfId="5" applyFont="1" applyFill="1" applyBorder="1"/>
    <xf numFmtId="41" fontId="9" fillId="0" borderId="52" xfId="5" applyFont="1" applyBorder="1"/>
    <xf numFmtId="0" fontId="16" fillId="0" borderId="31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16" fillId="0" borderId="10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4" xfId="0" applyFont="1" applyBorder="1" applyAlignment="1">
      <alignment horizontal="center"/>
    </xf>
    <xf numFmtId="0" fontId="16" fillId="3" borderId="105" xfId="0" applyFont="1" applyFill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16" fillId="0" borderId="69" xfId="0" applyFont="1" applyBorder="1"/>
    <xf numFmtId="0" fontId="16" fillId="0" borderId="67" xfId="0" applyFont="1" applyFill="1" applyBorder="1" applyAlignment="1">
      <alignment horizontal="center"/>
    </xf>
    <xf numFmtId="0" fontId="18" fillId="3" borderId="52" xfId="0" applyFont="1" applyFill="1" applyBorder="1"/>
    <xf numFmtId="0" fontId="16" fillId="0" borderId="19" xfId="0" applyFont="1" applyBorder="1" applyAlignment="1">
      <alignment horizontal="center"/>
    </xf>
    <xf numFmtId="0" fontId="17" fillId="0" borderId="94" xfId="0" applyFont="1" applyBorder="1" applyAlignment="1">
      <alignment horizontal="center"/>
    </xf>
    <xf numFmtId="0" fontId="17" fillId="4" borderId="52" xfId="0" applyFont="1" applyFill="1" applyBorder="1" applyAlignment="1">
      <alignment horizontal="center"/>
    </xf>
    <xf numFmtId="0" fontId="16" fillId="0" borderId="81" xfId="0" applyFont="1" applyBorder="1" applyAlignment="1">
      <alignment horizontal="center" vertical="top"/>
    </xf>
    <xf numFmtId="0" fontId="16" fillId="0" borderId="69" xfId="0" applyFont="1" applyBorder="1" applyAlignment="1">
      <alignment horizontal="center" vertical="top"/>
    </xf>
    <xf numFmtId="0" fontId="16" fillId="0" borderId="33" xfId="0" applyFont="1" applyBorder="1" applyAlignment="1">
      <alignment horizontal="center" vertical="top"/>
    </xf>
    <xf numFmtId="0" fontId="16" fillId="4" borderId="33" xfId="0" applyFont="1" applyFill="1" applyBorder="1" applyAlignment="1">
      <alignment horizontal="center"/>
    </xf>
    <xf numFmtId="0" fontId="16" fillId="4" borderId="52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2" fillId="0" borderId="52" xfId="3" applyFont="1" applyBorder="1" applyAlignment="1">
      <alignment horizontal="center"/>
    </xf>
    <xf numFmtId="0" fontId="2" fillId="0" borderId="52" xfId="3" applyFont="1" applyBorder="1" applyAlignment="1"/>
    <xf numFmtId="0" fontId="2" fillId="0" borderId="52" xfId="3" applyFont="1" applyBorder="1"/>
    <xf numFmtId="0" fontId="6" fillId="0" borderId="94" xfId="3" applyBorder="1"/>
    <xf numFmtId="0" fontId="2" fillId="0" borderId="18" xfId="3" applyFont="1" applyBorder="1"/>
    <xf numFmtId="0" fontId="6" fillId="0" borderId="18" xfId="3" applyBorder="1"/>
    <xf numFmtId="0" fontId="6" fillId="0" borderId="18" xfId="3" applyFont="1" applyBorder="1"/>
    <xf numFmtId="0" fontId="6" fillId="0" borderId="19" xfId="3" applyBorder="1"/>
    <xf numFmtId="0" fontId="6" fillId="0" borderId="13" xfId="3" applyBorder="1"/>
    <xf numFmtId="0" fontId="16" fillId="0" borderId="13" xfId="0" applyFont="1" applyBorder="1"/>
    <xf numFmtId="0" fontId="16" fillId="0" borderId="18" xfId="0" applyFont="1" applyBorder="1"/>
    <xf numFmtId="0" fontId="17" fillId="0" borderId="18" xfId="0" applyFont="1" applyBorder="1"/>
    <xf numFmtId="0" fontId="17" fillId="0" borderId="18" xfId="0" quotePrefix="1" applyFont="1" applyBorder="1"/>
    <xf numFmtId="0" fontId="16" fillId="3" borderId="18" xfId="0" applyFont="1" applyFill="1" applyBorder="1"/>
    <xf numFmtId="0" fontId="16" fillId="2" borderId="18" xfId="0" applyFont="1" applyFill="1" applyBorder="1"/>
    <xf numFmtId="0" fontId="16" fillId="3" borderId="19" xfId="0" applyFont="1" applyFill="1" applyBorder="1"/>
    <xf numFmtId="0" fontId="18" fillId="0" borderId="52" xfId="0" applyFont="1" applyBorder="1"/>
    <xf numFmtId="0" fontId="16" fillId="0" borderId="33" xfId="0" applyFont="1" applyBorder="1"/>
    <xf numFmtId="0" fontId="16" fillId="0" borderId="19" xfId="0" applyFont="1" applyBorder="1"/>
    <xf numFmtId="0" fontId="16" fillId="3" borderId="16" xfId="0" applyFont="1" applyFill="1" applyBorder="1"/>
    <xf numFmtId="0" fontId="16" fillId="0" borderId="32" xfId="0" applyFont="1" applyBorder="1" applyAlignment="1">
      <alignment horizontal="center"/>
    </xf>
    <xf numFmtId="0" fontId="16" fillId="0" borderId="18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17" fillId="0" borderId="18" xfId="0" quotePrefix="1" applyFont="1" applyBorder="1" applyAlignment="1">
      <alignment horizontal="right"/>
    </xf>
    <xf numFmtId="0" fontId="16" fillId="3" borderId="18" xfId="0" applyFont="1" applyFill="1" applyBorder="1" applyAlignment="1">
      <alignment horizontal="right"/>
    </xf>
    <xf numFmtId="0" fontId="16" fillId="2" borderId="18" xfId="0" applyFont="1" applyFill="1" applyBorder="1" applyAlignment="1">
      <alignment horizontal="right"/>
    </xf>
    <xf numFmtId="0" fontId="16" fillId="3" borderId="19" xfId="0" applyFont="1" applyFill="1" applyBorder="1" applyAlignment="1">
      <alignment horizontal="right"/>
    </xf>
    <xf numFmtId="0" fontId="18" fillId="0" borderId="52" xfId="0" applyFont="1" applyBorder="1" applyAlignment="1">
      <alignment horizontal="right"/>
    </xf>
    <xf numFmtId="0" fontId="16" fillId="4" borderId="18" xfId="0" applyFont="1" applyFill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6" fillId="3" borderId="16" xfId="0" applyFont="1" applyFill="1" applyBorder="1" applyAlignment="1">
      <alignment horizontal="right"/>
    </xf>
    <xf numFmtId="0" fontId="16" fillId="4" borderId="19" xfId="0" applyFont="1" applyFill="1" applyBorder="1" applyAlignment="1">
      <alignment horizontal="right"/>
    </xf>
    <xf numFmtId="0" fontId="16" fillId="0" borderId="52" xfId="0" applyFont="1" applyBorder="1" applyAlignment="1">
      <alignment horizontal="right"/>
    </xf>
    <xf numFmtId="0" fontId="2" fillId="2" borderId="0" xfId="0" applyFont="1" applyFill="1" applyBorder="1"/>
    <xf numFmtId="0" fontId="23" fillId="0" borderId="0" xfId="0" applyFont="1"/>
    <xf numFmtId="0" fontId="24" fillId="0" borderId="56" xfId="0" applyFont="1" applyBorder="1"/>
    <xf numFmtId="0" fontId="24" fillId="0" borderId="57" xfId="0" applyFont="1" applyBorder="1"/>
    <xf numFmtId="0" fontId="25" fillId="0" borderId="55" xfId="0" applyFont="1" applyBorder="1"/>
    <xf numFmtId="0" fontId="23" fillId="0" borderId="49" xfId="0" applyFont="1" applyBorder="1"/>
    <xf numFmtId="3" fontId="23" fillId="0" borderId="50" xfId="0" applyNumberFormat="1" applyFont="1" applyBorder="1" applyAlignment="1">
      <alignment horizontal="right"/>
    </xf>
    <xf numFmtId="0" fontId="25" fillId="0" borderId="40" xfId="0" quotePrefix="1" applyFont="1" applyBorder="1"/>
    <xf numFmtId="0" fontId="23" fillId="0" borderId="1" xfId="0" applyFont="1" applyBorder="1"/>
    <xf numFmtId="3" fontId="23" fillId="0" borderId="39" xfId="0" applyNumberFormat="1" applyFont="1" applyBorder="1" applyAlignment="1">
      <alignment horizontal="right"/>
    </xf>
    <xf numFmtId="0" fontId="23" fillId="0" borderId="40" xfId="0" applyFont="1" applyBorder="1"/>
    <xf numFmtId="0" fontId="25" fillId="0" borderId="40" xfId="0" applyFont="1" applyBorder="1"/>
    <xf numFmtId="0" fontId="23" fillId="0" borderId="41" xfId="0" applyFont="1" applyBorder="1"/>
    <xf numFmtId="0" fontId="23" fillId="0" borderId="28" xfId="0" applyFont="1" applyBorder="1"/>
    <xf numFmtId="3" fontId="23" fillId="0" borderId="42" xfId="0" applyNumberFormat="1" applyFont="1" applyBorder="1" applyAlignment="1">
      <alignment horizontal="right"/>
    </xf>
    <xf numFmtId="0" fontId="24" fillId="0" borderId="34" xfId="0" applyFont="1" applyBorder="1"/>
    <xf numFmtId="0" fontId="24" fillId="0" borderId="35" xfId="0" applyFont="1" applyBorder="1"/>
    <xf numFmtId="3" fontId="24" fillId="0" borderId="48" xfId="0" applyNumberFormat="1" applyFont="1" applyBorder="1" applyAlignment="1">
      <alignment horizontal="right"/>
    </xf>
    <xf numFmtId="0" fontId="24" fillId="0" borderId="58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5" fillId="0" borderId="18" xfId="0" applyFont="1" applyBorder="1"/>
    <xf numFmtId="0" fontId="2" fillId="0" borderId="0" xfId="3" applyFont="1" applyBorder="1" applyAlignment="1">
      <alignment horizontal="center"/>
    </xf>
    <xf numFmtId="0" fontId="6" fillId="0" borderId="5" xfId="2" quotePrefix="1" applyBorder="1" applyAlignment="1">
      <alignment horizontal="left"/>
    </xf>
    <xf numFmtId="0" fontId="6" fillId="0" borderId="2" xfId="2" quotePrefix="1" applyBorder="1" applyAlignment="1">
      <alignment horizontal="left"/>
    </xf>
    <xf numFmtId="0" fontId="20" fillId="0" borderId="0" xfId="3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22" xfId="3" applyFont="1" applyBorder="1" applyAlignment="1">
      <alignment horizontal="center"/>
    </xf>
    <xf numFmtId="0" fontId="20" fillId="0" borderId="1" xfId="3" applyFont="1" applyBorder="1" applyAlignment="1">
      <alignment horizontal="center"/>
    </xf>
    <xf numFmtId="0" fontId="20" fillId="0" borderId="16" xfId="3" applyFont="1" applyBorder="1"/>
    <xf numFmtId="0" fontId="20" fillId="0" borderId="32" xfId="3" applyFont="1" applyBorder="1" applyAlignment="1">
      <alignment horizontal="center"/>
    </xf>
    <xf numFmtId="0" fontId="20" fillId="0" borderId="33" xfId="3" applyFont="1" applyBorder="1" applyAlignment="1">
      <alignment horizontal="center"/>
    </xf>
    <xf numFmtId="0" fontId="20" fillId="0" borderId="34" xfId="3" applyFont="1" applyFill="1" applyBorder="1" applyAlignment="1">
      <alignment horizontal="center"/>
    </xf>
    <xf numFmtId="0" fontId="20" fillId="0" borderId="35" xfId="3" applyFont="1" applyFill="1" applyBorder="1" applyAlignment="1">
      <alignment horizontal="center"/>
    </xf>
    <xf numFmtId="0" fontId="20" fillId="0" borderId="48" xfId="3" applyFont="1" applyFill="1" applyBorder="1" applyAlignment="1">
      <alignment horizontal="center"/>
    </xf>
    <xf numFmtId="0" fontId="27" fillId="0" borderId="37" xfId="3" applyFont="1" applyBorder="1"/>
    <xf numFmtId="0" fontId="20" fillId="0" borderId="23" xfId="3" applyFont="1" applyBorder="1"/>
    <xf numFmtId="0" fontId="27" fillId="0" borderId="23" xfId="3" applyFont="1" applyBorder="1"/>
    <xf numFmtId="0" fontId="27" fillId="0" borderId="25" xfId="3" applyFont="1" applyBorder="1"/>
    <xf numFmtId="0" fontId="27" fillId="0" borderId="38" xfId="3" applyFont="1" applyBorder="1"/>
    <xf numFmtId="0" fontId="27" fillId="0" borderId="1" xfId="3" applyFont="1" applyBorder="1"/>
    <xf numFmtId="0" fontId="27" fillId="0" borderId="22" xfId="3" applyFont="1" applyBorder="1"/>
    <xf numFmtId="0" fontId="27" fillId="0" borderId="39" xfId="3" applyFont="1" applyBorder="1"/>
    <xf numFmtId="0" fontId="27" fillId="0" borderId="40" xfId="3" applyFont="1" applyBorder="1"/>
    <xf numFmtId="0" fontId="20" fillId="0" borderId="1" xfId="3" applyFont="1" applyBorder="1"/>
    <xf numFmtId="0" fontId="27" fillId="0" borderId="41" xfId="3" applyFont="1" applyBorder="1"/>
    <xf numFmtId="0" fontId="20" fillId="0" borderId="28" xfId="3" applyFont="1" applyBorder="1"/>
    <xf numFmtId="0" fontId="27" fillId="0" borderId="28" xfId="3" applyFont="1" applyBorder="1"/>
    <xf numFmtId="0" fontId="27" fillId="0" borderId="42" xfId="3" applyFont="1" applyBorder="1"/>
    <xf numFmtId="0" fontId="20" fillId="0" borderId="97" xfId="3" applyFont="1" applyBorder="1"/>
    <xf numFmtId="0" fontId="20" fillId="0" borderId="12" xfId="3" applyFont="1" applyBorder="1"/>
    <xf numFmtId="0" fontId="2" fillId="0" borderId="0" xfId="0" applyFont="1" applyAlignment="1">
      <alignment horizontal="center"/>
    </xf>
    <xf numFmtId="0" fontId="2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0" fillId="0" borderId="70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53" xfId="3" applyFont="1" applyBorder="1" applyAlignment="1">
      <alignment horizontal="center"/>
    </xf>
    <xf numFmtId="0" fontId="2" fillId="0" borderId="68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" fillId="0" borderId="66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70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2" fillId="0" borderId="79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72" xfId="3" applyFont="1" applyBorder="1" applyAlignment="1">
      <alignment horizontal="center"/>
    </xf>
    <xf numFmtId="0" fontId="2" fillId="0" borderId="55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65" xfId="3" applyFont="1" applyBorder="1" applyAlignment="1">
      <alignment horizontal="center"/>
    </xf>
    <xf numFmtId="0" fontId="2" fillId="0" borderId="76" xfId="3" applyFont="1" applyBorder="1" applyAlignment="1">
      <alignment horizontal="center"/>
    </xf>
    <xf numFmtId="0" fontId="2" fillId="0" borderId="77" xfId="3" applyFont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Border="1" applyAlignment="1">
      <alignment horizontal="left"/>
    </xf>
    <xf numFmtId="0" fontId="2" fillId="0" borderId="34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6" fillId="0" borderId="40" xfId="2" quotePrefix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40" xfId="2" quotePrefix="1" applyBorder="1" applyAlignment="1">
      <alignment horizontal="left"/>
    </xf>
    <xf numFmtId="0" fontId="6" fillId="0" borderId="1" xfId="2" applyBorder="1" applyAlignment="1">
      <alignment horizontal="left"/>
    </xf>
    <xf numFmtId="0" fontId="20" fillId="0" borderId="70" xfId="2" applyFont="1" applyBorder="1" applyAlignment="1">
      <alignment horizontal="center"/>
    </xf>
    <xf numFmtId="0" fontId="6" fillId="0" borderId="5" xfId="2" quotePrefix="1" applyBorder="1" applyAlignment="1">
      <alignment horizontal="left"/>
    </xf>
    <xf numFmtId="0" fontId="6" fillId="0" borderId="2" xfId="2" quotePrefix="1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40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71" xfId="2" applyFont="1" applyBorder="1" applyAlignment="1">
      <alignment horizontal="left"/>
    </xf>
    <xf numFmtId="0" fontId="2" fillId="0" borderId="72" xfId="2" applyFont="1" applyBorder="1" applyAlignment="1">
      <alignment horizontal="left"/>
    </xf>
    <xf numFmtId="0" fontId="6" fillId="0" borderId="53" xfId="2" applyBorder="1" applyAlignment="1">
      <alignment horizontal="left"/>
    </xf>
    <xf numFmtId="0" fontId="20" fillId="0" borderId="14" xfId="3" applyFont="1" applyBorder="1" applyAlignment="1">
      <alignment horizontal="center"/>
    </xf>
    <xf numFmtId="0" fontId="20" fillId="0" borderId="65" xfId="3" applyFont="1" applyBorder="1" applyAlignment="1">
      <alignment horizontal="center"/>
    </xf>
    <xf numFmtId="0" fontId="20" fillId="0" borderId="40" xfId="3" applyFont="1" applyBorder="1" applyAlignment="1">
      <alignment horizontal="center"/>
    </xf>
    <xf numFmtId="0" fontId="20" fillId="0" borderId="1" xfId="3" applyFont="1" applyBorder="1" applyAlignment="1">
      <alignment horizontal="center"/>
    </xf>
    <xf numFmtId="0" fontId="20" fillId="0" borderId="55" xfId="3" applyFont="1" applyBorder="1" applyAlignment="1">
      <alignment horizontal="center"/>
    </xf>
    <xf numFmtId="0" fontId="20" fillId="0" borderId="49" xfId="3" applyFont="1" applyBorder="1" applyAlignment="1">
      <alignment horizontal="center"/>
    </xf>
    <xf numFmtId="0" fontId="20" fillId="0" borderId="51" xfId="3" applyFont="1" applyBorder="1" applyAlignment="1">
      <alignment horizontal="center"/>
    </xf>
    <xf numFmtId="0" fontId="20" fillId="0" borderId="46" xfId="3" applyFont="1" applyBorder="1" applyAlignment="1">
      <alignment horizontal="center"/>
    </xf>
    <xf numFmtId="0" fontId="20" fillId="0" borderId="74" xfId="3" applyFont="1" applyBorder="1" applyAlignment="1">
      <alignment horizontal="center"/>
    </xf>
    <xf numFmtId="0" fontId="20" fillId="0" borderId="76" xfId="3" applyFont="1" applyBorder="1" applyAlignment="1">
      <alignment horizontal="center"/>
    </xf>
    <xf numFmtId="0" fontId="20" fillId="0" borderId="53" xfId="3" applyFont="1" applyBorder="1" applyAlignment="1">
      <alignment horizontal="center"/>
    </xf>
    <xf numFmtId="0" fontId="20" fillId="0" borderId="5" xfId="3" applyFont="1" applyBorder="1" applyAlignment="1">
      <alignment horizontal="center"/>
    </xf>
    <xf numFmtId="0" fontId="20" fillId="0" borderId="2" xfId="3" applyFont="1" applyBorder="1" applyAlignment="1">
      <alignment horizontal="center"/>
    </xf>
    <xf numFmtId="0" fontId="20" fillId="0" borderId="56" xfId="3" applyFont="1" applyBorder="1" applyAlignment="1">
      <alignment horizontal="center"/>
    </xf>
    <xf numFmtId="0" fontId="20" fillId="0" borderId="57" xfId="3" applyFont="1" applyBorder="1" applyAlignment="1">
      <alignment horizontal="center"/>
    </xf>
    <xf numFmtId="0" fontId="20" fillId="0" borderId="71" xfId="3" applyFont="1" applyBorder="1" applyAlignment="1">
      <alignment horizontal="center"/>
    </xf>
    <xf numFmtId="0" fontId="20" fillId="0" borderId="72" xfId="3" applyFont="1" applyBorder="1" applyAlignment="1">
      <alignment horizontal="center"/>
    </xf>
    <xf numFmtId="0" fontId="20" fillId="0" borderId="78" xfId="3" applyFont="1" applyBorder="1" applyAlignment="1">
      <alignment horizontal="center"/>
    </xf>
    <xf numFmtId="0" fontId="20" fillId="0" borderId="73" xfId="3" applyFont="1" applyBorder="1" applyAlignment="1">
      <alignment horizontal="center"/>
    </xf>
    <xf numFmtId="0" fontId="20" fillId="0" borderId="34" xfId="3" applyFont="1" applyBorder="1" applyAlignment="1">
      <alignment horizontal="center"/>
    </xf>
    <xf numFmtId="0" fontId="20" fillId="0" borderId="35" xfId="3" applyFont="1" applyBorder="1" applyAlignment="1">
      <alignment horizontal="center"/>
    </xf>
    <xf numFmtId="0" fontId="20" fillId="0" borderId="75" xfId="3" applyFont="1" applyBorder="1" applyAlignment="1">
      <alignment horizontal="center"/>
    </xf>
    <xf numFmtId="0" fontId="20" fillId="0" borderId="50" xfId="3" applyFont="1" applyBorder="1" applyAlignment="1">
      <alignment horizontal="center"/>
    </xf>
    <xf numFmtId="0" fontId="27" fillId="0" borderId="1" xfId="3" applyFont="1" applyBorder="1" applyAlignment="1">
      <alignment horizontal="center"/>
    </xf>
    <xf numFmtId="0" fontId="27" fillId="0" borderId="39" xfId="3" applyFont="1" applyBorder="1" applyAlignment="1">
      <alignment horizontal="center"/>
    </xf>
    <xf numFmtId="0" fontId="27" fillId="0" borderId="46" xfId="3" applyFont="1" applyBorder="1" applyAlignment="1">
      <alignment horizontal="center"/>
    </xf>
    <xf numFmtId="0" fontId="27" fillId="0" borderId="47" xfId="3" applyFont="1" applyBorder="1" applyAlignment="1">
      <alignment horizontal="center"/>
    </xf>
    <xf numFmtId="0" fontId="6" fillId="0" borderId="40" xfId="3" quotePrefix="1" applyBorder="1" applyAlignment="1">
      <alignment horizontal="left"/>
    </xf>
    <xf numFmtId="0" fontId="6" fillId="0" borderId="1" xfId="3" applyBorder="1" applyAlignment="1">
      <alignment horizontal="left"/>
    </xf>
    <xf numFmtId="0" fontId="2" fillId="0" borderId="40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6" fillId="0" borderId="40" xfId="3" applyBorder="1" applyAlignment="1">
      <alignment horizontal="left"/>
    </xf>
    <xf numFmtId="0" fontId="6" fillId="0" borderId="5" xfId="3" applyFont="1" applyBorder="1" applyAlignment="1">
      <alignment horizontal="center"/>
    </xf>
    <xf numFmtId="0" fontId="6" fillId="0" borderId="2" xfId="3" applyBorder="1" applyAlignment="1">
      <alignment horizontal="center"/>
    </xf>
    <xf numFmtId="0" fontId="2" fillId="0" borderId="34" xfId="3" applyFont="1" applyBorder="1" applyAlignment="1">
      <alignment horizontal="left"/>
    </xf>
    <xf numFmtId="0" fontId="2" fillId="0" borderId="35" xfId="3" applyFont="1" applyBorder="1" applyAlignment="1">
      <alignment horizontal="left"/>
    </xf>
    <xf numFmtId="0" fontId="2" fillId="0" borderId="36" xfId="3" applyFont="1" applyBorder="1" applyAlignment="1">
      <alignment horizontal="left"/>
    </xf>
    <xf numFmtId="0" fontId="6" fillId="0" borderId="40" xfId="3" quotePrefix="1" applyFont="1" applyBorder="1" applyAlignment="1">
      <alignment horizontal="left"/>
    </xf>
    <xf numFmtId="0" fontId="6" fillId="0" borderId="1" xfId="3" applyFont="1" applyBorder="1" applyAlignment="1">
      <alignment horizontal="left"/>
    </xf>
    <xf numFmtId="0" fontId="2" fillId="0" borderId="0" xfId="3" applyFont="1" applyAlignment="1">
      <alignment horizontal="center"/>
    </xf>
    <xf numFmtId="0" fontId="6" fillId="0" borderId="5" xfId="3" quotePrefix="1" applyBorder="1" applyAlignment="1">
      <alignment horizontal="left"/>
    </xf>
    <xf numFmtId="0" fontId="6" fillId="0" borderId="2" xfId="3" quotePrefix="1" applyBorder="1" applyAlignment="1">
      <alignment horizontal="left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2" fillId="0" borderId="11" xfId="3" applyFont="1" applyBorder="1" applyAlignment="1">
      <alignment horizontal="left"/>
    </xf>
    <xf numFmtId="0" fontId="2" fillId="0" borderId="12" xfId="3" applyFont="1" applyBorder="1" applyAlignment="1">
      <alignment horizontal="left"/>
    </xf>
    <xf numFmtId="0" fontId="6" fillId="0" borderId="0" xfId="3" applyBorder="1" applyAlignment="1">
      <alignment horizontal="center"/>
    </xf>
    <xf numFmtId="0" fontId="3" fillId="0" borderId="5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6" fillId="0" borderId="5" xfId="3" applyBorder="1" applyAlignment="1">
      <alignment horizontal="left"/>
    </xf>
    <xf numFmtId="0" fontId="6" fillId="0" borderId="2" xfId="3" applyBorder="1" applyAlignment="1">
      <alignment horizontal="left"/>
    </xf>
    <xf numFmtId="0" fontId="6" fillId="0" borderId="8" xfId="3" applyBorder="1" applyAlignment="1">
      <alignment horizontal="left"/>
    </xf>
    <xf numFmtId="0" fontId="6" fillId="0" borderId="9" xfId="3" applyBorder="1" applyAlignment="1">
      <alignment horizontal="left"/>
    </xf>
    <xf numFmtId="0" fontId="6" fillId="0" borderId="5" xfId="3" applyFont="1" applyBorder="1" applyAlignment="1">
      <alignment horizontal="left"/>
    </xf>
    <xf numFmtId="0" fontId="6" fillId="0" borderId="2" xfId="3" applyFont="1" applyBorder="1" applyAlignment="1">
      <alignment horizontal="left"/>
    </xf>
    <xf numFmtId="0" fontId="2" fillId="0" borderId="11" xfId="3" applyFont="1" applyBorder="1" applyAlignment="1">
      <alignment horizontal="center"/>
    </xf>
    <xf numFmtId="0" fontId="6" fillId="0" borderId="3" xfId="3" applyBorder="1" applyAlignment="1">
      <alignment horizontal="left"/>
    </xf>
    <xf numFmtId="0" fontId="6" fillId="0" borderId="4" xfId="3" applyBorder="1" applyAlignment="1">
      <alignment horizontal="left"/>
    </xf>
    <xf numFmtId="0" fontId="20" fillId="0" borderId="0" xfId="3" applyFont="1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70" xfId="0" applyBorder="1" applyAlignment="1">
      <alignment horizontal="left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15" xfId="0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9" fillId="0" borderId="52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41" fontId="9" fillId="0" borderId="5" xfId="5" applyFont="1" applyBorder="1" applyAlignment="1">
      <alignment horizontal="center"/>
    </xf>
    <xf numFmtId="41" fontId="9" fillId="0" borderId="7" xfId="5" applyFont="1" applyBorder="1" applyAlignment="1">
      <alignment horizontal="center"/>
    </xf>
    <xf numFmtId="41" fontId="0" fillId="0" borderId="14" xfId="5" applyFont="1" applyBorder="1" applyAlignment="1">
      <alignment horizontal="center"/>
    </xf>
    <xf numFmtId="41" fontId="0" fillId="0" borderId="15" xfId="5" applyFont="1" applyBorder="1" applyAlignment="1">
      <alignment horizontal="center"/>
    </xf>
    <xf numFmtId="41" fontId="1" fillId="0" borderId="5" xfId="5" applyFont="1" applyBorder="1" applyAlignment="1">
      <alignment horizontal="right"/>
    </xf>
    <xf numFmtId="41" fontId="1" fillId="0" borderId="7" xfId="5" applyFont="1" applyBorder="1" applyAlignment="1">
      <alignment horizontal="right"/>
    </xf>
    <xf numFmtId="41" fontId="0" fillId="0" borderId="5" xfId="5" applyFont="1" applyBorder="1" applyAlignment="1">
      <alignment horizontal="center"/>
    </xf>
    <xf numFmtId="41" fontId="0" fillId="0" borderId="7" xfId="5" applyFont="1" applyBorder="1" applyAlignment="1">
      <alignment horizontal="center"/>
    </xf>
    <xf numFmtId="41" fontId="9" fillId="0" borderId="5" xfId="5" applyFont="1" applyBorder="1" applyAlignment="1">
      <alignment horizontal="right"/>
    </xf>
    <xf numFmtId="41" fontId="9" fillId="0" borderId="7" xfId="5" applyFont="1" applyBorder="1" applyAlignment="1">
      <alignment horizontal="right"/>
    </xf>
    <xf numFmtId="41" fontId="15" fillId="0" borderId="5" xfId="5" applyFont="1" applyBorder="1" applyAlignment="1">
      <alignment horizontal="center"/>
    </xf>
    <xf numFmtId="41" fontId="15" fillId="0" borderId="7" xfId="5" applyFont="1" applyBorder="1" applyAlignment="1">
      <alignment horizontal="center"/>
    </xf>
    <xf numFmtId="41" fontId="1" fillId="0" borderId="5" xfId="5" applyFont="1" applyBorder="1" applyAlignment="1">
      <alignment horizontal="center"/>
    </xf>
    <xf numFmtId="41" fontId="1" fillId="0" borderId="7" xfId="5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41" fontId="0" fillId="0" borderId="3" xfId="5" applyFont="1" applyBorder="1" applyAlignment="1">
      <alignment horizontal="center"/>
    </xf>
    <xf numFmtId="41" fontId="0" fillId="0" borderId="17" xfId="5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9" fillId="0" borderId="80" xfId="0" applyFont="1" applyBorder="1" applyAlignment="1">
      <alignment horizontal="center"/>
    </xf>
    <xf numFmtId="0" fontId="9" fillId="0" borderId="82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5" xfId="0" quotePrefix="1" applyFont="1" applyBorder="1" applyAlignment="1">
      <alignment horizontal="left"/>
    </xf>
    <xf numFmtId="0" fontId="1" fillId="0" borderId="2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0" fontId="1" fillId="0" borderId="8" xfId="0" quotePrefix="1" applyFont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1" fillId="0" borderId="10" xfId="0" quotePrefix="1" applyFont="1" applyBorder="1" applyAlignment="1">
      <alignment horizontal="left"/>
    </xf>
    <xf numFmtId="0" fontId="1" fillId="0" borderId="3" xfId="0" quotePrefix="1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17" xfId="0" quotePrefix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4" fillId="0" borderId="36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2" fillId="2" borderId="2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0" fontId="2" fillId="2" borderId="9" xfId="0" applyFont="1" applyFill="1" applyBorder="1"/>
    <xf numFmtId="0" fontId="3" fillId="2" borderId="2" xfId="0" applyFont="1" applyFill="1" applyBorder="1"/>
    <xf numFmtId="0" fontId="2" fillId="2" borderId="40" xfId="0" applyFont="1" applyFill="1" applyBorder="1"/>
    <xf numFmtId="0" fontId="2" fillId="2" borderId="39" xfId="0" applyFont="1" applyFill="1" applyBorder="1"/>
    <xf numFmtId="0" fontId="6" fillId="2" borderId="5" xfId="0" quotePrefix="1" applyFont="1" applyFill="1" applyBorder="1"/>
    <xf numFmtId="0" fontId="6" fillId="2" borderId="7" xfId="0" applyFont="1" applyFill="1" applyBorder="1"/>
    <xf numFmtId="0" fontId="6" fillId="2" borderId="5" xfId="0" quotePrefix="1" applyFont="1" applyFill="1" applyBorder="1"/>
    <xf numFmtId="0" fontId="6" fillId="2" borderId="7" xfId="0" applyFont="1" applyFill="1" applyBorder="1"/>
    <xf numFmtId="0" fontId="6" fillId="2" borderId="40" xfId="0" quotePrefix="1" applyFont="1" applyFill="1" applyBorder="1"/>
    <xf numFmtId="0" fontId="2" fillId="2" borderId="7" xfId="0" applyFont="1" applyFill="1" applyBorder="1"/>
    <xf numFmtId="0" fontId="6" fillId="2" borderId="5" xfId="0" quotePrefix="1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quotePrefix="1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4" fillId="2" borderId="40" xfId="0" quotePrefix="1" applyFont="1" applyFill="1" applyBorder="1"/>
    <xf numFmtId="0" fontId="4" fillId="2" borderId="39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5" xfId="0" quotePrefix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2" borderId="5" xfId="0" quotePrefix="1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40" xfId="0" applyFont="1" applyFill="1" applyBorder="1"/>
    <xf numFmtId="0" fontId="3" fillId="2" borderId="40" xfId="0" applyFont="1" applyFill="1" applyBorder="1"/>
    <xf numFmtId="0" fontId="3" fillId="2" borderId="39" xfId="0" applyFont="1" applyFill="1" applyBorder="1"/>
    <xf numFmtId="0" fontId="6" fillId="2" borderId="40" xfId="0" applyFont="1" applyFill="1" applyBorder="1"/>
    <xf numFmtId="0" fontId="6" fillId="2" borderId="39" xfId="0" applyFont="1" applyFill="1" applyBorder="1"/>
    <xf numFmtId="0" fontId="2" fillId="2" borderId="41" xfId="0" applyFont="1" applyFill="1" applyBorder="1"/>
    <xf numFmtId="0" fontId="2" fillId="2" borderId="42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8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right"/>
    </xf>
    <xf numFmtId="0" fontId="2" fillId="2" borderId="19" xfId="0" applyFont="1" applyFill="1" applyBorder="1"/>
    <xf numFmtId="0" fontId="6" fillId="2" borderId="19" xfId="0" applyFont="1" applyFill="1" applyBorder="1"/>
    <xf numFmtId="0" fontId="4" fillId="2" borderId="54" xfId="0" applyFont="1" applyFill="1" applyBorder="1" applyAlignment="1">
      <alignment horizontal="center"/>
    </xf>
    <xf numFmtId="0" fontId="4" fillId="2" borderId="18" xfId="0" applyFont="1" applyFill="1" applyBorder="1"/>
    <xf numFmtId="0" fontId="3" fillId="2" borderId="18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38" xfId="0" applyFont="1" applyFill="1" applyBorder="1"/>
    <xf numFmtId="0" fontId="12" fillId="2" borderId="1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2" fillId="2" borderId="94" xfId="0" applyFont="1" applyFill="1" applyBorder="1"/>
    <xf numFmtId="0" fontId="2" fillId="2" borderId="52" xfId="0" applyFont="1" applyFill="1" applyBorder="1" applyAlignment="1">
      <alignment horizontal="center"/>
    </xf>
    <xf numFmtId="0" fontId="12" fillId="2" borderId="52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2" xfId="0" applyFont="1" applyFill="1" applyBorder="1"/>
    <xf numFmtId="0" fontId="2" fillId="2" borderId="13" xfId="0" applyFont="1" applyFill="1" applyBorder="1" applyAlignment="1">
      <alignment horizontal="left"/>
    </xf>
    <xf numFmtId="0" fontId="6" fillId="2" borderId="18" xfId="0" quotePrefix="1" applyFont="1" applyFill="1" applyBorder="1"/>
    <xf numFmtId="0" fontId="2" fillId="2" borderId="18" xfId="0" quotePrefix="1" applyFont="1" applyFill="1" applyBorder="1"/>
    <xf numFmtId="0" fontId="10" fillId="0" borderId="18" xfId="0" applyFont="1" applyBorder="1"/>
    <xf numFmtId="0" fontId="10" fillId="0" borderId="69" xfId="0" applyFont="1" applyBorder="1"/>
    <xf numFmtId="0" fontId="2" fillId="2" borderId="13" xfId="0" applyFont="1" applyFill="1" applyBorder="1"/>
    <xf numFmtId="0" fontId="2" fillId="2" borderId="18" xfId="0" applyFont="1" applyFill="1" applyBorder="1" applyAlignment="1">
      <alignment horizontal="center"/>
    </xf>
    <xf numFmtId="0" fontId="0" fillId="0" borderId="16" xfId="0" applyBorder="1"/>
    <xf numFmtId="0" fontId="2" fillId="0" borderId="0" xfId="0" applyFont="1" applyAlignment="1"/>
    <xf numFmtId="0" fontId="2" fillId="2" borderId="70" xfId="0" applyFont="1" applyFill="1" applyBorder="1" applyAlignment="1">
      <alignment horizontal="center"/>
    </xf>
    <xf numFmtId="0" fontId="3" fillId="0" borderId="11" xfId="3" applyFont="1" applyBorder="1"/>
    <xf numFmtId="0" fontId="3" fillId="0" borderId="12" xfId="3" applyFont="1" applyBorder="1"/>
    <xf numFmtId="0" fontId="2" fillId="0" borderId="20" xfId="3" applyFont="1" applyBorder="1"/>
    <xf numFmtId="0" fontId="2" fillId="0" borderId="0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17" xfId="2" applyFont="1" applyBorder="1" applyAlignment="1">
      <alignment horizontal="left"/>
    </xf>
    <xf numFmtId="0" fontId="6" fillId="0" borderId="39" xfId="2" applyFont="1" applyBorder="1" applyAlignment="1">
      <alignment horizontal="left"/>
    </xf>
    <xf numFmtId="0" fontId="6" fillId="0" borderId="39" xfId="2" applyBorder="1" applyAlignment="1">
      <alignment horizontal="left"/>
    </xf>
    <xf numFmtId="0" fontId="6" fillId="0" borderId="7" xfId="2" quotePrefix="1" applyBorder="1" applyAlignment="1">
      <alignment horizontal="left"/>
    </xf>
    <xf numFmtId="0" fontId="6" fillId="0" borderId="7" xfId="2" quotePrefix="1" applyBorder="1" applyAlignment="1">
      <alignment horizontal="left"/>
    </xf>
    <xf numFmtId="0" fontId="2" fillId="0" borderId="39" xfId="2" applyFont="1" applyBorder="1" applyAlignment="1">
      <alignment horizontal="left"/>
    </xf>
    <xf numFmtId="0" fontId="6" fillId="0" borderId="5" xfId="2" quotePrefix="1" applyFont="1" applyBorder="1" applyAlignment="1">
      <alignment horizontal="left"/>
    </xf>
    <xf numFmtId="0" fontId="6" fillId="0" borderId="7" xfId="2" applyBorder="1" applyAlignment="1">
      <alignment horizontal="left"/>
    </xf>
    <xf numFmtId="0" fontId="6" fillId="0" borderId="74" xfId="2" quotePrefix="1" applyFont="1" applyBorder="1" applyAlignment="1">
      <alignment horizontal="left"/>
    </xf>
    <xf numFmtId="0" fontId="6" fillId="0" borderId="66" xfId="2" applyBorder="1" applyAlignment="1">
      <alignment horizontal="left"/>
    </xf>
    <xf numFmtId="0" fontId="2" fillId="0" borderId="48" xfId="2" applyFont="1" applyBorder="1" applyAlignment="1">
      <alignment horizontal="left"/>
    </xf>
    <xf numFmtId="0" fontId="2" fillId="0" borderId="52" xfId="2" applyFont="1" applyBorder="1" applyAlignment="1">
      <alignment horizontal="center"/>
    </xf>
    <xf numFmtId="0" fontId="2" fillId="0" borderId="13" xfId="2" applyFont="1" applyBorder="1" applyAlignment="1">
      <alignment horizontal="right"/>
    </xf>
    <xf numFmtId="0" fontId="6" fillId="0" borderId="18" xfId="2" applyBorder="1"/>
    <xf numFmtId="0" fontId="2" fillId="0" borderId="18" xfId="2" applyFont="1" applyBorder="1"/>
    <xf numFmtId="0" fontId="6" fillId="0" borderId="69" xfId="2" applyBorder="1"/>
    <xf numFmtId="0" fontId="2" fillId="0" borderId="52" xfId="2" applyFont="1" applyBorder="1"/>
    <xf numFmtId="0" fontId="20" fillId="0" borderId="0" xfId="2" applyFont="1" applyBorder="1" applyAlignment="1">
      <alignment horizontal="center"/>
    </xf>
    <xf numFmtId="0" fontId="6" fillId="0" borderId="31" xfId="3" applyBorder="1"/>
    <xf numFmtId="0" fontId="27" fillId="0" borderId="13" xfId="3" applyFont="1" applyBorder="1"/>
    <xf numFmtId="0" fontId="27" fillId="0" borderId="94" xfId="3" applyFont="1" applyBorder="1"/>
    <xf numFmtId="0" fontId="27" fillId="0" borderId="18" xfId="3" applyFont="1" applyBorder="1"/>
    <xf numFmtId="0" fontId="27" fillId="0" borderId="19" xfId="3" applyFont="1" applyBorder="1"/>
    <xf numFmtId="0" fontId="20" fillId="0" borderId="52" xfId="3" applyFont="1" applyBorder="1"/>
    <xf numFmtId="0" fontId="27" fillId="0" borderId="27" xfId="3" applyFont="1" applyBorder="1"/>
    <xf numFmtId="0" fontId="20" fillId="0" borderId="55" xfId="3" applyFont="1" applyBorder="1"/>
    <xf numFmtId="0" fontId="20" fillId="0" borderId="49" xfId="3" applyFont="1" applyBorder="1"/>
    <xf numFmtId="0" fontId="20" fillId="0" borderId="50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40" xfId="3" applyFont="1" applyBorder="1"/>
    <xf numFmtId="0" fontId="20" fillId="0" borderId="39" xfId="3" applyFont="1" applyBorder="1"/>
    <xf numFmtId="0" fontId="20" fillId="0" borderId="41" xfId="3" applyFont="1" applyBorder="1"/>
    <xf numFmtId="0" fontId="20" fillId="0" borderId="42" xfId="3" applyFont="1" applyBorder="1"/>
    <xf numFmtId="0" fontId="27" fillId="0" borderId="55" xfId="3" applyFont="1" applyBorder="1"/>
    <xf numFmtId="0" fontId="27" fillId="0" borderId="49" xfId="3" applyFont="1" applyBorder="1"/>
    <xf numFmtId="0" fontId="27" fillId="0" borderId="50" xfId="3" applyFont="1" applyBorder="1"/>
    <xf numFmtId="0" fontId="20" fillId="0" borderId="15" xfId="3" applyFont="1" applyBorder="1"/>
    <xf numFmtId="0" fontId="20" fillId="0" borderId="52" xfId="3" applyFont="1" applyBorder="1" applyAlignment="1">
      <alignment horizontal="center"/>
    </xf>
    <xf numFmtId="0" fontId="20" fillId="0" borderId="14" xfId="3" applyFont="1" applyBorder="1"/>
    <xf numFmtId="0" fontId="27" fillId="0" borderId="24" xfId="3" applyFont="1" applyBorder="1"/>
    <xf numFmtId="0" fontId="27" fillId="0" borderId="21" xfId="3" applyFont="1" applyBorder="1"/>
    <xf numFmtId="0" fontId="27" fillId="0" borderId="26" xfId="3" applyFont="1" applyBorder="1"/>
    <xf numFmtId="0" fontId="20" fillId="0" borderId="52" xfId="3" applyFont="1" applyFill="1" applyBorder="1" applyAlignment="1">
      <alignment horizontal="center"/>
    </xf>
    <xf numFmtId="0" fontId="20" fillId="0" borderId="52" xfId="3" applyFont="1" applyFill="1" applyBorder="1"/>
    <xf numFmtId="0" fontId="20" fillId="0" borderId="97" xfId="3" applyFont="1" applyFill="1" applyBorder="1" applyAlignment="1">
      <alignment horizontal="center"/>
    </xf>
    <xf numFmtId="0" fontId="6" fillId="0" borderId="0" xfId="3" applyBorder="1" applyAlignment="1">
      <alignment horizontal="left"/>
    </xf>
    <xf numFmtId="0" fontId="2" fillId="0" borderId="17" xfId="3" applyFont="1" applyBorder="1" applyAlignment="1">
      <alignment horizontal="left"/>
    </xf>
    <xf numFmtId="0" fontId="6" fillId="0" borderId="39" xfId="3" applyFont="1" applyBorder="1" applyAlignment="1">
      <alignment horizontal="left"/>
    </xf>
    <xf numFmtId="0" fontId="6" fillId="0" borderId="39" xfId="3" applyBorder="1" applyAlignment="1">
      <alignment horizontal="left"/>
    </xf>
    <xf numFmtId="0" fontId="6" fillId="0" borderId="7" xfId="3" quotePrefix="1" applyBorder="1" applyAlignment="1">
      <alignment horizontal="left"/>
    </xf>
    <xf numFmtId="0" fontId="2" fillId="0" borderId="39" xfId="3" applyFont="1" applyBorder="1" applyAlignment="1">
      <alignment horizontal="left"/>
    </xf>
    <xf numFmtId="0" fontId="6" fillId="0" borderId="7" xfId="3" applyBorder="1" applyAlignment="1">
      <alignment horizontal="center"/>
    </xf>
    <xf numFmtId="0" fontId="2" fillId="0" borderId="51" xfId="3" applyFont="1" applyBorder="1" applyAlignment="1">
      <alignment horizontal="left"/>
    </xf>
    <xf numFmtId="0" fontId="2" fillId="0" borderId="46" xfId="3" applyFont="1" applyBorder="1" applyAlignment="1">
      <alignment horizontal="left"/>
    </xf>
    <xf numFmtId="0" fontId="2" fillId="0" borderId="47" xfId="3" applyFont="1" applyBorder="1" applyAlignment="1">
      <alignment horizontal="left"/>
    </xf>
    <xf numFmtId="0" fontId="2" fillId="0" borderId="13" xfId="3" applyFont="1" applyBorder="1" applyAlignment="1">
      <alignment horizontal="right"/>
    </xf>
    <xf numFmtId="0" fontId="6" fillId="0" borderId="18" xfId="3" applyBorder="1" applyAlignment="1">
      <alignment horizontal="right"/>
    </xf>
    <xf numFmtId="0" fontId="2" fillId="0" borderId="18" xfId="3" applyFont="1" applyBorder="1" applyAlignment="1">
      <alignment horizontal="right"/>
    </xf>
    <xf numFmtId="0" fontId="2" fillId="0" borderId="19" xfId="3" applyFont="1" applyBorder="1" applyAlignment="1">
      <alignment horizontal="right"/>
    </xf>
    <xf numFmtId="0" fontId="2" fillId="0" borderId="20" xfId="3" applyFont="1" applyBorder="1" applyAlignment="1">
      <alignment horizontal="center"/>
    </xf>
    <xf numFmtId="0" fontId="2" fillId="0" borderId="17" xfId="3" applyFont="1" applyBorder="1" applyAlignment="1">
      <alignment horizontal="right"/>
    </xf>
    <xf numFmtId="0" fontId="6" fillId="0" borderId="7" xfId="3" applyBorder="1" applyAlignment="1">
      <alignment horizontal="right"/>
    </xf>
    <xf numFmtId="0" fontId="2" fillId="0" borderId="7" xfId="3" applyFont="1" applyBorder="1" applyAlignment="1">
      <alignment horizontal="right"/>
    </xf>
    <xf numFmtId="0" fontId="2" fillId="0" borderId="10" xfId="3" applyFont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6" xfId="0" applyBorder="1" applyAlignment="1">
      <alignment horizontal="right"/>
    </xf>
    <xf numFmtId="0" fontId="9" fillId="0" borderId="52" xfId="0" applyFon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right"/>
    </xf>
  </cellXfs>
  <cellStyles count="6">
    <cellStyle name="Ezres [0]" xfId="5" builtinId="6"/>
    <cellStyle name="Normál" xfId="0" builtinId="0"/>
    <cellStyle name="Normál 3" xfId="4" xr:uid="{00000000-0005-0000-0000-000001000000}"/>
    <cellStyle name="Normál_2012. I. félévi működésre és felhalmozásra átvett pe.(6. sz. melléklet)" xfId="1" xr:uid="{00000000-0005-0000-0000-000002000000}"/>
    <cellStyle name="Normál_Munka1" xfId="2" xr:uid="{00000000-0005-0000-0000-000003000000}"/>
    <cellStyle name="Normál_Rábagyarmat,2012.I.félévi költségvetési beszámoló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workbookViewId="0">
      <selection activeCell="F56" sqref="F56"/>
    </sheetView>
  </sheetViews>
  <sheetFormatPr defaultRowHeight="12.75" x14ac:dyDescent="0.2"/>
  <cols>
    <col min="1" max="1" width="9.7109375" customWidth="1"/>
    <col min="2" max="2" width="32.28515625" customWidth="1"/>
    <col min="3" max="3" width="8.140625" customWidth="1"/>
    <col min="4" max="4" width="9.140625" hidden="1" customWidth="1"/>
    <col min="5" max="5" width="8.42578125" customWidth="1"/>
    <col min="6" max="6" width="7.42578125" customWidth="1"/>
    <col min="7" max="7" width="35.28515625" customWidth="1"/>
    <col min="8" max="8" width="7.5703125" customWidth="1"/>
    <col min="9" max="9" width="8.140625" customWidth="1"/>
    <col min="10" max="10" width="7.140625" customWidth="1"/>
  </cols>
  <sheetData>
    <row r="1" spans="1:10" x14ac:dyDescent="0.2">
      <c r="A1" s="504" t="s">
        <v>0</v>
      </c>
      <c r="B1" s="504"/>
      <c r="C1" s="504"/>
      <c r="D1" s="504"/>
      <c r="E1" s="504"/>
      <c r="F1" s="504"/>
      <c r="G1" s="504"/>
      <c r="H1" s="504"/>
      <c r="I1" s="504"/>
      <c r="J1" s="504"/>
    </row>
    <row r="2" spans="1:10" x14ac:dyDescent="0.2">
      <c r="A2" s="504" t="s">
        <v>467</v>
      </c>
      <c r="B2" s="504"/>
      <c r="C2" s="504"/>
      <c r="D2" s="504"/>
      <c r="E2" s="504"/>
      <c r="F2" s="504"/>
      <c r="G2" s="504"/>
      <c r="H2" s="504"/>
      <c r="I2" s="504"/>
      <c r="J2" s="504"/>
    </row>
    <row r="3" spans="1:10" x14ac:dyDescent="0.2">
      <c r="A3" s="7"/>
      <c r="B3" s="740"/>
      <c r="C3" s="740"/>
      <c r="D3" s="740"/>
      <c r="E3" s="740"/>
      <c r="F3" s="740"/>
      <c r="G3" s="740"/>
      <c r="H3" s="7"/>
      <c r="I3" s="7"/>
      <c r="J3" s="7"/>
    </row>
    <row r="4" spans="1:10" ht="15.75" customHeight="1" thickBot="1" x14ac:dyDescent="0.25">
      <c r="A4" s="741" t="s">
        <v>468</v>
      </c>
      <c r="B4" s="741"/>
      <c r="C4" s="741"/>
      <c r="D4" s="741"/>
      <c r="E4" s="741"/>
      <c r="F4" s="741"/>
      <c r="G4" s="741"/>
      <c r="H4" s="741"/>
      <c r="I4" s="741"/>
      <c r="J4" s="741"/>
    </row>
    <row r="5" spans="1:10" ht="13.5" thickBot="1" x14ac:dyDescent="0.25">
      <c r="A5" s="719" t="s">
        <v>1</v>
      </c>
      <c r="B5" s="720"/>
      <c r="C5" s="720"/>
      <c r="D5" s="720"/>
      <c r="E5" s="720"/>
      <c r="F5" s="721"/>
      <c r="G5" s="719" t="s">
        <v>2</v>
      </c>
      <c r="H5" s="720"/>
      <c r="I5" s="720"/>
      <c r="J5" s="721"/>
    </row>
    <row r="6" spans="1:10" ht="16.5" thickBot="1" x14ac:dyDescent="0.3">
      <c r="A6" s="724" t="s">
        <v>3</v>
      </c>
      <c r="B6" s="725"/>
      <c r="C6" s="727" t="s">
        <v>4</v>
      </c>
      <c r="D6" s="716" t="s">
        <v>5</v>
      </c>
      <c r="E6" s="727" t="s">
        <v>5</v>
      </c>
      <c r="F6" s="727" t="s">
        <v>6</v>
      </c>
      <c r="G6" s="728" t="s">
        <v>8</v>
      </c>
      <c r="H6" s="727" t="s">
        <v>4</v>
      </c>
      <c r="I6" s="727" t="s">
        <v>5</v>
      </c>
      <c r="J6" s="727" t="s">
        <v>6</v>
      </c>
    </row>
    <row r="7" spans="1:10" x14ac:dyDescent="0.2">
      <c r="A7" s="722" t="s">
        <v>101</v>
      </c>
      <c r="B7" s="723"/>
      <c r="C7" s="726">
        <v>15861</v>
      </c>
      <c r="D7" s="675"/>
      <c r="E7" s="726">
        <v>16615</v>
      </c>
      <c r="F7" s="726">
        <v>16615</v>
      </c>
      <c r="G7" s="732" t="s">
        <v>30</v>
      </c>
      <c r="H7" s="737">
        <v>11429</v>
      </c>
      <c r="I7" s="737">
        <v>12989</v>
      </c>
      <c r="J7" s="737">
        <v>12879</v>
      </c>
    </row>
    <row r="8" spans="1:10" s="16" customFormat="1" x14ac:dyDescent="0.2">
      <c r="A8" s="683" t="s">
        <v>190</v>
      </c>
      <c r="B8" s="684"/>
      <c r="C8" s="711">
        <f>SUM(C9:C11)</f>
        <v>5028</v>
      </c>
      <c r="D8" s="675"/>
      <c r="E8" s="711">
        <f>SUM(E9:E11)</f>
        <v>5074</v>
      </c>
      <c r="F8" s="711">
        <f>SUM(F9:F11)</f>
        <v>4759</v>
      </c>
      <c r="G8" s="711" t="s">
        <v>284</v>
      </c>
      <c r="H8" s="711">
        <v>2109</v>
      </c>
      <c r="I8" s="711">
        <v>2344</v>
      </c>
      <c r="J8" s="711">
        <v>2344</v>
      </c>
    </row>
    <row r="9" spans="1:10" s="16" customFormat="1" x14ac:dyDescent="0.2">
      <c r="A9" s="685" t="s">
        <v>335</v>
      </c>
      <c r="B9" s="686"/>
      <c r="C9" s="712">
        <v>4700</v>
      </c>
      <c r="D9" s="159"/>
      <c r="E9" s="712">
        <v>4747</v>
      </c>
      <c r="F9" s="712">
        <v>4623</v>
      </c>
      <c r="G9" s="711" t="s">
        <v>46</v>
      </c>
      <c r="H9" s="711">
        <v>8016</v>
      </c>
      <c r="I9" s="711">
        <v>11419</v>
      </c>
      <c r="J9" s="711">
        <v>10281</v>
      </c>
    </row>
    <row r="10" spans="1:10" s="16" customFormat="1" x14ac:dyDescent="0.2">
      <c r="A10" s="685" t="s">
        <v>336</v>
      </c>
      <c r="B10" s="686"/>
      <c r="C10" s="712">
        <v>278</v>
      </c>
      <c r="D10" s="159"/>
      <c r="E10" s="712">
        <v>277</v>
      </c>
      <c r="F10" s="712">
        <v>117</v>
      </c>
      <c r="G10" s="711" t="s">
        <v>285</v>
      </c>
      <c r="H10" s="711">
        <v>0</v>
      </c>
      <c r="I10" s="711">
        <v>634</v>
      </c>
      <c r="J10" s="711">
        <v>634</v>
      </c>
    </row>
    <row r="11" spans="1:10" s="16" customFormat="1" x14ac:dyDescent="0.2">
      <c r="A11" s="687" t="s">
        <v>368</v>
      </c>
      <c r="B11" s="688"/>
      <c r="C11" s="712">
        <v>50</v>
      </c>
      <c r="D11" s="159"/>
      <c r="E11" s="712">
        <v>50</v>
      </c>
      <c r="F11" s="712">
        <v>19</v>
      </c>
      <c r="G11" s="711" t="s">
        <v>103</v>
      </c>
      <c r="H11" s="711">
        <f>SUM(H12:H14)</f>
        <v>2697</v>
      </c>
      <c r="I11" s="711">
        <f t="shared" ref="I11:J11" si="0">SUM(I12:I14)</f>
        <v>2697</v>
      </c>
      <c r="J11" s="711">
        <f t="shared" si="0"/>
        <v>2400</v>
      </c>
    </row>
    <row r="12" spans="1:10" x14ac:dyDescent="0.2">
      <c r="A12" s="683" t="s">
        <v>275</v>
      </c>
      <c r="B12" s="684"/>
      <c r="C12" s="711">
        <f>SUM(C13:C14)</f>
        <v>538</v>
      </c>
      <c r="D12" s="675"/>
      <c r="E12" s="711">
        <f>SUM(E13:E14)</f>
        <v>627</v>
      </c>
      <c r="F12" s="711">
        <f>SUM(F13:F14)</f>
        <v>627</v>
      </c>
      <c r="G12" s="733" t="s">
        <v>370</v>
      </c>
      <c r="H12" s="712">
        <v>360</v>
      </c>
      <c r="I12" s="712">
        <v>360</v>
      </c>
      <c r="J12" s="712">
        <v>360</v>
      </c>
    </row>
    <row r="13" spans="1:10" x14ac:dyDescent="0.2">
      <c r="A13" s="689" t="s">
        <v>276</v>
      </c>
      <c r="B13" s="684"/>
      <c r="C13" s="712">
        <v>538</v>
      </c>
      <c r="D13" s="159"/>
      <c r="E13" s="712">
        <v>627</v>
      </c>
      <c r="F13" s="712">
        <v>627</v>
      </c>
      <c r="G13" s="733" t="s">
        <v>286</v>
      </c>
      <c r="H13" s="712">
        <v>838</v>
      </c>
      <c r="I13" s="712">
        <v>838</v>
      </c>
      <c r="J13" s="712">
        <v>628</v>
      </c>
    </row>
    <row r="14" spans="1:10" x14ac:dyDescent="0.2">
      <c r="A14" s="689" t="s">
        <v>341</v>
      </c>
      <c r="B14" s="684"/>
      <c r="C14" s="713">
        <v>0</v>
      </c>
      <c r="D14" s="680"/>
      <c r="E14" s="713">
        <v>0</v>
      </c>
      <c r="F14" s="713">
        <v>0</v>
      </c>
      <c r="G14" s="733" t="s">
        <v>287</v>
      </c>
      <c r="H14" s="712">
        <v>1499</v>
      </c>
      <c r="I14" s="712">
        <v>1499</v>
      </c>
      <c r="J14" s="712">
        <v>1412</v>
      </c>
    </row>
    <row r="15" spans="1:10" hidden="1" x14ac:dyDescent="0.2">
      <c r="A15" s="683"/>
      <c r="B15" s="684"/>
      <c r="C15" s="712"/>
      <c r="D15" s="159"/>
      <c r="E15" s="712"/>
      <c r="F15" s="712"/>
      <c r="G15" s="711" t="s">
        <v>288</v>
      </c>
      <c r="H15" s="711"/>
      <c r="I15" s="711"/>
      <c r="J15" s="711"/>
    </row>
    <row r="16" spans="1:10" hidden="1" x14ac:dyDescent="0.2">
      <c r="A16" s="683"/>
      <c r="B16" s="684"/>
      <c r="C16" s="712"/>
      <c r="D16" s="159"/>
      <c r="E16" s="712"/>
      <c r="F16" s="712"/>
      <c r="G16" s="712"/>
      <c r="H16" s="712"/>
      <c r="I16" s="712"/>
      <c r="J16" s="712"/>
    </row>
    <row r="17" spans="1:12" x14ac:dyDescent="0.2">
      <c r="A17" s="683" t="s">
        <v>191</v>
      </c>
      <c r="B17" s="684"/>
      <c r="C17" s="711">
        <v>195</v>
      </c>
      <c r="D17" s="675"/>
      <c r="E17" s="711">
        <v>2548</v>
      </c>
      <c r="F17" s="711">
        <v>2637</v>
      </c>
      <c r="G17" s="711" t="s">
        <v>337</v>
      </c>
      <c r="H17" s="711">
        <f>SUM(H18:H19)</f>
        <v>617</v>
      </c>
      <c r="I17" s="711">
        <f t="shared" ref="I17:J17" si="1">SUM(I18:I19)</f>
        <v>744</v>
      </c>
      <c r="J17" s="711">
        <f t="shared" si="1"/>
        <v>719</v>
      </c>
    </row>
    <row r="18" spans="1:12" x14ac:dyDescent="0.2">
      <c r="A18" s="683" t="s">
        <v>277</v>
      </c>
      <c r="B18" s="684"/>
      <c r="C18" s="711">
        <f>SUM(C19:C23)</f>
        <v>7044</v>
      </c>
      <c r="D18" s="675"/>
      <c r="E18" s="711">
        <f>SUM(E19:E23)</f>
        <v>7070</v>
      </c>
      <c r="F18" s="711">
        <f>SUM(F19:F23)</f>
        <v>7165</v>
      </c>
      <c r="G18" s="733" t="s">
        <v>289</v>
      </c>
      <c r="H18" s="712">
        <v>540</v>
      </c>
      <c r="I18" s="712">
        <v>540</v>
      </c>
      <c r="J18" s="712">
        <v>540</v>
      </c>
    </row>
    <row r="19" spans="1:12" x14ac:dyDescent="0.2">
      <c r="A19" s="685" t="s">
        <v>278</v>
      </c>
      <c r="B19" s="690"/>
      <c r="C19" s="712">
        <v>1748</v>
      </c>
      <c r="D19" s="159"/>
      <c r="E19" s="712">
        <v>1580</v>
      </c>
      <c r="F19" s="712">
        <v>1580</v>
      </c>
      <c r="G19" s="733" t="s">
        <v>290</v>
      </c>
      <c r="H19" s="712">
        <v>77</v>
      </c>
      <c r="I19" s="712">
        <v>204</v>
      </c>
      <c r="J19" s="712">
        <v>179</v>
      </c>
    </row>
    <row r="20" spans="1:12" x14ac:dyDescent="0.2">
      <c r="A20" s="691" t="s">
        <v>279</v>
      </c>
      <c r="B20" s="692"/>
      <c r="C20" s="712">
        <v>3492</v>
      </c>
      <c r="D20" s="159"/>
      <c r="E20" s="712">
        <v>3489</v>
      </c>
      <c r="F20" s="712">
        <v>3489</v>
      </c>
      <c r="G20" s="711" t="s">
        <v>291</v>
      </c>
      <c r="H20" s="711">
        <v>2280</v>
      </c>
      <c r="I20" s="711">
        <v>2306</v>
      </c>
      <c r="J20" s="711">
        <v>1316</v>
      </c>
    </row>
    <row r="21" spans="1:12" x14ac:dyDescent="0.2">
      <c r="A21" s="693" t="s">
        <v>369</v>
      </c>
      <c r="B21" s="694"/>
      <c r="C21" s="712">
        <v>730</v>
      </c>
      <c r="D21" s="159"/>
      <c r="E21" s="712">
        <v>0</v>
      </c>
      <c r="F21" s="712">
        <v>0</v>
      </c>
      <c r="G21" s="711" t="s">
        <v>292</v>
      </c>
      <c r="H21" s="711">
        <f>SUM(G22:H24)</f>
        <v>7042</v>
      </c>
      <c r="I21" s="711">
        <f>SUM(I22:I24)</f>
        <v>7388</v>
      </c>
      <c r="J21" s="711">
        <f>SUM(J22:J24)</f>
        <v>7388</v>
      </c>
    </row>
    <row r="22" spans="1:12" x14ac:dyDescent="0.2">
      <c r="A22" s="693" t="s">
        <v>371</v>
      </c>
      <c r="B22" s="694"/>
      <c r="C22" s="712">
        <v>0</v>
      </c>
      <c r="D22" s="159"/>
      <c r="E22" s="712">
        <v>26</v>
      </c>
      <c r="F22" s="712">
        <v>26</v>
      </c>
      <c r="G22" s="733" t="s">
        <v>293</v>
      </c>
      <c r="H22" s="712">
        <v>5086</v>
      </c>
      <c r="I22" s="712">
        <v>5682</v>
      </c>
      <c r="J22" s="712">
        <v>5682</v>
      </c>
    </row>
    <row r="23" spans="1:12" x14ac:dyDescent="0.2">
      <c r="A23" s="695" t="s">
        <v>280</v>
      </c>
      <c r="B23" s="696"/>
      <c r="C23" s="712">
        <v>1074</v>
      </c>
      <c r="D23" s="22"/>
      <c r="E23" s="717">
        <v>1975</v>
      </c>
      <c r="F23" s="717">
        <v>2070</v>
      </c>
      <c r="G23" s="733" t="s">
        <v>294</v>
      </c>
      <c r="H23" s="712">
        <v>1615</v>
      </c>
      <c r="I23" s="712">
        <v>1365</v>
      </c>
      <c r="J23" s="712">
        <v>1365</v>
      </c>
      <c r="L23" s="170"/>
    </row>
    <row r="24" spans="1:12" x14ac:dyDescent="0.2">
      <c r="A24" s="697"/>
      <c r="B24" s="698"/>
      <c r="C24" s="712"/>
      <c r="D24" s="22"/>
      <c r="E24" s="717"/>
      <c r="F24" s="717"/>
      <c r="G24" s="733" t="s">
        <v>295</v>
      </c>
      <c r="H24" s="712">
        <v>341</v>
      </c>
      <c r="I24" s="712">
        <v>341</v>
      </c>
      <c r="J24" s="712">
        <v>341</v>
      </c>
      <c r="L24" s="170"/>
    </row>
    <row r="25" spans="1:12" x14ac:dyDescent="0.2">
      <c r="A25" s="699" t="s">
        <v>353</v>
      </c>
      <c r="B25" s="700"/>
      <c r="C25" s="711">
        <f>SUM(C26)</f>
        <v>0</v>
      </c>
      <c r="D25" s="675"/>
      <c r="E25" s="711">
        <f>SUM(E26)</f>
        <v>868</v>
      </c>
      <c r="F25" s="711">
        <f>SUM(F26)</f>
        <v>868</v>
      </c>
      <c r="G25" s="733"/>
      <c r="H25" s="712"/>
      <c r="I25" s="712"/>
      <c r="J25" s="712"/>
      <c r="L25" s="170"/>
    </row>
    <row r="26" spans="1:12" x14ac:dyDescent="0.2">
      <c r="A26" s="693" t="s">
        <v>373</v>
      </c>
      <c r="B26" s="694"/>
      <c r="C26" s="712">
        <v>0</v>
      </c>
      <c r="D26" s="159"/>
      <c r="E26" s="712">
        <v>868</v>
      </c>
      <c r="F26" s="712">
        <v>868</v>
      </c>
      <c r="G26" s="734" t="s">
        <v>338</v>
      </c>
      <c r="H26" s="711">
        <v>8541</v>
      </c>
      <c r="I26" s="711">
        <v>5119</v>
      </c>
      <c r="J26" s="711">
        <v>0</v>
      </c>
    </row>
    <row r="27" spans="1:12" x14ac:dyDescent="0.2">
      <c r="A27" s="679" t="s">
        <v>281</v>
      </c>
      <c r="B27" s="700"/>
      <c r="C27" s="711">
        <f>SUM(C28:C29)</f>
        <v>14005</v>
      </c>
      <c r="D27" s="675"/>
      <c r="E27" s="711">
        <f>SUM(E28:E29)</f>
        <v>12090</v>
      </c>
      <c r="F27" s="711">
        <f>SUM(F28:F29)</f>
        <v>12090</v>
      </c>
      <c r="G27" s="711"/>
      <c r="H27" s="713"/>
      <c r="I27" s="713"/>
      <c r="J27" s="713"/>
    </row>
    <row r="28" spans="1:12" x14ac:dyDescent="0.2">
      <c r="A28" s="701" t="s">
        <v>282</v>
      </c>
      <c r="B28" s="702"/>
      <c r="C28" s="712">
        <v>7023</v>
      </c>
      <c r="D28" s="22"/>
      <c r="E28" s="717">
        <v>5748</v>
      </c>
      <c r="F28" s="717">
        <v>5748</v>
      </c>
      <c r="G28" s="717"/>
      <c r="H28" s="711"/>
      <c r="I28" s="711"/>
      <c r="J28" s="711"/>
    </row>
    <row r="29" spans="1:12" x14ac:dyDescent="0.2">
      <c r="A29" s="691" t="s">
        <v>283</v>
      </c>
      <c r="B29" s="692"/>
      <c r="C29" s="712">
        <v>6982</v>
      </c>
      <c r="D29" s="159"/>
      <c r="E29" s="712">
        <v>6342</v>
      </c>
      <c r="F29" s="712">
        <v>6342</v>
      </c>
      <c r="G29" s="717"/>
      <c r="H29" s="717"/>
      <c r="I29" s="717"/>
      <c r="J29" s="717"/>
    </row>
    <row r="30" spans="1:12" x14ac:dyDescent="0.2">
      <c r="A30" s="679" t="s">
        <v>372</v>
      </c>
      <c r="B30" s="700"/>
      <c r="C30" s="714">
        <v>60</v>
      </c>
      <c r="D30" s="681"/>
      <c r="E30" s="714">
        <v>178</v>
      </c>
      <c r="F30" s="714">
        <v>178</v>
      </c>
      <c r="G30" s="717"/>
      <c r="H30" s="711"/>
      <c r="I30" s="711"/>
      <c r="J30" s="711"/>
    </row>
    <row r="31" spans="1:12" x14ac:dyDescent="0.2">
      <c r="A31" s="699" t="s">
        <v>102</v>
      </c>
      <c r="B31" s="700"/>
      <c r="C31" s="711">
        <v>0</v>
      </c>
      <c r="D31" s="675"/>
      <c r="E31" s="711">
        <v>570</v>
      </c>
      <c r="F31" s="711">
        <v>570</v>
      </c>
      <c r="G31" s="711"/>
      <c r="H31" s="711"/>
      <c r="I31" s="711"/>
      <c r="J31" s="711"/>
    </row>
    <row r="32" spans="1:12" x14ac:dyDescent="0.2">
      <c r="A32" s="678"/>
      <c r="B32" s="710"/>
      <c r="C32" s="712"/>
      <c r="D32" s="675"/>
      <c r="E32" s="711"/>
      <c r="F32" s="711"/>
      <c r="G32" s="711"/>
      <c r="H32" s="738"/>
      <c r="I32" s="738"/>
      <c r="J32" s="738"/>
    </row>
    <row r="33" spans="1:12" x14ac:dyDescent="0.2">
      <c r="A33" s="678"/>
      <c r="B33" s="710"/>
      <c r="C33" s="712"/>
      <c r="D33" s="675"/>
      <c r="E33" s="711"/>
      <c r="F33" s="711"/>
      <c r="G33" s="717"/>
      <c r="H33" s="717"/>
      <c r="I33" s="717"/>
      <c r="J33" s="717"/>
    </row>
    <row r="34" spans="1:12" x14ac:dyDescent="0.2">
      <c r="A34" s="678"/>
      <c r="B34" s="710"/>
      <c r="C34" s="712"/>
      <c r="D34" s="675"/>
      <c r="E34" s="711"/>
      <c r="F34" s="711"/>
      <c r="G34" s="717"/>
      <c r="H34" s="717"/>
      <c r="I34" s="717"/>
      <c r="J34" s="717"/>
      <c r="L34" s="417"/>
    </row>
    <row r="35" spans="1:12" hidden="1" x14ac:dyDescent="0.2">
      <c r="A35" s="683"/>
      <c r="B35" s="684"/>
      <c r="C35" s="712"/>
      <c r="D35" s="675"/>
      <c r="E35" s="711"/>
      <c r="F35" s="711"/>
      <c r="G35" s="717"/>
      <c r="H35" s="717"/>
      <c r="I35" s="717"/>
      <c r="J35" s="717"/>
    </row>
    <row r="36" spans="1:12" hidden="1" x14ac:dyDescent="0.2">
      <c r="A36" s="703"/>
      <c r="B36" s="696"/>
      <c r="C36" s="712"/>
      <c r="D36" s="159"/>
      <c r="E36" s="712"/>
      <c r="F36" s="712"/>
      <c r="G36" s="717"/>
      <c r="H36" s="717"/>
      <c r="I36" s="717"/>
      <c r="J36" s="717"/>
    </row>
    <row r="37" spans="1:12" hidden="1" x14ac:dyDescent="0.2">
      <c r="A37" s="703"/>
      <c r="B37" s="696"/>
      <c r="C37" s="712"/>
      <c r="D37" s="159"/>
      <c r="E37" s="712"/>
      <c r="F37" s="712"/>
      <c r="G37" s="717"/>
      <c r="H37" s="712"/>
      <c r="I37" s="712"/>
      <c r="J37" s="712"/>
    </row>
    <row r="38" spans="1:12" hidden="1" x14ac:dyDescent="0.2">
      <c r="A38" s="703"/>
      <c r="B38" s="696"/>
      <c r="C38" s="712"/>
      <c r="D38" s="159"/>
      <c r="E38" s="712"/>
      <c r="F38" s="712"/>
      <c r="G38" s="712"/>
      <c r="H38" s="712"/>
      <c r="I38" s="712"/>
      <c r="J38" s="712"/>
    </row>
    <row r="39" spans="1:12" hidden="1" x14ac:dyDescent="0.2">
      <c r="A39" s="703"/>
      <c r="B39" s="696"/>
      <c r="C39" s="712"/>
      <c r="D39" s="22"/>
      <c r="E39" s="717"/>
      <c r="F39" s="717"/>
      <c r="G39" s="711"/>
      <c r="H39" s="717"/>
      <c r="I39" s="717"/>
      <c r="J39" s="717"/>
    </row>
    <row r="40" spans="1:12" hidden="1" x14ac:dyDescent="0.2">
      <c r="A40" s="704"/>
      <c r="B40" s="705"/>
      <c r="C40" s="712"/>
      <c r="D40" s="682"/>
      <c r="E40" s="718"/>
      <c r="F40" s="718"/>
      <c r="G40" s="717"/>
      <c r="H40" s="717"/>
      <c r="I40" s="717"/>
      <c r="J40" s="717"/>
    </row>
    <row r="41" spans="1:12" hidden="1" x14ac:dyDescent="0.2">
      <c r="A41" s="706"/>
      <c r="B41" s="707"/>
      <c r="C41" s="712"/>
      <c r="D41" s="159"/>
      <c r="E41" s="712"/>
      <c r="F41" s="712"/>
      <c r="G41" s="711"/>
      <c r="H41" s="711"/>
      <c r="I41" s="711"/>
      <c r="J41" s="711"/>
    </row>
    <row r="42" spans="1:12" hidden="1" x14ac:dyDescent="0.2">
      <c r="A42" s="706"/>
      <c r="B42" s="707"/>
      <c r="C42" s="712"/>
      <c r="D42" s="159"/>
      <c r="E42" s="712"/>
      <c r="F42" s="712"/>
      <c r="G42" s="717"/>
      <c r="H42" s="717"/>
      <c r="I42" s="717"/>
      <c r="J42" s="717"/>
    </row>
    <row r="43" spans="1:12" hidden="1" x14ac:dyDescent="0.2">
      <c r="A43" s="683"/>
      <c r="B43" s="684"/>
      <c r="C43" s="712"/>
      <c r="D43" s="675"/>
      <c r="E43" s="711"/>
      <c r="F43" s="711"/>
      <c r="G43" s="711"/>
      <c r="H43" s="714"/>
      <c r="I43" s="714"/>
      <c r="J43" s="714"/>
    </row>
    <row r="44" spans="1:12" hidden="1" x14ac:dyDescent="0.2">
      <c r="A44" s="703"/>
      <c r="B44" s="696"/>
      <c r="C44" s="712"/>
      <c r="D44" s="22"/>
      <c r="E44" s="717"/>
      <c r="F44" s="717"/>
      <c r="G44" s="714"/>
      <c r="H44" s="714"/>
      <c r="I44" s="714"/>
      <c r="J44" s="714"/>
    </row>
    <row r="45" spans="1:12" hidden="1" x14ac:dyDescent="0.2">
      <c r="A45" s="703"/>
      <c r="B45" s="696"/>
      <c r="C45" s="712"/>
      <c r="D45" s="22"/>
      <c r="E45" s="717"/>
      <c r="F45" s="717"/>
      <c r="G45" s="714"/>
      <c r="H45" s="714"/>
      <c r="I45" s="714"/>
      <c r="J45" s="714"/>
    </row>
    <row r="46" spans="1:12" hidden="1" x14ac:dyDescent="0.2">
      <c r="A46" s="683"/>
      <c r="B46" s="684"/>
      <c r="C46" s="712"/>
      <c r="D46" s="675"/>
      <c r="E46" s="711"/>
      <c r="F46" s="711"/>
      <c r="G46" s="714"/>
      <c r="H46" s="714"/>
      <c r="I46" s="714"/>
      <c r="J46" s="714"/>
    </row>
    <row r="47" spans="1:12" hidden="1" x14ac:dyDescent="0.2">
      <c r="A47" s="703"/>
      <c r="B47" s="696"/>
      <c r="C47" s="712"/>
      <c r="D47" s="22"/>
      <c r="E47" s="717"/>
      <c r="F47" s="717"/>
      <c r="G47" s="735"/>
      <c r="H47" s="711"/>
      <c r="I47" s="711"/>
      <c r="J47" s="711"/>
    </row>
    <row r="48" spans="1:12" x14ac:dyDescent="0.2">
      <c r="A48" s="679"/>
      <c r="B48" s="700"/>
      <c r="C48" s="715"/>
      <c r="D48" s="681"/>
      <c r="E48" s="714"/>
      <c r="F48" s="714"/>
      <c r="G48" s="735"/>
      <c r="H48" s="711"/>
      <c r="I48" s="711"/>
      <c r="J48" s="711"/>
    </row>
    <row r="49" spans="1:10" hidden="1" x14ac:dyDescent="0.2">
      <c r="A49" s="708"/>
      <c r="B49" s="709"/>
      <c r="C49" s="715"/>
      <c r="D49" s="681"/>
      <c r="E49" s="714"/>
      <c r="F49" s="714"/>
      <c r="G49" s="736"/>
      <c r="H49" s="735"/>
      <c r="I49" s="735"/>
      <c r="J49" s="735"/>
    </row>
    <row r="50" spans="1:10" ht="13.5" thickBot="1" x14ac:dyDescent="0.25">
      <c r="A50" s="729"/>
      <c r="B50" s="730"/>
      <c r="C50" s="715"/>
      <c r="D50" s="681"/>
      <c r="E50" s="714"/>
      <c r="F50" s="714"/>
      <c r="G50" s="153"/>
      <c r="H50" s="739"/>
      <c r="I50" s="739"/>
      <c r="J50" s="739"/>
    </row>
    <row r="51" spans="1:10" ht="13.5" thickBot="1" x14ac:dyDescent="0.25">
      <c r="A51" s="676" t="s">
        <v>9</v>
      </c>
      <c r="B51" s="677"/>
      <c r="C51" s="731">
        <f>SUM(C7,C8,C12,C17,C18,C25,C27,C30,C31)</f>
        <v>42731</v>
      </c>
      <c r="D51" s="675"/>
      <c r="E51" s="731">
        <f>SUM(E7,E8,E12,E17,E18,E25,E27,E30,E31)</f>
        <v>45640</v>
      </c>
      <c r="F51" s="731">
        <f>SUM(F7,F8,F12,F17,F18,F25,F27,F30,F31)</f>
        <v>45509</v>
      </c>
      <c r="G51" s="111" t="s">
        <v>9</v>
      </c>
      <c r="H51" s="120">
        <f>SUM(H7:H11,H17,H20:H21,H26)</f>
        <v>42731</v>
      </c>
      <c r="I51" s="111">
        <f t="shared" ref="I51:J51" si="2">SUM(I7:I11,I17,I20:I21,I26)</f>
        <v>45640</v>
      </c>
      <c r="J51" s="111">
        <f t="shared" si="2"/>
        <v>37961</v>
      </c>
    </row>
    <row r="52" spans="1:10" x14ac:dyDescent="0.2">
      <c r="A52" s="15"/>
      <c r="B52" s="15"/>
      <c r="C52" s="15"/>
      <c r="D52" s="15"/>
      <c r="E52" s="15"/>
      <c r="F52" s="15"/>
    </row>
    <row r="53" spans="1:10" x14ac:dyDescent="0.2">
      <c r="A53" s="15"/>
      <c r="B53" s="15"/>
      <c r="C53" s="15"/>
      <c r="D53" s="15"/>
      <c r="E53" s="15"/>
      <c r="F53" s="15"/>
    </row>
    <row r="54" spans="1:10" x14ac:dyDescent="0.2">
      <c r="A54" s="15"/>
      <c r="B54" s="15"/>
      <c r="C54" s="15"/>
      <c r="D54" s="15"/>
      <c r="E54" s="15"/>
      <c r="F54" s="15"/>
    </row>
  </sheetData>
  <mergeCells count="21">
    <mergeCell ref="A1:J1"/>
    <mergeCell ref="A2:J2"/>
    <mergeCell ref="A4:J4"/>
    <mergeCell ref="A31:B31"/>
    <mergeCell ref="A51:B51"/>
    <mergeCell ref="A48:B48"/>
    <mergeCell ref="A50:B50"/>
    <mergeCell ref="A30:B30"/>
    <mergeCell ref="A32:B32"/>
    <mergeCell ref="A33:B33"/>
    <mergeCell ref="A34:B34"/>
    <mergeCell ref="A29:B29"/>
    <mergeCell ref="A11:B11"/>
    <mergeCell ref="A27:B27"/>
    <mergeCell ref="A20:B20"/>
    <mergeCell ref="A24:B24"/>
    <mergeCell ref="A25:B25"/>
    <mergeCell ref="A28:B28"/>
    <mergeCell ref="A5:F5"/>
    <mergeCell ref="G5:J5"/>
    <mergeCell ref="A6:B6"/>
  </mergeCells>
  <phoneticPr fontId="0" type="noConversion"/>
  <pageMargins left="0.75" right="0.75" top="1" bottom="1" header="0.5" footer="0.5"/>
  <pageSetup paperSize="9" scale="65" orientation="landscape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E19" sqref="E19"/>
    </sheetView>
  </sheetViews>
  <sheetFormatPr defaultRowHeight="12.75" x14ac:dyDescent="0.2"/>
  <cols>
    <col min="1" max="1" width="14.85546875" customWidth="1"/>
    <col min="4" max="4" width="25.7109375" customWidth="1"/>
    <col min="5" max="5" width="11.42578125" style="7" customWidth="1"/>
    <col min="6" max="8" width="9.140625" hidden="1" customWidth="1"/>
  </cols>
  <sheetData>
    <row r="1" spans="1:10" x14ac:dyDescent="0.2">
      <c r="A1" s="595" t="s">
        <v>58</v>
      </c>
      <c r="B1" s="595"/>
      <c r="C1" s="595"/>
      <c r="D1" s="595"/>
      <c r="E1" s="595"/>
    </row>
    <row r="2" spans="1:10" ht="15.75" x14ac:dyDescent="0.25">
      <c r="A2" s="6"/>
    </row>
    <row r="3" spans="1:10" x14ac:dyDescent="0.2">
      <c r="A3" s="595" t="s">
        <v>390</v>
      </c>
      <c r="B3" s="595"/>
      <c r="C3" s="595"/>
      <c r="D3" s="595"/>
      <c r="E3" s="595"/>
    </row>
    <row r="4" spans="1:10" x14ac:dyDescent="0.2">
      <c r="A4" s="595" t="s">
        <v>192</v>
      </c>
      <c r="B4" s="595"/>
      <c r="C4" s="595"/>
      <c r="D4" s="595"/>
      <c r="E4" s="595"/>
    </row>
    <row r="5" spans="1:10" ht="15.75" x14ac:dyDescent="0.25">
      <c r="A5" s="6"/>
    </row>
    <row r="6" spans="1:10" ht="15.75" x14ac:dyDescent="0.25">
      <c r="D6" s="594" t="s">
        <v>381</v>
      </c>
      <c r="E6" s="594"/>
      <c r="J6" s="6"/>
    </row>
    <row r="7" spans="1:10" ht="15.75" x14ac:dyDescent="0.25">
      <c r="A7" s="6"/>
      <c r="E7" s="596"/>
      <c r="F7" s="596"/>
      <c r="G7" s="596"/>
      <c r="H7" s="596"/>
    </row>
    <row r="8" spans="1:10" ht="15.75" x14ac:dyDescent="0.25">
      <c r="A8" s="6"/>
      <c r="E8" s="593"/>
      <c r="F8" s="593"/>
      <c r="G8" s="593"/>
      <c r="H8" s="593"/>
    </row>
    <row r="9" spans="1:10" ht="15.75" x14ac:dyDescent="0.25">
      <c r="A9" s="6" t="s">
        <v>134</v>
      </c>
      <c r="E9" s="20">
        <v>32849342</v>
      </c>
      <c r="I9" s="6"/>
    </row>
    <row r="10" spans="1:10" ht="15.75" x14ac:dyDescent="0.25">
      <c r="A10" s="6" t="s">
        <v>135</v>
      </c>
      <c r="E10" s="166">
        <v>37326858</v>
      </c>
    </row>
    <row r="11" spans="1:10" ht="15.75" x14ac:dyDescent="0.25">
      <c r="A11" s="215" t="s">
        <v>136</v>
      </c>
      <c r="B11" s="103"/>
      <c r="C11" s="103"/>
      <c r="D11" s="103"/>
      <c r="E11" s="216">
        <v>4477516</v>
      </c>
    </row>
    <row r="12" spans="1:10" ht="15.75" x14ac:dyDescent="0.25">
      <c r="A12" s="6" t="s">
        <v>137</v>
      </c>
      <c r="B12" s="6"/>
      <c r="E12" s="166">
        <v>12659695</v>
      </c>
    </row>
    <row r="13" spans="1:10" ht="15.75" x14ac:dyDescent="0.25">
      <c r="A13" s="6" t="s">
        <v>311</v>
      </c>
      <c r="B13" s="6"/>
      <c r="E13" s="166">
        <v>634440</v>
      </c>
    </row>
    <row r="14" spans="1:10" ht="15.75" x14ac:dyDescent="0.25">
      <c r="A14" s="215" t="s">
        <v>138</v>
      </c>
      <c r="B14" s="215"/>
      <c r="C14" s="103"/>
      <c r="D14" s="103"/>
      <c r="E14" s="216">
        <v>12025255</v>
      </c>
      <c r="F14" s="6">
        <v>516</v>
      </c>
    </row>
    <row r="15" spans="1:10" ht="15.75" x14ac:dyDescent="0.25">
      <c r="A15" s="215" t="s">
        <v>139</v>
      </c>
      <c r="B15" s="215"/>
      <c r="C15" s="103"/>
      <c r="D15" s="103"/>
      <c r="E15" s="216">
        <v>7547739</v>
      </c>
    </row>
    <row r="16" spans="1:10" ht="15.75" x14ac:dyDescent="0.25">
      <c r="A16" s="215" t="s">
        <v>140</v>
      </c>
      <c r="B16" s="215"/>
      <c r="C16" s="103"/>
      <c r="D16" s="103"/>
      <c r="E16" s="216">
        <v>7547739</v>
      </c>
    </row>
    <row r="17" spans="1:6" ht="15.75" x14ac:dyDescent="0.25">
      <c r="A17" s="215" t="s">
        <v>141</v>
      </c>
      <c r="B17" s="103"/>
      <c r="C17" s="103"/>
      <c r="D17" s="103"/>
      <c r="E17" s="216">
        <v>516000</v>
      </c>
    </row>
    <row r="18" spans="1:6" ht="15.75" x14ac:dyDescent="0.25">
      <c r="A18" s="215" t="s">
        <v>312</v>
      </c>
      <c r="B18" s="103"/>
      <c r="C18" s="103"/>
      <c r="D18" s="103"/>
      <c r="E18" s="216">
        <v>7031739</v>
      </c>
      <c r="F18" s="6">
        <v>-7693</v>
      </c>
    </row>
    <row r="19" spans="1:6" ht="15.75" x14ac:dyDescent="0.25">
      <c r="A19" s="6"/>
      <c r="E19" s="166"/>
      <c r="F19" s="6">
        <v>750</v>
      </c>
    </row>
    <row r="20" spans="1:6" ht="15.75" x14ac:dyDescent="0.25">
      <c r="A20" s="6"/>
      <c r="E20" s="166"/>
      <c r="F20" s="6">
        <v>729</v>
      </c>
    </row>
    <row r="21" spans="1:6" ht="15.75" x14ac:dyDescent="0.25">
      <c r="A21" s="6"/>
      <c r="E21" s="166"/>
    </row>
    <row r="22" spans="1:6" ht="15.75" x14ac:dyDescent="0.25">
      <c r="A22" s="6"/>
      <c r="E22" s="166"/>
    </row>
    <row r="23" spans="1:6" ht="15.75" x14ac:dyDescent="0.25">
      <c r="A23" s="6"/>
      <c r="E23" s="166"/>
      <c r="F23" s="6">
        <v>1479</v>
      </c>
    </row>
    <row r="24" spans="1:6" ht="15.75" x14ac:dyDescent="0.25">
      <c r="A24" s="158"/>
      <c r="E24" s="167"/>
    </row>
    <row r="25" spans="1:6" ht="15.75" x14ac:dyDescent="0.25">
      <c r="A25" s="6"/>
      <c r="E25" s="21"/>
    </row>
  </sheetData>
  <mergeCells count="6">
    <mergeCell ref="E8:H8"/>
    <mergeCell ref="D6:E6"/>
    <mergeCell ref="A1:E1"/>
    <mergeCell ref="A3:E3"/>
    <mergeCell ref="E7:H7"/>
    <mergeCell ref="A4:E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N30"/>
  <sheetViews>
    <sheetView workbookViewId="0">
      <selection activeCell="K38" sqref="K38"/>
    </sheetView>
  </sheetViews>
  <sheetFormatPr defaultRowHeight="12.75" x14ac:dyDescent="0.2"/>
  <cols>
    <col min="6" max="6" width="12.28515625" customWidth="1"/>
    <col min="7" max="7" width="13.28515625" customWidth="1"/>
    <col min="8" max="8" width="10" bestFit="1" customWidth="1"/>
    <col min="12" max="12" width="13.28515625" customWidth="1"/>
    <col min="13" max="13" width="12.28515625" customWidth="1"/>
  </cols>
  <sheetData>
    <row r="3" spans="1:14" x14ac:dyDescent="0.2">
      <c r="A3" s="504" t="s">
        <v>100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5" spans="1:14" x14ac:dyDescent="0.2">
      <c r="A5" s="504" t="s">
        <v>391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</row>
    <row r="6" spans="1:14" x14ac:dyDescent="0.2">
      <c r="A6" s="504" t="s">
        <v>192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</row>
    <row r="7" spans="1:14" x14ac:dyDescent="0.2">
      <c r="J7" s="209"/>
    </row>
    <row r="8" spans="1:14" ht="13.5" thickBot="1" x14ac:dyDescent="0.25">
      <c r="L8" s="508" t="s">
        <v>381</v>
      </c>
      <c r="M8" s="508"/>
    </row>
    <row r="9" spans="1:14" ht="13.5" thickBot="1" x14ac:dyDescent="0.25">
      <c r="A9" s="617" t="s">
        <v>22</v>
      </c>
      <c r="B9" s="617"/>
      <c r="C9" s="617"/>
      <c r="D9" s="617"/>
      <c r="E9" s="617"/>
      <c r="F9" s="617"/>
      <c r="G9" s="617"/>
      <c r="H9" s="605" t="s">
        <v>23</v>
      </c>
      <c r="I9" s="606"/>
      <c r="J9" s="606"/>
      <c r="K9" s="606"/>
      <c r="L9" s="606"/>
      <c r="M9" s="607"/>
      <c r="N9" s="343"/>
    </row>
    <row r="10" spans="1:14" x14ac:dyDescent="0.2">
      <c r="A10" s="614"/>
      <c r="B10" s="615"/>
      <c r="C10" s="615"/>
      <c r="D10" s="615"/>
      <c r="E10" s="616"/>
      <c r="F10" s="332" t="s">
        <v>392</v>
      </c>
      <c r="G10" s="330" t="s">
        <v>393</v>
      </c>
      <c r="H10" s="614"/>
      <c r="I10" s="615"/>
      <c r="J10" s="615"/>
      <c r="K10" s="616"/>
      <c r="L10" s="332" t="s">
        <v>392</v>
      </c>
      <c r="M10" s="332" t="s">
        <v>393</v>
      </c>
      <c r="N10" s="341"/>
    </row>
    <row r="11" spans="1:14" x14ac:dyDescent="0.2">
      <c r="A11" s="618" t="s">
        <v>142</v>
      </c>
      <c r="B11" s="619"/>
      <c r="C11" s="619"/>
      <c r="D11" s="619"/>
      <c r="E11" s="620"/>
      <c r="F11" s="333">
        <v>299371351</v>
      </c>
      <c r="G11" s="17">
        <v>298802608</v>
      </c>
      <c r="H11" s="611" t="s">
        <v>402</v>
      </c>
      <c r="I11" s="612"/>
      <c r="J11" s="612"/>
      <c r="K11" s="613"/>
      <c r="L11" s="333">
        <v>147061000</v>
      </c>
      <c r="M11" s="333">
        <v>147061000</v>
      </c>
      <c r="N11" s="341"/>
    </row>
    <row r="12" spans="1:14" x14ac:dyDescent="0.2">
      <c r="A12" s="611" t="s">
        <v>143</v>
      </c>
      <c r="B12" s="612"/>
      <c r="C12" s="612"/>
      <c r="D12" s="612"/>
      <c r="E12" s="613"/>
      <c r="F12" s="333">
        <v>6508239</v>
      </c>
      <c r="G12" s="17">
        <v>5218016</v>
      </c>
      <c r="H12" s="611" t="s">
        <v>403</v>
      </c>
      <c r="I12" s="612"/>
      <c r="J12" s="612"/>
      <c r="K12" s="613"/>
      <c r="L12" s="333">
        <v>7980902</v>
      </c>
      <c r="M12" s="333">
        <v>7980902</v>
      </c>
      <c r="N12" s="341"/>
    </row>
    <row r="13" spans="1:14" x14ac:dyDescent="0.2">
      <c r="A13" s="611" t="s">
        <v>343</v>
      </c>
      <c r="B13" s="612"/>
      <c r="C13" s="612"/>
      <c r="D13" s="612"/>
      <c r="E13" s="613"/>
      <c r="F13" s="333">
        <v>5464548</v>
      </c>
      <c r="G13" s="17">
        <v>0</v>
      </c>
      <c r="H13" s="611" t="s">
        <v>404</v>
      </c>
      <c r="I13" s="612"/>
      <c r="J13" s="612"/>
      <c r="K13" s="613"/>
      <c r="L13" s="335">
        <v>181926392</v>
      </c>
      <c r="M13" s="340">
        <v>172949493</v>
      </c>
      <c r="N13" s="342"/>
    </row>
    <row r="14" spans="1:14" x14ac:dyDescent="0.2">
      <c r="A14" s="608" t="s">
        <v>394</v>
      </c>
      <c r="B14" s="609"/>
      <c r="C14" s="609"/>
      <c r="D14" s="609"/>
      <c r="E14" s="610"/>
      <c r="F14" s="334">
        <f>SUM(F11:F13)</f>
        <v>311344138</v>
      </c>
      <c r="G14" s="18">
        <f>SUM(G11:G13)</f>
        <v>304020624</v>
      </c>
      <c r="H14" s="611" t="s">
        <v>159</v>
      </c>
      <c r="I14" s="612"/>
      <c r="J14" s="612"/>
      <c r="K14" s="613"/>
      <c r="L14" s="333">
        <v>-8976899</v>
      </c>
      <c r="M14" s="333">
        <v>-9375548</v>
      </c>
      <c r="N14" s="341"/>
    </row>
    <row r="15" spans="1:14" x14ac:dyDescent="0.2">
      <c r="A15" s="611" t="s">
        <v>395</v>
      </c>
      <c r="B15" s="612"/>
      <c r="C15" s="612"/>
      <c r="D15" s="612"/>
      <c r="E15" s="613"/>
      <c r="F15" s="335">
        <v>4770000</v>
      </c>
      <c r="G15" s="327">
        <v>4770000</v>
      </c>
      <c r="H15" s="608" t="s">
        <v>405</v>
      </c>
      <c r="I15" s="609"/>
      <c r="J15" s="609"/>
      <c r="K15" s="610"/>
      <c r="L15" s="336">
        <f>SUM(L11:L14)</f>
        <v>327991395</v>
      </c>
      <c r="M15" s="336">
        <f>SUM(M11:M14)</f>
        <v>318615847</v>
      </c>
      <c r="N15" s="341"/>
    </row>
    <row r="16" spans="1:14" x14ac:dyDescent="0.2">
      <c r="A16" s="608" t="s">
        <v>24</v>
      </c>
      <c r="B16" s="609"/>
      <c r="C16" s="609"/>
      <c r="D16" s="609"/>
      <c r="E16" s="610"/>
      <c r="F16" s="336">
        <f>SUM(F15)</f>
        <v>4770000</v>
      </c>
      <c r="G16" s="18">
        <f>SUM(G15)</f>
        <v>4770000</v>
      </c>
      <c r="H16" s="608" t="s">
        <v>406</v>
      </c>
      <c r="I16" s="609"/>
      <c r="J16" s="609"/>
      <c r="K16" s="610"/>
      <c r="L16" s="334">
        <v>634440</v>
      </c>
      <c r="M16" s="334">
        <v>570496</v>
      </c>
      <c r="N16" s="341"/>
    </row>
    <row r="17" spans="1:14" x14ac:dyDescent="0.2">
      <c r="A17" s="608" t="s">
        <v>396</v>
      </c>
      <c r="B17" s="609"/>
      <c r="C17" s="609"/>
      <c r="D17" s="609"/>
      <c r="E17" s="610"/>
      <c r="F17" s="336">
        <f>SUM(F16,F14)</f>
        <v>316114138</v>
      </c>
      <c r="G17" s="18">
        <f>SUM(G16,G14)</f>
        <v>308790624</v>
      </c>
      <c r="H17" s="608" t="s">
        <v>407</v>
      </c>
      <c r="I17" s="609"/>
      <c r="J17" s="609"/>
      <c r="K17" s="610"/>
      <c r="L17" s="334">
        <v>420052</v>
      </c>
      <c r="M17" s="334">
        <v>529368</v>
      </c>
      <c r="N17" s="341"/>
    </row>
    <row r="18" spans="1:14" x14ac:dyDescent="0.2">
      <c r="A18" s="608" t="s">
        <v>397</v>
      </c>
      <c r="B18" s="609"/>
      <c r="C18" s="609"/>
      <c r="D18" s="609"/>
      <c r="E18" s="610"/>
      <c r="F18" s="109">
        <v>18330</v>
      </c>
      <c r="G18" s="18">
        <v>352790</v>
      </c>
      <c r="H18" s="608" t="s">
        <v>408</v>
      </c>
      <c r="I18" s="609"/>
      <c r="J18" s="609"/>
      <c r="K18" s="610"/>
      <c r="L18" s="334">
        <v>1054492</v>
      </c>
      <c r="M18" s="334">
        <v>1099864</v>
      </c>
      <c r="N18" s="341"/>
    </row>
    <row r="19" spans="1:14" x14ac:dyDescent="0.2">
      <c r="A19" s="608" t="s">
        <v>398</v>
      </c>
      <c r="B19" s="609"/>
      <c r="C19" s="609"/>
      <c r="D19" s="609"/>
      <c r="E19" s="610"/>
      <c r="F19" s="334">
        <v>13986203</v>
      </c>
      <c r="G19" s="18">
        <v>9115789</v>
      </c>
      <c r="H19" s="608" t="s">
        <v>409</v>
      </c>
      <c r="I19" s="609"/>
      <c r="J19" s="609"/>
      <c r="K19" s="610"/>
      <c r="L19" s="334">
        <v>2214468</v>
      </c>
      <c r="M19" s="334">
        <v>1287863</v>
      </c>
      <c r="N19" s="341"/>
    </row>
    <row r="20" spans="1:14" x14ac:dyDescent="0.2">
      <c r="A20" s="608" t="s">
        <v>25</v>
      </c>
      <c r="B20" s="609"/>
      <c r="C20" s="609"/>
      <c r="D20" s="609"/>
      <c r="E20" s="610"/>
      <c r="F20" s="337">
        <f>SUM(F18:F19)</f>
        <v>14004533</v>
      </c>
      <c r="G20" s="328">
        <f>SUM(G18:G19)</f>
        <v>9468579</v>
      </c>
      <c r="H20" s="597"/>
      <c r="I20" s="590"/>
      <c r="J20" s="590"/>
      <c r="K20" s="598"/>
      <c r="L20" s="338"/>
      <c r="M20" s="338"/>
      <c r="N20" s="341"/>
    </row>
    <row r="21" spans="1:14" x14ac:dyDescent="0.2">
      <c r="A21" s="608" t="s">
        <v>399</v>
      </c>
      <c r="B21" s="609"/>
      <c r="C21" s="609"/>
      <c r="D21" s="609"/>
      <c r="E21" s="610"/>
      <c r="F21" s="337">
        <v>1105684</v>
      </c>
      <c r="G21" s="328">
        <v>2604561</v>
      </c>
      <c r="H21" s="597"/>
      <c r="I21" s="590"/>
      <c r="J21" s="590"/>
      <c r="K21" s="598"/>
      <c r="L21" s="338"/>
      <c r="M21" s="338"/>
      <c r="N21" s="341"/>
    </row>
    <row r="22" spans="1:14" x14ac:dyDescent="0.2">
      <c r="A22" s="608" t="s">
        <v>400</v>
      </c>
      <c r="B22" s="609"/>
      <c r="C22" s="609"/>
      <c r="D22" s="609"/>
      <c r="E22" s="610"/>
      <c r="F22" s="337">
        <v>36000</v>
      </c>
      <c r="G22" s="328">
        <v>139810</v>
      </c>
      <c r="H22" s="597"/>
      <c r="I22" s="590"/>
      <c r="J22" s="590"/>
      <c r="K22" s="598"/>
      <c r="L22" s="338"/>
      <c r="M22" s="338"/>
      <c r="N22" s="341"/>
    </row>
    <row r="23" spans="1:14" x14ac:dyDescent="0.2">
      <c r="A23" s="608" t="s">
        <v>401</v>
      </c>
      <c r="B23" s="609"/>
      <c r="C23" s="609"/>
      <c r="D23" s="609"/>
      <c r="E23" s="610"/>
      <c r="F23" s="337">
        <f>SUM(F21:F22)</f>
        <v>1141684</v>
      </c>
      <c r="G23" s="328">
        <f>SUM(G21:G22)</f>
        <v>2744371</v>
      </c>
      <c r="H23" s="597"/>
      <c r="I23" s="590"/>
      <c r="J23" s="590"/>
      <c r="K23" s="598"/>
      <c r="L23" s="338"/>
      <c r="M23" s="338"/>
      <c r="N23" s="341"/>
    </row>
    <row r="24" spans="1:14" x14ac:dyDescent="0.2">
      <c r="A24" s="608"/>
      <c r="B24" s="609"/>
      <c r="C24" s="609"/>
      <c r="D24" s="609"/>
      <c r="E24" s="610"/>
      <c r="F24" s="337"/>
      <c r="G24" s="328"/>
      <c r="H24" s="597"/>
      <c r="I24" s="590"/>
      <c r="J24" s="590"/>
      <c r="K24" s="598"/>
      <c r="L24" s="338"/>
      <c r="M24" s="338"/>
      <c r="N24" s="341"/>
    </row>
    <row r="25" spans="1:14" x14ac:dyDescent="0.2">
      <c r="A25" s="608"/>
      <c r="B25" s="609"/>
      <c r="C25" s="609"/>
      <c r="D25" s="609"/>
      <c r="E25" s="610"/>
      <c r="F25" s="337"/>
      <c r="G25" s="328"/>
      <c r="H25" s="597"/>
      <c r="I25" s="590"/>
      <c r="J25" s="590"/>
      <c r="K25" s="598"/>
      <c r="L25" s="338"/>
      <c r="M25" s="338"/>
      <c r="N25" s="341"/>
    </row>
    <row r="26" spans="1:14" x14ac:dyDescent="0.2">
      <c r="A26" s="608"/>
      <c r="B26" s="609"/>
      <c r="C26" s="609"/>
      <c r="D26" s="609"/>
      <c r="E26" s="610"/>
      <c r="F26" s="337"/>
      <c r="G26" s="328"/>
      <c r="H26" s="597"/>
      <c r="I26" s="590"/>
      <c r="J26" s="590"/>
      <c r="K26" s="598"/>
      <c r="L26" s="338"/>
      <c r="M26" s="338"/>
      <c r="N26" s="341"/>
    </row>
    <row r="27" spans="1:14" x14ac:dyDescent="0.2">
      <c r="A27" s="608"/>
      <c r="B27" s="609"/>
      <c r="C27" s="609"/>
      <c r="D27" s="609"/>
      <c r="E27" s="610"/>
      <c r="F27" s="337"/>
      <c r="G27" s="328"/>
      <c r="H27" s="597"/>
      <c r="I27" s="590"/>
      <c r="J27" s="590"/>
      <c r="K27" s="598"/>
      <c r="L27" s="338"/>
      <c r="M27" s="338"/>
      <c r="N27" s="341"/>
    </row>
    <row r="28" spans="1:14" x14ac:dyDescent="0.2">
      <c r="A28" s="608"/>
      <c r="B28" s="609"/>
      <c r="C28" s="609"/>
      <c r="D28" s="609"/>
      <c r="E28" s="610"/>
      <c r="F28" s="337"/>
      <c r="G28" s="328"/>
      <c r="H28" s="597"/>
      <c r="I28" s="590"/>
      <c r="J28" s="590"/>
      <c r="K28" s="598"/>
      <c r="L28" s="338"/>
      <c r="M28" s="338"/>
      <c r="N28" s="341"/>
    </row>
    <row r="29" spans="1:14" ht="13.5" thickBot="1" x14ac:dyDescent="0.25">
      <c r="A29" s="599"/>
      <c r="B29" s="600"/>
      <c r="C29" s="600"/>
      <c r="D29" s="600"/>
      <c r="E29" s="601"/>
      <c r="F29" s="338"/>
      <c r="G29" s="19"/>
      <c r="H29" s="599"/>
      <c r="I29" s="600"/>
      <c r="J29" s="600"/>
      <c r="K29" s="601"/>
      <c r="L29" s="338"/>
      <c r="M29" s="338"/>
      <c r="N29" s="341"/>
    </row>
    <row r="30" spans="1:14" ht="13.5" thickBot="1" x14ac:dyDescent="0.25">
      <c r="A30" s="602" t="s">
        <v>26</v>
      </c>
      <c r="B30" s="603"/>
      <c r="C30" s="603"/>
      <c r="D30" s="603"/>
      <c r="E30" s="604"/>
      <c r="F30" s="339">
        <f>SUM(F17,F20,F23)</f>
        <v>331260355</v>
      </c>
      <c r="G30" s="329">
        <f>SUM(G17,G20,G23)</f>
        <v>321003574</v>
      </c>
      <c r="H30" s="602" t="s">
        <v>27</v>
      </c>
      <c r="I30" s="603"/>
      <c r="J30" s="603"/>
      <c r="K30" s="604"/>
      <c r="L30" s="339">
        <f>SUM(L15,L18:L19)</f>
        <v>331260355</v>
      </c>
      <c r="M30" s="339">
        <f>SUM(M15,M18:M19)</f>
        <v>321003574</v>
      </c>
      <c r="N30" s="342"/>
    </row>
  </sheetData>
  <mergeCells count="48">
    <mergeCell ref="A5:N5"/>
    <mergeCell ref="A9:G9"/>
    <mergeCell ref="A3:N3"/>
    <mergeCell ref="A11:E11"/>
    <mergeCell ref="H10:K10"/>
    <mergeCell ref="H11:K11"/>
    <mergeCell ref="A6:M6"/>
    <mergeCell ref="L8:M8"/>
    <mergeCell ref="A28:E28"/>
    <mergeCell ref="A29:E29"/>
    <mergeCell ref="A30:E30"/>
    <mergeCell ref="A10:E10"/>
    <mergeCell ref="A22:E22"/>
    <mergeCell ref="A23:E23"/>
    <mergeCell ref="A24:E24"/>
    <mergeCell ref="A25:E25"/>
    <mergeCell ref="A26:E26"/>
    <mergeCell ref="A17:E17"/>
    <mergeCell ref="A18:E18"/>
    <mergeCell ref="A19:E19"/>
    <mergeCell ref="A20:E20"/>
    <mergeCell ref="A21:E21"/>
    <mergeCell ref="A12:E12"/>
    <mergeCell ref="A13:E13"/>
    <mergeCell ref="H14:K14"/>
    <mergeCell ref="H15:K15"/>
    <mergeCell ref="H16:K16"/>
    <mergeCell ref="A27:E27"/>
    <mergeCell ref="A14:E14"/>
    <mergeCell ref="A15:E15"/>
    <mergeCell ref="A16:E16"/>
    <mergeCell ref="H27:K27"/>
    <mergeCell ref="H28:K28"/>
    <mergeCell ref="H29:K29"/>
    <mergeCell ref="H30:K30"/>
    <mergeCell ref="H9:M9"/>
    <mergeCell ref="H22:K22"/>
    <mergeCell ref="H23:K23"/>
    <mergeCell ref="H24:K24"/>
    <mergeCell ref="H25:K25"/>
    <mergeCell ref="H26:K26"/>
    <mergeCell ref="H17:K17"/>
    <mergeCell ref="H18:K18"/>
    <mergeCell ref="H19:K19"/>
    <mergeCell ref="H20:K20"/>
    <mergeCell ref="H21:K21"/>
    <mergeCell ref="H12:K12"/>
    <mergeCell ref="H13:K13"/>
  </mergeCells>
  <phoneticPr fontId="0" type="noConversion"/>
  <pageMargins left="0.75" right="0.75" top="1" bottom="1" header="0.5" footer="0.5"/>
  <pageSetup paperSize="9" scale="68" orientation="landscape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36"/>
  <sheetViews>
    <sheetView workbookViewId="0">
      <selection activeCell="P27" sqref="P27"/>
    </sheetView>
  </sheetViews>
  <sheetFormatPr defaultRowHeight="12.75" x14ac:dyDescent="0.2"/>
  <cols>
    <col min="11" max="11" width="10" customWidth="1"/>
    <col min="13" max="13" width="10" bestFit="1" customWidth="1"/>
  </cols>
  <sheetData>
    <row r="2" spans="1:15" x14ac:dyDescent="0.2">
      <c r="A2" s="504" t="s">
        <v>76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</row>
    <row r="4" spans="1:15" x14ac:dyDescent="0.2">
      <c r="A4" s="504" t="s">
        <v>97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104"/>
    </row>
    <row r="5" spans="1:15" x14ac:dyDescent="0.2">
      <c r="A5" s="504" t="s">
        <v>410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104"/>
    </row>
    <row r="6" spans="1:15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04"/>
    </row>
    <row r="7" spans="1:15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04"/>
    </row>
    <row r="8" spans="1:15" x14ac:dyDescent="0.2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</row>
    <row r="9" spans="1:15" ht="13.5" thickBot="1" x14ac:dyDescent="0.25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508" t="s">
        <v>381</v>
      </c>
      <c r="N9" s="508"/>
    </row>
    <row r="10" spans="1:15" s="103" customFormat="1" ht="13.5" thickBot="1" x14ac:dyDescent="0.25">
      <c r="A10" s="13"/>
      <c r="B10" s="635" t="s">
        <v>62</v>
      </c>
      <c r="C10" s="636"/>
      <c r="D10" s="636"/>
      <c r="E10" s="636"/>
      <c r="F10" s="636"/>
      <c r="G10" s="636"/>
      <c r="H10" s="636"/>
      <c r="I10" s="636"/>
      <c r="J10" s="637"/>
      <c r="K10" s="605" t="s">
        <v>411</v>
      </c>
      <c r="L10" s="607"/>
      <c r="M10" s="605" t="s">
        <v>412</v>
      </c>
      <c r="N10" s="607"/>
      <c r="O10" s="104"/>
    </row>
    <row r="11" spans="1:15" x14ac:dyDescent="0.2">
      <c r="A11" s="107" t="s">
        <v>81</v>
      </c>
      <c r="B11" s="618" t="s">
        <v>144</v>
      </c>
      <c r="C11" s="590"/>
      <c r="D11" s="590"/>
      <c r="E11" s="590"/>
      <c r="F11" s="590"/>
      <c r="G11" s="590"/>
      <c r="H11" s="590"/>
      <c r="I11" s="590"/>
      <c r="J11" s="598"/>
      <c r="K11" s="638">
        <v>5554558</v>
      </c>
      <c r="L11" s="639"/>
      <c r="M11" s="638">
        <v>5033248</v>
      </c>
      <c r="N11" s="639"/>
      <c r="O11" s="7"/>
    </row>
    <row r="12" spans="1:15" x14ac:dyDescent="0.2">
      <c r="A12" s="107" t="s">
        <v>82</v>
      </c>
      <c r="B12" s="618" t="s">
        <v>145</v>
      </c>
      <c r="C12" s="590"/>
      <c r="D12" s="590"/>
      <c r="E12" s="590"/>
      <c r="F12" s="590"/>
      <c r="G12" s="590"/>
      <c r="H12" s="590"/>
      <c r="I12" s="590"/>
      <c r="J12" s="598"/>
      <c r="K12" s="627">
        <v>348600</v>
      </c>
      <c r="L12" s="628"/>
      <c r="M12" s="627">
        <v>168584</v>
      </c>
      <c r="N12" s="628"/>
      <c r="O12" s="7"/>
    </row>
    <row r="13" spans="1:15" x14ac:dyDescent="0.2">
      <c r="A13" s="212" t="s">
        <v>83</v>
      </c>
      <c r="B13" s="611" t="s">
        <v>344</v>
      </c>
      <c r="C13" s="612"/>
      <c r="D13" s="612"/>
      <c r="E13" s="612"/>
      <c r="F13" s="612"/>
      <c r="G13" s="612"/>
      <c r="H13" s="612"/>
      <c r="I13" s="612"/>
      <c r="J13" s="613"/>
      <c r="K13" s="627">
        <v>1835766</v>
      </c>
      <c r="L13" s="628"/>
      <c r="M13" s="627">
        <v>1923387</v>
      </c>
      <c r="N13" s="628"/>
      <c r="O13" s="7"/>
    </row>
    <row r="14" spans="1:15" x14ac:dyDescent="0.2">
      <c r="A14" s="109" t="s">
        <v>84</v>
      </c>
      <c r="B14" s="608" t="s">
        <v>146</v>
      </c>
      <c r="C14" s="609"/>
      <c r="D14" s="609"/>
      <c r="E14" s="609"/>
      <c r="F14" s="609"/>
      <c r="G14" s="609"/>
      <c r="H14" s="609"/>
      <c r="I14" s="609"/>
      <c r="J14" s="610"/>
      <c r="K14" s="621">
        <v>7738924</v>
      </c>
      <c r="L14" s="622"/>
      <c r="M14" s="621">
        <v>7125219</v>
      </c>
      <c r="N14" s="622"/>
      <c r="O14" s="7"/>
    </row>
    <row r="15" spans="1:15" x14ac:dyDescent="0.2">
      <c r="A15" s="212" t="s">
        <v>85</v>
      </c>
      <c r="B15" s="611" t="s">
        <v>345</v>
      </c>
      <c r="C15" s="612"/>
      <c r="D15" s="612"/>
      <c r="E15" s="612"/>
      <c r="F15" s="612"/>
      <c r="G15" s="612"/>
      <c r="H15" s="612"/>
      <c r="I15" s="612"/>
      <c r="J15" s="613"/>
      <c r="K15" s="633">
        <v>17082879</v>
      </c>
      <c r="L15" s="634"/>
      <c r="M15" s="633">
        <v>16615020</v>
      </c>
      <c r="N15" s="634"/>
      <c r="O15" s="7"/>
    </row>
    <row r="16" spans="1:15" x14ac:dyDescent="0.2">
      <c r="A16" s="212" t="s">
        <v>86</v>
      </c>
      <c r="B16" s="618" t="s">
        <v>147</v>
      </c>
      <c r="C16" s="590"/>
      <c r="D16" s="590"/>
      <c r="E16" s="590"/>
      <c r="F16" s="590"/>
      <c r="G16" s="590"/>
      <c r="H16" s="590"/>
      <c r="I16" s="590"/>
      <c r="J16" s="598"/>
      <c r="K16" s="627">
        <v>9742161</v>
      </c>
      <c r="L16" s="628"/>
      <c r="M16" s="627">
        <v>7791411</v>
      </c>
      <c r="N16" s="628"/>
      <c r="O16" s="7"/>
    </row>
    <row r="17" spans="1:15" x14ac:dyDescent="0.2">
      <c r="A17" s="212" t="s">
        <v>87</v>
      </c>
      <c r="B17" s="611" t="s">
        <v>158</v>
      </c>
      <c r="C17" s="612"/>
      <c r="D17" s="612"/>
      <c r="E17" s="612"/>
      <c r="F17" s="612"/>
      <c r="G17" s="612"/>
      <c r="H17" s="612"/>
      <c r="I17" s="612"/>
      <c r="J17" s="613"/>
      <c r="K17" s="627">
        <v>140000</v>
      </c>
      <c r="L17" s="628"/>
      <c r="M17" s="627">
        <v>1868300</v>
      </c>
      <c r="N17" s="628"/>
      <c r="O17" s="7"/>
    </row>
    <row r="18" spans="1:15" s="103" customFormat="1" x14ac:dyDescent="0.2">
      <c r="A18" s="212" t="s">
        <v>88</v>
      </c>
      <c r="B18" s="618" t="s">
        <v>148</v>
      </c>
      <c r="C18" s="619"/>
      <c r="D18" s="619"/>
      <c r="E18" s="619"/>
      <c r="F18" s="619"/>
      <c r="G18" s="619"/>
      <c r="H18" s="619"/>
      <c r="I18" s="619"/>
      <c r="J18" s="620"/>
      <c r="K18" s="631">
        <v>1134822</v>
      </c>
      <c r="L18" s="632"/>
      <c r="M18" s="631">
        <v>1948256</v>
      </c>
      <c r="N18" s="632"/>
      <c r="O18" s="104"/>
    </row>
    <row r="19" spans="1:15" s="103" customFormat="1" x14ac:dyDescent="0.2">
      <c r="A19" s="109" t="s">
        <v>89</v>
      </c>
      <c r="B19" s="608" t="s">
        <v>149</v>
      </c>
      <c r="C19" s="609"/>
      <c r="D19" s="609"/>
      <c r="E19" s="609"/>
      <c r="F19" s="609"/>
      <c r="G19" s="609"/>
      <c r="H19" s="609"/>
      <c r="I19" s="609"/>
      <c r="J19" s="610"/>
      <c r="K19" s="621">
        <v>28099862</v>
      </c>
      <c r="L19" s="622"/>
      <c r="M19" s="621">
        <v>28222987</v>
      </c>
      <c r="N19" s="622"/>
      <c r="O19" s="104"/>
    </row>
    <row r="20" spans="1:15" s="103" customFormat="1" x14ac:dyDescent="0.2">
      <c r="A20" s="212" t="s">
        <v>90</v>
      </c>
      <c r="B20" s="618" t="s">
        <v>150</v>
      </c>
      <c r="C20" s="619"/>
      <c r="D20" s="619"/>
      <c r="E20" s="619"/>
      <c r="F20" s="619"/>
      <c r="G20" s="619"/>
      <c r="H20" s="619"/>
      <c r="I20" s="619"/>
      <c r="J20" s="620"/>
      <c r="K20" s="631">
        <v>1187475</v>
      </c>
      <c r="L20" s="632"/>
      <c r="M20" s="631">
        <v>1027445</v>
      </c>
      <c r="N20" s="632"/>
      <c r="O20" s="104"/>
    </row>
    <row r="21" spans="1:15" s="103" customFormat="1" x14ac:dyDescent="0.2">
      <c r="A21" s="212" t="s">
        <v>91</v>
      </c>
      <c r="B21" s="618" t="s">
        <v>151</v>
      </c>
      <c r="C21" s="619"/>
      <c r="D21" s="619"/>
      <c r="E21" s="619"/>
      <c r="F21" s="619"/>
      <c r="G21" s="619"/>
      <c r="H21" s="619"/>
      <c r="I21" s="619"/>
      <c r="J21" s="620"/>
      <c r="K21" s="631">
        <v>6196777</v>
      </c>
      <c r="L21" s="632"/>
      <c r="M21" s="631">
        <v>6383439</v>
      </c>
      <c r="N21" s="632"/>
      <c r="O21" s="136"/>
    </row>
    <row r="22" spans="1:15" x14ac:dyDescent="0.2">
      <c r="A22" s="109" t="s">
        <v>92</v>
      </c>
      <c r="B22" s="608" t="s">
        <v>152</v>
      </c>
      <c r="C22" s="609"/>
      <c r="D22" s="609"/>
      <c r="E22" s="609"/>
      <c r="F22" s="609"/>
      <c r="G22" s="609"/>
      <c r="H22" s="609"/>
      <c r="I22" s="609"/>
      <c r="J22" s="610"/>
      <c r="K22" s="621">
        <v>7384252</v>
      </c>
      <c r="L22" s="622"/>
      <c r="M22" s="621">
        <v>7410884</v>
      </c>
      <c r="N22" s="622"/>
      <c r="O22" s="7"/>
    </row>
    <row r="23" spans="1:15" x14ac:dyDescent="0.2">
      <c r="A23" s="212" t="s">
        <v>160</v>
      </c>
      <c r="B23" s="618" t="s">
        <v>153</v>
      </c>
      <c r="C23" s="590"/>
      <c r="D23" s="590"/>
      <c r="E23" s="590"/>
      <c r="F23" s="590"/>
      <c r="G23" s="590"/>
      <c r="H23" s="590"/>
      <c r="I23" s="590"/>
      <c r="J23" s="598"/>
      <c r="K23" s="627">
        <v>8203006</v>
      </c>
      <c r="L23" s="628"/>
      <c r="M23" s="627">
        <v>7404155</v>
      </c>
      <c r="N23" s="628"/>
      <c r="O23" s="7"/>
    </row>
    <row r="24" spans="1:15" x14ac:dyDescent="0.2">
      <c r="A24" s="212" t="s">
        <v>161</v>
      </c>
      <c r="B24" s="618" t="s">
        <v>154</v>
      </c>
      <c r="C24" s="590"/>
      <c r="D24" s="590"/>
      <c r="E24" s="590"/>
      <c r="F24" s="590"/>
      <c r="G24" s="590"/>
      <c r="H24" s="590"/>
      <c r="I24" s="590"/>
      <c r="J24" s="598"/>
      <c r="K24" s="627">
        <v>5942240</v>
      </c>
      <c r="L24" s="628"/>
      <c r="M24" s="627">
        <v>5556378</v>
      </c>
      <c r="N24" s="628"/>
      <c r="O24" s="7"/>
    </row>
    <row r="25" spans="1:15" x14ac:dyDescent="0.2">
      <c r="A25" s="212" t="s">
        <v>162</v>
      </c>
      <c r="B25" s="618" t="s">
        <v>155</v>
      </c>
      <c r="C25" s="590"/>
      <c r="D25" s="590"/>
      <c r="E25" s="590"/>
      <c r="F25" s="590"/>
      <c r="G25" s="590"/>
      <c r="H25" s="590"/>
      <c r="I25" s="590"/>
      <c r="J25" s="598"/>
      <c r="K25" s="627">
        <v>2628452</v>
      </c>
      <c r="L25" s="628"/>
      <c r="M25" s="627">
        <v>2336308</v>
      </c>
      <c r="N25" s="628"/>
      <c r="O25" s="7"/>
    </row>
    <row r="26" spans="1:15" s="103" customFormat="1" x14ac:dyDescent="0.2">
      <c r="A26" s="109" t="s">
        <v>163</v>
      </c>
      <c r="B26" s="608" t="s">
        <v>156</v>
      </c>
      <c r="C26" s="609"/>
      <c r="D26" s="609"/>
      <c r="E26" s="609"/>
      <c r="F26" s="609"/>
      <c r="G26" s="609"/>
      <c r="H26" s="609"/>
      <c r="I26" s="609"/>
      <c r="J26" s="610"/>
      <c r="K26" s="621">
        <v>16773698</v>
      </c>
      <c r="L26" s="622"/>
      <c r="M26" s="621">
        <v>15296841</v>
      </c>
      <c r="N26" s="622"/>
      <c r="O26" s="104"/>
    </row>
    <row r="27" spans="1:15" s="103" customFormat="1" x14ac:dyDescent="0.2">
      <c r="A27" s="109" t="s">
        <v>164</v>
      </c>
      <c r="B27" s="608" t="s">
        <v>313</v>
      </c>
      <c r="C27" s="609"/>
      <c r="D27" s="609"/>
      <c r="E27" s="609"/>
      <c r="F27" s="609"/>
      <c r="G27" s="609"/>
      <c r="H27" s="609"/>
      <c r="I27" s="609"/>
      <c r="J27" s="610"/>
      <c r="K27" s="621">
        <v>10714836</v>
      </c>
      <c r="L27" s="622"/>
      <c r="M27" s="621">
        <v>10157026</v>
      </c>
      <c r="N27" s="622"/>
      <c r="O27" s="104"/>
    </row>
    <row r="28" spans="1:15" s="103" customFormat="1" x14ac:dyDescent="0.2">
      <c r="A28" s="109" t="s">
        <v>165</v>
      </c>
      <c r="B28" s="608" t="s">
        <v>314</v>
      </c>
      <c r="C28" s="609"/>
      <c r="D28" s="609"/>
      <c r="E28" s="609"/>
      <c r="F28" s="609"/>
      <c r="G28" s="609"/>
      <c r="H28" s="609"/>
      <c r="I28" s="609"/>
      <c r="J28" s="610"/>
      <c r="K28" s="621">
        <v>9942916</v>
      </c>
      <c r="L28" s="622"/>
      <c r="M28" s="621">
        <v>11859016</v>
      </c>
      <c r="N28" s="622"/>
      <c r="O28" s="104"/>
    </row>
    <row r="29" spans="1:15" x14ac:dyDescent="0.2">
      <c r="A29" s="217" t="s">
        <v>166</v>
      </c>
      <c r="B29" s="608" t="s">
        <v>157</v>
      </c>
      <c r="C29" s="609"/>
      <c r="D29" s="609"/>
      <c r="E29" s="609"/>
      <c r="F29" s="609"/>
      <c r="G29" s="609"/>
      <c r="H29" s="609"/>
      <c r="I29" s="609"/>
      <c r="J29" s="610"/>
      <c r="K29" s="621">
        <v>-8976916</v>
      </c>
      <c r="L29" s="622"/>
      <c r="M29" s="621">
        <v>-9375561</v>
      </c>
      <c r="N29" s="622"/>
    </row>
    <row r="30" spans="1:15" x14ac:dyDescent="0.2">
      <c r="A30" s="218" t="s">
        <v>315</v>
      </c>
      <c r="B30" s="611" t="s">
        <v>317</v>
      </c>
      <c r="C30" s="612"/>
      <c r="D30" s="612"/>
      <c r="E30" s="612"/>
      <c r="F30" s="612"/>
      <c r="G30" s="612"/>
      <c r="H30" s="612"/>
      <c r="I30" s="612"/>
      <c r="J30" s="613"/>
      <c r="K30" s="621">
        <v>17</v>
      </c>
      <c r="L30" s="622"/>
      <c r="M30" s="621">
        <v>13</v>
      </c>
      <c r="N30" s="622"/>
    </row>
    <row r="31" spans="1:15" x14ac:dyDescent="0.2">
      <c r="A31" s="217" t="s">
        <v>316</v>
      </c>
      <c r="B31" s="608" t="s">
        <v>318</v>
      </c>
      <c r="C31" s="609"/>
      <c r="D31" s="609"/>
      <c r="E31" s="609"/>
      <c r="F31" s="609"/>
      <c r="G31" s="609"/>
      <c r="H31" s="609"/>
      <c r="I31" s="609"/>
      <c r="J31" s="610"/>
      <c r="K31" s="621">
        <v>17</v>
      </c>
      <c r="L31" s="622"/>
      <c r="M31" s="621">
        <v>13</v>
      </c>
      <c r="N31" s="622"/>
    </row>
    <row r="32" spans="1:15" x14ac:dyDescent="0.2">
      <c r="A32" s="218" t="s">
        <v>319</v>
      </c>
      <c r="B32" s="611" t="s">
        <v>346</v>
      </c>
      <c r="C32" s="612"/>
      <c r="D32" s="612"/>
      <c r="E32" s="612"/>
      <c r="F32" s="612"/>
      <c r="G32" s="612"/>
      <c r="H32" s="612"/>
      <c r="I32" s="612"/>
      <c r="J32" s="613"/>
      <c r="K32" s="633">
        <v>0</v>
      </c>
      <c r="L32" s="634"/>
      <c r="M32" s="625" t="s">
        <v>413</v>
      </c>
      <c r="N32" s="626"/>
    </row>
    <row r="33" spans="1:14" x14ac:dyDescent="0.2">
      <c r="A33" s="109" t="s">
        <v>320</v>
      </c>
      <c r="B33" s="608" t="s">
        <v>347</v>
      </c>
      <c r="C33" s="609"/>
      <c r="D33" s="609"/>
      <c r="E33" s="609"/>
      <c r="F33" s="609"/>
      <c r="G33" s="609"/>
      <c r="H33" s="609"/>
      <c r="I33" s="609"/>
      <c r="J33" s="610"/>
      <c r="K33" s="621">
        <v>0</v>
      </c>
      <c r="L33" s="622"/>
      <c r="M33" s="629" t="s">
        <v>413</v>
      </c>
      <c r="N33" s="630"/>
    </row>
    <row r="34" spans="1:14" x14ac:dyDescent="0.2">
      <c r="A34" s="109" t="s">
        <v>321</v>
      </c>
      <c r="B34" s="608" t="s">
        <v>348</v>
      </c>
      <c r="C34" s="609"/>
      <c r="D34" s="609"/>
      <c r="E34" s="609"/>
      <c r="F34" s="609"/>
      <c r="G34" s="609"/>
      <c r="H34" s="609"/>
      <c r="I34" s="609"/>
      <c r="J34" s="610"/>
      <c r="K34" s="621">
        <v>17</v>
      </c>
      <c r="L34" s="622"/>
      <c r="M34" s="621">
        <v>13</v>
      </c>
      <c r="N34" s="622"/>
    </row>
    <row r="35" spans="1:14" x14ac:dyDescent="0.2">
      <c r="A35" s="169" t="s">
        <v>322</v>
      </c>
      <c r="B35" s="608" t="s">
        <v>159</v>
      </c>
      <c r="C35" s="609"/>
      <c r="D35" s="609"/>
      <c r="E35" s="609"/>
      <c r="F35" s="609"/>
      <c r="G35" s="609"/>
      <c r="H35" s="609"/>
      <c r="I35" s="609"/>
      <c r="J35" s="610"/>
      <c r="K35" s="621">
        <v>-8976899</v>
      </c>
      <c r="L35" s="622"/>
      <c r="M35" s="621">
        <v>-9375548</v>
      </c>
      <c r="N35" s="622"/>
    </row>
    <row r="36" spans="1:14" ht="13.5" thickBot="1" x14ac:dyDescent="0.25">
      <c r="A36" s="168"/>
      <c r="B36" s="599"/>
      <c r="C36" s="600"/>
      <c r="D36" s="600"/>
      <c r="E36" s="600"/>
      <c r="F36" s="600"/>
      <c r="G36" s="600"/>
      <c r="H36" s="600"/>
      <c r="I36" s="600"/>
      <c r="J36" s="601"/>
      <c r="K36" s="623"/>
      <c r="L36" s="624"/>
      <c r="M36" s="623"/>
      <c r="N36" s="624"/>
    </row>
  </sheetData>
  <mergeCells count="85">
    <mergeCell ref="A2:N2"/>
    <mergeCell ref="A4:N4"/>
    <mergeCell ref="A5:N5"/>
    <mergeCell ref="B11:J11"/>
    <mergeCell ref="B26:J26"/>
    <mergeCell ref="B21:J21"/>
    <mergeCell ref="B16:J16"/>
    <mergeCell ref="B18:J18"/>
    <mergeCell ref="B19:J19"/>
    <mergeCell ref="B20:J20"/>
    <mergeCell ref="B25:J25"/>
    <mergeCell ref="B22:J22"/>
    <mergeCell ref="B23:J23"/>
    <mergeCell ref="B24:J24"/>
    <mergeCell ref="B12:J12"/>
    <mergeCell ref="B14:J14"/>
    <mergeCell ref="B10:J10"/>
    <mergeCell ref="M9:N9"/>
    <mergeCell ref="B13:J13"/>
    <mergeCell ref="B15:J15"/>
    <mergeCell ref="B17:J17"/>
    <mergeCell ref="K11:L11"/>
    <mergeCell ref="K12:L12"/>
    <mergeCell ref="K13:L13"/>
    <mergeCell ref="K14:L14"/>
    <mergeCell ref="K15:L15"/>
    <mergeCell ref="K16:L16"/>
    <mergeCell ref="K17:L17"/>
    <mergeCell ref="M10:N10"/>
    <mergeCell ref="M11:N11"/>
    <mergeCell ref="M12:N12"/>
    <mergeCell ref="M13:N13"/>
    <mergeCell ref="B33:J33"/>
    <mergeCell ref="B34:J34"/>
    <mergeCell ref="B35:J35"/>
    <mergeCell ref="B36:J36"/>
    <mergeCell ref="B27:J27"/>
    <mergeCell ref="B28:J28"/>
    <mergeCell ref="B29:J29"/>
    <mergeCell ref="B30:J30"/>
    <mergeCell ref="B31:J31"/>
    <mergeCell ref="K19:L19"/>
    <mergeCell ref="K20:L20"/>
    <mergeCell ref="K21:L21"/>
    <mergeCell ref="K22:L22"/>
    <mergeCell ref="B32:J32"/>
    <mergeCell ref="K33:L33"/>
    <mergeCell ref="K34:L34"/>
    <mergeCell ref="K35:L35"/>
    <mergeCell ref="K36:L36"/>
    <mergeCell ref="K10:L10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K18:L18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33:N33"/>
    <mergeCell ref="M34:N34"/>
    <mergeCell ref="M35:N35"/>
    <mergeCell ref="M36:N36"/>
    <mergeCell ref="M28:N28"/>
    <mergeCell ref="M29:N29"/>
    <mergeCell ref="M30:N30"/>
    <mergeCell ref="M31:N31"/>
    <mergeCell ref="M32:N3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55"/>
  <sheetViews>
    <sheetView topLeftCell="A16" workbookViewId="0">
      <selection activeCell="G45" sqref="G45"/>
    </sheetView>
  </sheetViews>
  <sheetFormatPr defaultRowHeight="12.75" x14ac:dyDescent="0.2"/>
  <cols>
    <col min="1" max="1" width="34.85546875" customWidth="1"/>
    <col min="2" max="3" width="5.85546875" customWidth="1"/>
    <col min="4" max="6" width="6" customWidth="1"/>
    <col min="7" max="9" width="6.28515625" customWidth="1"/>
    <col min="10" max="12" width="6" customWidth="1"/>
    <col min="13" max="13" width="6.5703125" customWidth="1"/>
  </cols>
  <sheetData>
    <row r="2" spans="1:16" ht="15" x14ac:dyDescent="0.25">
      <c r="G2" s="141"/>
      <c r="H2" s="141"/>
      <c r="I2" s="141"/>
    </row>
    <row r="3" spans="1:16" x14ac:dyDescent="0.2">
      <c r="A3" s="504" t="s">
        <v>75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</row>
    <row r="5" spans="1:16" x14ac:dyDescent="0.2">
      <c r="A5" s="504" t="s">
        <v>192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</row>
    <row r="6" spans="1:16" x14ac:dyDescent="0.2">
      <c r="A6" s="504" t="s">
        <v>444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</row>
    <row r="8" spans="1:16" ht="13.5" thickBot="1" x14ac:dyDescent="0.25">
      <c r="J8" s="508" t="s">
        <v>21</v>
      </c>
      <c r="K8" s="508"/>
      <c r="L8" s="508"/>
      <c r="M8" s="508"/>
    </row>
    <row r="9" spans="1:16" ht="13.5" thickBot="1" x14ac:dyDescent="0.25">
      <c r="A9" s="184" t="s">
        <v>62</v>
      </c>
      <c r="B9" s="640" t="s">
        <v>445</v>
      </c>
      <c r="C9" s="641"/>
      <c r="D9" s="642"/>
      <c r="E9" s="643" t="s">
        <v>446</v>
      </c>
      <c r="F9" s="644"/>
      <c r="G9" s="645"/>
      <c r="H9" s="643" t="s">
        <v>447</v>
      </c>
      <c r="I9" s="644"/>
      <c r="J9" s="645"/>
      <c r="K9" s="640" t="s">
        <v>193</v>
      </c>
      <c r="L9" s="641"/>
      <c r="M9" s="642"/>
    </row>
    <row r="10" spans="1:16" ht="13.5" thickBot="1" x14ac:dyDescent="0.25">
      <c r="A10" s="171"/>
      <c r="B10" s="193" t="s">
        <v>4</v>
      </c>
      <c r="C10" s="193" t="s">
        <v>5</v>
      </c>
      <c r="D10" s="403" t="s">
        <v>6</v>
      </c>
      <c r="E10" s="193" t="s">
        <v>4</v>
      </c>
      <c r="F10" s="193" t="s">
        <v>5</v>
      </c>
      <c r="G10" s="403" t="s">
        <v>6</v>
      </c>
      <c r="H10" s="193" t="s">
        <v>4</v>
      </c>
      <c r="I10" s="193" t="s">
        <v>5</v>
      </c>
      <c r="J10" s="403" t="s">
        <v>6</v>
      </c>
      <c r="K10" s="193" t="s">
        <v>4</v>
      </c>
      <c r="L10" s="193" t="s">
        <v>5</v>
      </c>
      <c r="M10" s="403" t="s">
        <v>6</v>
      </c>
    </row>
    <row r="11" spans="1:16" x14ac:dyDescent="0.2">
      <c r="A11" s="392" t="s">
        <v>30</v>
      </c>
      <c r="B11" s="405">
        <v>10451</v>
      </c>
      <c r="C11" s="405">
        <v>12011</v>
      </c>
      <c r="D11" s="405">
        <v>11901</v>
      </c>
      <c r="E11" s="405">
        <v>978</v>
      </c>
      <c r="F11" s="405">
        <v>978</v>
      </c>
      <c r="G11" s="405">
        <v>978</v>
      </c>
      <c r="H11" s="405">
        <v>0</v>
      </c>
      <c r="I11" s="405">
        <v>0</v>
      </c>
      <c r="J11" s="405">
        <v>0</v>
      </c>
      <c r="K11" s="405">
        <f>SUM(B11,E11,H11)</f>
        <v>11429</v>
      </c>
      <c r="L11" s="405">
        <f>SUM(C11,F11,I11)</f>
        <v>12989</v>
      </c>
      <c r="M11" s="405">
        <f>SUM(D11,G11,J11)</f>
        <v>12879</v>
      </c>
    </row>
    <row r="12" spans="1:16" x14ac:dyDescent="0.2">
      <c r="A12" s="393" t="s">
        <v>209</v>
      </c>
      <c r="B12" s="404">
        <v>2014</v>
      </c>
      <c r="C12" s="404">
        <v>2249</v>
      </c>
      <c r="D12" s="404">
        <v>2249</v>
      </c>
      <c r="E12" s="404">
        <v>95</v>
      </c>
      <c r="F12" s="404">
        <v>95</v>
      </c>
      <c r="G12" s="404">
        <v>95</v>
      </c>
      <c r="H12" s="404">
        <v>0</v>
      </c>
      <c r="I12" s="404">
        <v>0</v>
      </c>
      <c r="J12" s="404">
        <v>0</v>
      </c>
      <c r="K12" s="404">
        <f t="shared" ref="K12:K26" si="0">SUM(B12,E12,H12)</f>
        <v>2109</v>
      </c>
      <c r="L12" s="404">
        <f>SUM(C12,F12,I12)</f>
        <v>2344</v>
      </c>
      <c r="M12" s="404">
        <f t="shared" ref="M12:M26" si="1">SUM(D12,G12,J12)</f>
        <v>2344</v>
      </c>
    </row>
    <row r="13" spans="1:16" x14ac:dyDescent="0.2">
      <c r="A13" s="393" t="s">
        <v>46</v>
      </c>
      <c r="B13" s="404">
        <v>7066</v>
      </c>
      <c r="C13" s="404">
        <v>10469</v>
      </c>
      <c r="D13" s="404">
        <v>9331</v>
      </c>
      <c r="E13" s="404">
        <v>0</v>
      </c>
      <c r="F13" s="404">
        <v>0</v>
      </c>
      <c r="G13" s="404">
        <v>0</v>
      </c>
      <c r="H13" s="404">
        <v>950</v>
      </c>
      <c r="I13" s="404">
        <v>950</v>
      </c>
      <c r="J13" s="404">
        <v>950</v>
      </c>
      <c r="K13" s="404">
        <f t="shared" si="0"/>
        <v>8016</v>
      </c>
      <c r="L13" s="404">
        <f t="shared" ref="L13:L26" si="2">SUM(C13,F13,I13)</f>
        <v>11419</v>
      </c>
      <c r="M13" s="404">
        <f t="shared" si="1"/>
        <v>10281</v>
      </c>
    </row>
    <row r="14" spans="1:16" x14ac:dyDescent="0.2">
      <c r="A14" s="393" t="s">
        <v>291</v>
      </c>
      <c r="B14" s="404">
        <v>2280</v>
      </c>
      <c r="C14" s="404">
        <v>2306</v>
      </c>
      <c r="D14" s="404">
        <v>1316</v>
      </c>
      <c r="E14" s="404">
        <v>0</v>
      </c>
      <c r="F14" s="404">
        <v>0</v>
      </c>
      <c r="G14" s="404">
        <v>0</v>
      </c>
      <c r="H14" s="404">
        <v>0</v>
      </c>
      <c r="I14" s="404">
        <v>0</v>
      </c>
      <c r="J14" s="404">
        <v>0</v>
      </c>
      <c r="K14" s="404">
        <f t="shared" si="0"/>
        <v>2280</v>
      </c>
      <c r="L14" s="404">
        <f t="shared" si="2"/>
        <v>2306</v>
      </c>
      <c r="M14" s="404">
        <f t="shared" si="1"/>
        <v>1316</v>
      </c>
      <c r="P14" s="172"/>
    </row>
    <row r="15" spans="1:16" x14ac:dyDescent="0.2">
      <c r="A15" s="393" t="s">
        <v>194</v>
      </c>
      <c r="B15" s="404">
        <f t="shared" ref="B15:G15" si="3">SUM(B16:B18)</f>
        <v>2337</v>
      </c>
      <c r="C15" s="404">
        <f t="shared" si="3"/>
        <v>2337</v>
      </c>
      <c r="D15" s="404">
        <f t="shared" si="3"/>
        <v>2040</v>
      </c>
      <c r="E15" s="404">
        <f t="shared" si="3"/>
        <v>360</v>
      </c>
      <c r="F15" s="404">
        <f t="shared" si="3"/>
        <v>360</v>
      </c>
      <c r="G15" s="404">
        <f t="shared" si="3"/>
        <v>360</v>
      </c>
      <c r="H15" s="404">
        <v>0</v>
      </c>
      <c r="I15" s="404">
        <v>0</v>
      </c>
      <c r="J15" s="404">
        <v>0</v>
      </c>
      <c r="K15" s="404">
        <f t="shared" si="0"/>
        <v>2697</v>
      </c>
      <c r="L15" s="404">
        <f t="shared" si="2"/>
        <v>2697</v>
      </c>
      <c r="M15" s="404">
        <f t="shared" si="1"/>
        <v>2400</v>
      </c>
    </row>
    <row r="16" spans="1:16" x14ac:dyDescent="0.2">
      <c r="A16" s="394" t="s">
        <v>195</v>
      </c>
      <c r="B16" s="406">
        <v>838</v>
      </c>
      <c r="C16" s="406">
        <v>838</v>
      </c>
      <c r="D16" s="406">
        <v>628</v>
      </c>
      <c r="E16" s="406">
        <v>0</v>
      </c>
      <c r="F16" s="406">
        <v>0</v>
      </c>
      <c r="G16" s="406">
        <v>0</v>
      </c>
      <c r="H16" s="406">
        <v>0</v>
      </c>
      <c r="I16" s="406">
        <v>0</v>
      </c>
      <c r="J16" s="406">
        <v>0</v>
      </c>
      <c r="K16" s="404">
        <f t="shared" si="0"/>
        <v>838</v>
      </c>
      <c r="L16" s="404">
        <f t="shared" si="2"/>
        <v>838</v>
      </c>
      <c r="M16" s="404">
        <f t="shared" si="1"/>
        <v>628</v>
      </c>
    </row>
    <row r="17" spans="1:13" x14ac:dyDescent="0.2">
      <c r="A17" s="394" t="s">
        <v>448</v>
      </c>
      <c r="B17" s="406">
        <v>0</v>
      </c>
      <c r="C17" s="406">
        <v>0</v>
      </c>
      <c r="D17" s="406">
        <v>0</v>
      </c>
      <c r="E17" s="406">
        <v>360</v>
      </c>
      <c r="F17" s="406">
        <v>360</v>
      </c>
      <c r="G17" s="406">
        <v>360</v>
      </c>
      <c r="H17" s="406">
        <v>0</v>
      </c>
      <c r="I17" s="406">
        <v>0</v>
      </c>
      <c r="J17" s="406">
        <v>0</v>
      </c>
      <c r="K17" s="404">
        <f t="shared" si="0"/>
        <v>360</v>
      </c>
      <c r="L17" s="404">
        <f t="shared" si="2"/>
        <v>360</v>
      </c>
      <c r="M17" s="404">
        <f t="shared" si="1"/>
        <v>360</v>
      </c>
    </row>
    <row r="18" spans="1:13" x14ac:dyDescent="0.2">
      <c r="A18" s="394" t="s">
        <v>196</v>
      </c>
      <c r="B18" s="406">
        <v>1499</v>
      </c>
      <c r="C18" s="406">
        <v>1499</v>
      </c>
      <c r="D18" s="406">
        <v>1412</v>
      </c>
      <c r="E18" s="406">
        <v>0</v>
      </c>
      <c r="F18" s="406">
        <v>0</v>
      </c>
      <c r="G18" s="406">
        <v>0</v>
      </c>
      <c r="H18" s="406">
        <v>0</v>
      </c>
      <c r="I18" s="406">
        <v>0</v>
      </c>
      <c r="J18" s="406">
        <v>0</v>
      </c>
      <c r="K18" s="404">
        <f t="shared" si="0"/>
        <v>1499</v>
      </c>
      <c r="L18" s="404">
        <f t="shared" si="2"/>
        <v>1499</v>
      </c>
      <c r="M18" s="404">
        <f t="shared" si="1"/>
        <v>1412</v>
      </c>
    </row>
    <row r="19" spans="1:13" x14ac:dyDescent="0.2">
      <c r="A19" s="393" t="s">
        <v>197</v>
      </c>
      <c r="B19" s="404">
        <v>0</v>
      </c>
      <c r="C19" s="404">
        <v>0</v>
      </c>
      <c r="D19" s="404">
        <v>0</v>
      </c>
      <c r="E19" s="404">
        <f>SUM(E20:E21)</f>
        <v>617</v>
      </c>
      <c r="F19" s="404">
        <f>SUM(F20:F21)</f>
        <v>744</v>
      </c>
      <c r="G19" s="404">
        <f>SUM(G20:G21)</f>
        <v>719</v>
      </c>
      <c r="H19" s="404">
        <v>0</v>
      </c>
      <c r="I19" s="404">
        <v>0</v>
      </c>
      <c r="J19" s="404">
        <v>0</v>
      </c>
      <c r="K19" s="404">
        <f t="shared" si="0"/>
        <v>617</v>
      </c>
      <c r="L19" s="404">
        <f t="shared" si="2"/>
        <v>744</v>
      </c>
      <c r="M19" s="404">
        <f t="shared" si="1"/>
        <v>719</v>
      </c>
    </row>
    <row r="20" spans="1:13" x14ac:dyDescent="0.2">
      <c r="A20" s="395" t="s">
        <v>290</v>
      </c>
      <c r="B20" s="407">
        <v>0</v>
      </c>
      <c r="C20" s="407">
        <v>0</v>
      </c>
      <c r="D20" s="406">
        <v>0</v>
      </c>
      <c r="E20" s="406">
        <v>77</v>
      </c>
      <c r="F20" s="406">
        <v>204</v>
      </c>
      <c r="G20" s="406">
        <v>179</v>
      </c>
      <c r="H20" s="406">
        <v>0</v>
      </c>
      <c r="I20" s="406">
        <v>0</v>
      </c>
      <c r="J20" s="406">
        <v>0</v>
      </c>
      <c r="K20" s="404">
        <f t="shared" si="0"/>
        <v>77</v>
      </c>
      <c r="L20" s="404">
        <f t="shared" si="2"/>
        <v>204</v>
      </c>
      <c r="M20" s="404">
        <f t="shared" si="1"/>
        <v>179</v>
      </c>
    </row>
    <row r="21" spans="1:13" x14ac:dyDescent="0.2">
      <c r="A21" s="394" t="s">
        <v>198</v>
      </c>
      <c r="B21" s="406">
        <v>0</v>
      </c>
      <c r="C21" s="406">
        <v>0</v>
      </c>
      <c r="D21" s="406">
        <v>0</v>
      </c>
      <c r="E21" s="406">
        <v>540</v>
      </c>
      <c r="F21" s="406">
        <v>540</v>
      </c>
      <c r="G21" s="406">
        <v>540</v>
      </c>
      <c r="H21" s="406">
        <v>0</v>
      </c>
      <c r="I21" s="406">
        <v>0</v>
      </c>
      <c r="J21" s="406">
        <v>0</v>
      </c>
      <c r="K21" s="404">
        <f t="shared" si="0"/>
        <v>540</v>
      </c>
      <c r="L21" s="404">
        <f t="shared" si="2"/>
        <v>540</v>
      </c>
      <c r="M21" s="404">
        <f t="shared" si="1"/>
        <v>540</v>
      </c>
    </row>
    <row r="22" spans="1:13" x14ac:dyDescent="0.2">
      <c r="A22" s="393" t="s">
        <v>210</v>
      </c>
      <c r="B22" s="404">
        <v>0</v>
      </c>
      <c r="C22" s="404">
        <v>634</v>
      </c>
      <c r="D22" s="404">
        <v>634</v>
      </c>
      <c r="E22" s="404">
        <v>0</v>
      </c>
      <c r="F22" s="404">
        <v>0</v>
      </c>
      <c r="G22" s="404">
        <v>0</v>
      </c>
      <c r="H22" s="404">
        <v>0</v>
      </c>
      <c r="I22" s="404">
        <v>0</v>
      </c>
      <c r="J22" s="404">
        <v>0</v>
      </c>
      <c r="K22" s="404">
        <f t="shared" si="0"/>
        <v>0</v>
      </c>
      <c r="L22" s="404">
        <f t="shared" si="2"/>
        <v>634</v>
      </c>
      <c r="M22" s="404">
        <f t="shared" si="1"/>
        <v>634</v>
      </c>
    </row>
    <row r="23" spans="1:13" x14ac:dyDescent="0.2">
      <c r="A23" s="393" t="s">
        <v>199</v>
      </c>
      <c r="B23" s="404">
        <v>8192</v>
      </c>
      <c r="C23" s="404">
        <v>4770</v>
      </c>
      <c r="D23" s="404">
        <v>0</v>
      </c>
      <c r="E23" s="404">
        <v>349</v>
      </c>
      <c r="F23" s="404">
        <v>349</v>
      </c>
      <c r="G23" s="404">
        <v>0</v>
      </c>
      <c r="H23" s="404">
        <v>0</v>
      </c>
      <c r="I23" s="404">
        <v>0</v>
      </c>
      <c r="J23" s="404">
        <v>0</v>
      </c>
      <c r="K23" s="404">
        <f t="shared" si="0"/>
        <v>8541</v>
      </c>
      <c r="L23" s="404">
        <f t="shared" si="2"/>
        <v>5119</v>
      </c>
      <c r="M23" s="404">
        <f t="shared" si="1"/>
        <v>0</v>
      </c>
    </row>
    <row r="24" spans="1:13" x14ac:dyDescent="0.2">
      <c r="A24" s="396" t="s">
        <v>200</v>
      </c>
      <c r="B24" s="408">
        <f>SUM(B11:B15,B19,B22:B23)</f>
        <v>32340</v>
      </c>
      <c r="C24" s="408">
        <f t="shared" ref="C24:M24" si="4">SUM(C11:C15,C19,C22:C23)</f>
        <v>34776</v>
      </c>
      <c r="D24" s="408">
        <f t="shared" si="4"/>
        <v>27471</v>
      </c>
      <c r="E24" s="408">
        <f t="shared" si="4"/>
        <v>2399</v>
      </c>
      <c r="F24" s="408">
        <f t="shared" si="4"/>
        <v>2526</v>
      </c>
      <c r="G24" s="408">
        <f t="shared" si="4"/>
        <v>2152</v>
      </c>
      <c r="H24" s="408">
        <f t="shared" si="4"/>
        <v>950</v>
      </c>
      <c r="I24" s="408">
        <f t="shared" si="4"/>
        <v>950</v>
      </c>
      <c r="J24" s="408">
        <f t="shared" si="4"/>
        <v>950</v>
      </c>
      <c r="K24" s="408">
        <f t="shared" si="4"/>
        <v>35689</v>
      </c>
      <c r="L24" s="408">
        <f t="shared" si="4"/>
        <v>38252</v>
      </c>
      <c r="M24" s="408">
        <f t="shared" si="4"/>
        <v>30573</v>
      </c>
    </row>
    <row r="25" spans="1:13" x14ac:dyDescent="0.2">
      <c r="A25" s="397" t="s">
        <v>201</v>
      </c>
      <c r="B25" s="409">
        <v>270</v>
      </c>
      <c r="C25" s="409">
        <v>270</v>
      </c>
      <c r="D25" s="409">
        <v>270</v>
      </c>
      <c r="E25" s="409">
        <v>6431</v>
      </c>
      <c r="F25" s="409">
        <v>6777</v>
      </c>
      <c r="G25" s="409">
        <v>6777</v>
      </c>
      <c r="H25" s="409">
        <v>0</v>
      </c>
      <c r="I25" s="409">
        <v>0</v>
      </c>
      <c r="J25" s="409">
        <v>0</v>
      </c>
      <c r="K25" s="404">
        <f t="shared" si="0"/>
        <v>6701</v>
      </c>
      <c r="L25" s="404">
        <f t="shared" si="2"/>
        <v>7047</v>
      </c>
      <c r="M25" s="404">
        <f t="shared" si="1"/>
        <v>7047</v>
      </c>
    </row>
    <row r="26" spans="1:13" x14ac:dyDescent="0.2">
      <c r="A26" s="393" t="s">
        <v>350</v>
      </c>
      <c r="B26" s="404">
        <v>0</v>
      </c>
      <c r="C26" s="404">
        <v>0</v>
      </c>
      <c r="D26" s="404">
        <v>0</v>
      </c>
      <c r="E26" s="404">
        <v>341</v>
      </c>
      <c r="F26" s="404">
        <v>341</v>
      </c>
      <c r="G26" s="404">
        <v>341</v>
      </c>
      <c r="H26" s="404">
        <v>0</v>
      </c>
      <c r="I26" s="404">
        <v>0</v>
      </c>
      <c r="J26" s="404">
        <v>0</v>
      </c>
      <c r="K26" s="404">
        <f t="shared" si="0"/>
        <v>341</v>
      </c>
      <c r="L26" s="404">
        <f t="shared" si="2"/>
        <v>341</v>
      </c>
      <c r="M26" s="404">
        <f t="shared" si="1"/>
        <v>341</v>
      </c>
    </row>
    <row r="27" spans="1:13" ht="13.5" thickBot="1" x14ac:dyDescent="0.25">
      <c r="A27" s="398" t="s">
        <v>202</v>
      </c>
      <c r="B27" s="410">
        <f>SUM(B25:B26)</f>
        <v>270</v>
      </c>
      <c r="C27" s="410">
        <f t="shared" ref="C27:M27" si="5">SUM(C25:C26)</f>
        <v>270</v>
      </c>
      <c r="D27" s="410">
        <f t="shared" si="5"/>
        <v>270</v>
      </c>
      <c r="E27" s="410">
        <f t="shared" si="5"/>
        <v>6772</v>
      </c>
      <c r="F27" s="410">
        <f t="shared" si="5"/>
        <v>7118</v>
      </c>
      <c r="G27" s="410">
        <f t="shared" si="5"/>
        <v>7118</v>
      </c>
      <c r="H27" s="410">
        <f t="shared" si="5"/>
        <v>0</v>
      </c>
      <c r="I27" s="410">
        <f t="shared" si="5"/>
        <v>0</v>
      </c>
      <c r="J27" s="410">
        <f t="shared" si="5"/>
        <v>0</v>
      </c>
      <c r="K27" s="410">
        <f t="shared" si="5"/>
        <v>7042</v>
      </c>
      <c r="L27" s="410">
        <f t="shared" si="5"/>
        <v>7388</v>
      </c>
      <c r="M27" s="410">
        <f t="shared" si="5"/>
        <v>7388</v>
      </c>
    </row>
    <row r="28" spans="1:13" ht="13.5" thickBot="1" x14ac:dyDescent="0.25">
      <c r="A28" s="399" t="s">
        <v>203</v>
      </c>
      <c r="B28" s="411">
        <f>SUM(B24,B27)</f>
        <v>32610</v>
      </c>
      <c r="C28" s="411">
        <f t="shared" ref="C28:M28" si="6">SUM(C24,C27)</f>
        <v>35046</v>
      </c>
      <c r="D28" s="411">
        <f t="shared" si="6"/>
        <v>27741</v>
      </c>
      <c r="E28" s="411">
        <f t="shared" si="6"/>
        <v>9171</v>
      </c>
      <c r="F28" s="411">
        <f t="shared" si="6"/>
        <v>9644</v>
      </c>
      <c r="G28" s="411">
        <f t="shared" si="6"/>
        <v>9270</v>
      </c>
      <c r="H28" s="411">
        <f t="shared" si="6"/>
        <v>950</v>
      </c>
      <c r="I28" s="411">
        <f t="shared" si="6"/>
        <v>950</v>
      </c>
      <c r="J28" s="411">
        <f t="shared" si="6"/>
        <v>950</v>
      </c>
      <c r="K28" s="411">
        <f t="shared" si="6"/>
        <v>42731</v>
      </c>
      <c r="L28" s="411">
        <f t="shared" si="6"/>
        <v>45640</v>
      </c>
      <c r="M28" s="411">
        <f t="shared" si="6"/>
        <v>37961</v>
      </c>
    </row>
    <row r="31" spans="1:13" ht="13.5" thickBot="1" x14ac:dyDescent="0.25"/>
    <row r="32" spans="1:13" ht="13.5" thickBot="1" x14ac:dyDescent="0.25">
      <c r="A32" s="184" t="s">
        <v>62</v>
      </c>
      <c r="B32" s="640" t="s">
        <v>445</v>
      </c>
      <c r="C32" s="641"/>
      <c r="D32" s="642"/>
      <c r="E32" s="640" t="s">
        <v>446</v>
      </c>
      <c r="F32" s="641"/>
      <c r="G32" s="642"/>
      <c r="H32" s="640" t="s">
        <v>449</v>
      </c>
      <c r="I32" s="641"/>
      <c r="J32" s="642"/>
      <c r="K32" s="640" t="s">
        <v>193</v>
      </c>
      <c r="L32" s="641"/>
      <c r="M32" s="642"/>
    </row>
    <row r="33" spans="1:13" ht="13.5" thickBot="1" x14ac:dyDescent="0.25">
      <c r="A33" s="400"/>
      <c r="B33" s="193" t="s">
        <v>4</v>
      </c>
      <c r="C33" s="193" t="s">
        <v>5</v>
      </c>
      <c r="D33" s="403" t="s">
        <v>6</v>
      </c>
      <c r="E33" s="193" t="s">
        <v>4</v>
      </c>
      <c r="F33" s="193" t="s">
        <v>5</v>
      </c>
      <c r="G33" s="403" t="s">
        <v>6</v>
      </c>
      <c r="H33" s="193" t="s">
        <v>4</v>
      </c>
      <c r="I33" s="193" t="s">
        <v>5</v>
      </c>
      <c r="J33" s="403" t="s">
        <v>6</v>
      </c>
      <c r="K33" s="193" t="s">
        <v>4</v>
      </c>
      <c r="L33" s="193" t="s">
        <v>5</v>
      </c>
      <c r="M33" s="403" t="s">
        <v>6</v>
      </c>
    </row>
    <row r="34" spans="1:13" x14ac:dyDescent="0.2">
      <c r="A34" s="392" t="s">
        <v>328</v>
      </c>
      <c r="B34" s="405">
        <v>14911</v>
      </c>
      <c r="C34" s="405">
        <v>15665</v>
      </c>
      <c r="D34" s="405">
        <v>15665</v>
      </c>
      <c r="E34" s="405">
        <v>0</v>
      </c>
      <c r="F34" s="405">
        <v>0</v>
      </c>
      <c r="G34" s="405">
        <v>0</v>
      </c>
      <c r="H34" s="405">
        <v>950</v>
      </c>
      <c r="I34" s="405">
        <v>950</v>
      </c>
      <c r="J34" s="405">
        <v>950</v>
      </c>
      <c r="K34" s="405">
        <f>SUM(B34,E34,H34)</f>
        <v>15861</v>
      </c>
      <c r="L34" s="405">
        <f>SUM(C34,F34,I34)</f>
        <v>16615</v>
      </c>
      <c r="M34" s="405">
        <f>SUM(D34,G34,J34)</f>
        <v>16615</v>
      </c>
    </row>
    <row r="35" spans="1:13" x14ac:dyDescent="0.2">
      <c r="A35" s="393" t="s">
        <v>102</v>
      </c>
      <c r="B35" s="404">
        <v>0</v>
      </c>
      <c r="C35" s="404">
        <v>570</v>
      </c>
      <c r="D35" s="404">
        <v>570</v>
      </c>
      <c r="E35" s="404">
        <v>0</v>
      </c>
      <c r="F35" s="404">
        <v>0</v>
      </c>
      <c r="G35" s="404">
        <v>0</v>
      </c>
      <c r="H35" s="404">
        <v>0</v>
      </c>
      <c r="I35" s="404">
        <v>0</v>
      </c>
      <c r="J35" s="404">
        <v>0</v>
      </c>
      <c r="K35" s="404">
        <f t="shared" ref="K35:K55" si="7">SUM(B35,E35,H35)</f>
        <v>0</v>
      </c>
      <c r="L35" s="404">
        <f t="shared" ref="L35:L55" si="8">SUM(C35,F35,I35)</f>
        <v>570</v>
      </c>
      <c r="M35" s="404">
        <f t="shared" ref="M35:M55" si="9">SUM(D35,G35,J35)</f>
        <v>570</v>
      </c>
    </row>
    <row r="36" spans="1:13" x14ac:dyDescent="0.2">
      <c r="A36" s="393" t="s">
        <v>329</v>
      </c>
      <c r="B36" s="404">
        <f>SUM(B37:B39)</f>
        <v>5028</v>
      </c>
      <c r="C36" s="404">
        <f t="shared" ref="C36:J36" si="10">SUM(C37:C39)</f>
        <v>5074</v>
      </c>
      <c r="D36" s="404">
        <f t="shared" si="10"/>
        <v>4759</v>
      </c>
      <c r="E36" s="404">
        <f t="shared" si="10"/>
        <v>0</v>
      </c>
      <c r="F36" s="404">
        <f t="shared" si="10"/>
        <v>0</v>
      </c>
      <c r="G36" s="404">
        <f t="shared" si="10"/>
        <v>0</v>
      </c>
      <c r="H36" s="404">
        <f t="shared" si="10"/>
        <v>0</v>
      </c>
      <c r="I36" s="404">
        <f t="shared" si="10"/>
        <v>0</v>
      </c>
      <c r="J36" s="404">
        <f t="shared" si="10"/>
        <v>0</v>
      </c>
      <c r="K36" s="404">
        <f t="shared" si="7"/>
        <v>5028</v>
      </c>
      <c r="L36" s="404">
        <f t="shared" si="8"/>
        <v>5074</v>
      </c>
      <c r="M36" s="404">
        <f t="shared" si="9"/>
        <v>4759</v>
      </c>
    </row>
    <row r="37" spans="1:13" x14ac:dyDescent="0.2">
      <c r="A37" s="395" t="s">
        <v>330</v>
      </c>
      <c r="B37" s="407">
        <v>4700</v>
      </c>
      <c r="C37" s="407">
        <v>4747</v>
      </c>
      <c r="D37" s="406">
        <v>4623</v>
      </c>
      <c r="E37" s="406">
        <v>0</v>
      </c>
      <c r="F37" s="406">
        <v>0</v>
      </c>
      <c r="G37" s="406">
        <v>0</v>
      </c>
      <c r="H37" s="406">
        <v>0</v>
      </c>
      <c r="I37" s="406">
        <v>0</v>
      </c>
      <c r="J37" s="406">
        <v>0</v>
      </c>
      <c r="K37" s="406">
        <f t="shared" si="7"/>
        <v>4700</v>
      </c>
      <c r="L37" s="404">
        <f t="shared" si="8"/>
        <v>4747</v>
      </c>
      <c r="M37" s="404">
        <f t="shared" si="9"/>
        <v>4623</v>
      </c>
    </row>
    <row r="38" spans="1:13" x14ac:dyDescent="0.2">
      <c r="A38" s="395" t="s">
        <v>331</v>
      </c>
      <c r="B38" s="407">
        <v>278</v>
      </c>
      <c r="C38" s="407">
        <v>277</v>
      </c>
      <c r="D38" s="406">
        <v>117</v>
      </c>
      <c r="E38" s="406">
        <v>0</v>
      </c>
      <c r="F38" s="406">
        <v>0</v>
      </c>
      <c r="G38" s="406">
        <v>0</v>
      </c>
      <c r="H38" s="406">
        <v>0</v>
      </c>
      <c r="I38" s="406">
        <v>0</v>
      </c>
      <c r="J38" s="406">
        <v>0</v>
      </c>
      <c r="K38" s="406">
        <f t="shared" si="7"/>
        <v>278</v>
      </c>
      <c r="L38" s="404">
        <f t="shared" si="8"/>
        <v>277</v>
      </c>
      <c r="M38" s="404">
        <f t="shared" si="9"/>
        <v>117</v>
      </c>
    </row>
    <row r="39" spans="1:13" x14ac:dyDescent="0.2">
      <c r="A39" s="395" t="s">
        <v>332</v>
      </c>
      <c r="B39" s="407">
        <v>50</v>
      </c>
      <c r="C39" s="407">
        <v>50</v>
      </c>
      <c r="D39" s="406">
        <v>19</v>
      </c>
      <c r="E39" s="406">
        <v>0</v>
      </c>
      <c r="F39" s="406">
        <v>0</v>
      </c>
      <c r="G39" s="406">
        <v>0</v>
      </c>
      <c r="H39" s="406">
        <v>0</v>
      </c>
      <c r="I39" s="406">
        <v>0</v>
      </c>
      <c r="J39" s="406">
        <v>0</v>
      </c>
      <c r="K39" s="406">
        <f t="shared" si="7"/>
        <v>50</v>
      </c>
      <c r="L39" s="404">
        <f t="shared" si="8"/>
        <v>50</v>
      </c>
      <c r="M39" s="404">
        <f t="shared" si="9"/>
        <v>19</v>
      </c>
    </row>
    <row r="40" spans="1:13" x14ac:dyDescent="0.2">
      <c r="A40" s="393" t="s">
        <v>333</v>
      </c>
      <c r="B40" s="404">
        <v>0</v>
      </c>
      <c r="C40" s="404">
        <v>0</v>
      </c>
      <c r="D40" s="404">
        <v>0</v>
      </c>
      <c r="E40" s="404">
        <v>538</v>
      </c>
      <c r="F40" s="404">
        <v>627</v>
      </c>
      <c r="G40" s="404">
        <v>627</v>
      </c>
      <c r="H40" s="404">
        <v>0</v>
      </c>
      <c r="I40" s="404">
        <v>0</v>
      </c>
      <c r="J40" s="404">
        <v>0</v>
      </c>
      <c r="K40" s="404">
        <f t="shared" si="7"/>
        <v>538</v>
      </c>
      <c r="L40" s="404">
        <f t="shared" si="8"/>
        <v>627</v>
      </c>
      <c r="M40" s="404">
        <f t="shared" si="9"/>
        <v>627</v>
      </c>
    </row>
    <row r="41" spans="1:13" x14ac:dyDescent="0.2">
      <c r="A41" s="393" t="s">
        <v>35</v>
      </c>
      <c r="B41" s="404">
        <v>138</v>
      </c>
      <c r="C41" s="404">
        <v>138</v>
      </c>
      <c r="D41" s="404">
        <v>138</v>
      </c>
      <c r="E41" s="404">
        <v>57</v>
      </c>
      <c r="F41" s="404">
        <v>2410</v>
      </c>
      <c r="G41" s="404">
        <v>2499</v>
      </c>
      <c r="H41" s="404">
        <v>0</v>
      </c>
      <c r="I41" s="404">
        <v>0</v>
      </c>
      <c r="J41" s="404">
        <v>0</v>
      </c>
      <c r="K41" s="404">
        <f t="shared" si="7"/>
        <v>195</v>
      </c>
      <c r="L41" s="404">
        <f t="shared" si="8"/>
        <v>2548</v>
      </c>
      <c r="M41" s="404">
        <f t="shared" si="9"/>
        <v>2637</v>
      </c>
    </row>
    <row r="42" spans="1:13" x14ac:dyDescent="0.2">
      <c r="A42" s="393" t="s">
        <v>334</v>
      </c>
      <c r="B42" s="404">
        <f>SUM(B43:B47)</f>
        <v>5240</v>
      </c>
      <c r="C42" s="404">
        <f t="shared" ref="C42:J42" si="11">SUM(C43:C47)</f>
        <v>5095</v>
      </c>
      <c r="D42" s="404">
        <f t="shared" si="11"/>
        <v>5095</v>
      </c>
      <c r="E42" s="404">
        <f t="shared" si="11"/>
        <v>1804</v>
      </c>
      <c r="F42" s="404">
        <f t="shared" si="11"/>
        <v>1975</v>
      </c>
      <c r="G42" s="404">
        <f t="shared" si="11"/>
        <v>2070</v>
      </c>
      <c r="H42" s="404">
        <f t="shared" si="11"/>
        <v>0</v>
      </c>
      <c r="I42" s="404">
        <f t="shared" si="11"/>
        <v>0</v>
      </c>
      <c r="J42" s="404">
        <f t="shared" si="11"/>
        <v>0</v>
      </c>
      <c r="K42" s="404">
        <f t="shared" si="7"/>
        <v>7044</v>
      </c>
      <c r="L42" s="404">
        <f t="shared" si="8"/>
        <v>7070</v>
      </c>
      <c r="M42" s="404">
        <f t="shared" si="9"/>
        <v>7165</v>
      </c>
    </row>
    <row r="43" spans="1:13" x14ac:dyDescent="0.2">
      <c r="A43" s="394" t="s">
        <v>204</v>
      </c>
      <c r="B43" s="406">
        <v>1748</v>
      </c>
      <c r="C43" s="406">
        <v>1580</v>
      </c>
      <c r="D43" s="406">
        <v>1580</v>
      </c>
      <c r="E43" s="406">
        <v>0</v>
      </c>
      <c r="F43" s="406">
        <v>0</v>
      </c>
      <c r="G43" s="406">
        <v>0</v>
      </c>
      <c r="H43" s="406">
        <v>0</v>
      </c>
      <c r="I43" s="406">
        <v>0</v>
      </c>
      <c r="J43" s="406">
        <v>0</v>
      </c>
      <c r="K43" s="404">
        <f t="shared" si="7"/>
        <v>1748</v>
      </c>
      <c r="L43" s="404">
        <f t="shared" si="8"/>
        <v>1580</v>
      </c>
      <c r="M43" s="404">
        <f t="shared" si="9"/>
        <v>1580</v>
      </c>
    </row>
    <row r="44" spans="1:13" x14ac:dyDescent="0.2">
      <c r="A44" s="395" t="s">
        <v>205</v>
      </c>
      <c r="B44" s="407">
        <v>3492</v>
      </c>
      <c r="C44" s="407">
        <v>3489</v>
      </c>
      <c r="D44" s="406">
        <v>3489</v>
      </c>
      <c r="E44" s="406">
        <v>0</v>
      </c>
      <c r="F44" s="406">
        <v>0</v>
      </c>
      <c r="G44" s="406">
        <v>0</v>
      </c>
      <c r="H44" s="406">
        <v>0</v>
      </c>
      <c r="I44" s="406">
        <v>0</v>
      </c>
      <c r="J44" s="404">
        <v>0</v>
      </c>
      <c r="K44" s="404">
        <f t="shared" si="7"/>
        <v>3492</v>
      </c>
      <c r="L44" s="404">
        <f t="shared" si="8"/>
        <v>3489</v>
      </c>
      <c r="M44" s="404">
        <f t="shared" si="9"/>
        <v>3489</v>
      </c>
    </row>
    <row r="45" spans="1:13" x14ac:dyDescent="0.2">
      <c r="A45" s="395" t="s">
        <v>349</v>
      </c>
      <c r="B45" s="407">
        <v>0</v>
      </c>
      <c r="C45" s="407">
        <v>0</v>
      </c>
      <c r="D45" s="406"/>
      <c r="E45" s="406">
        <v>1074</v>
      </c>
      <c r="F45" s="406">
        <v>1975</v>
      </c>
      <c r="G45" s="406">
        <v>2070</v>
      </c>
      <c r="H45" s="406">
        <v>0</v>
      </c>
      <c r="I45" s="406">
        <v>0</v>
      </c>
      <c r="J45" s="404">
        <v>0</v>
      </c>
      <c r="K45" s="404">
        <f t="shared" si="7"/>
        <v>1074</v>
      </c>
      <c r="L45" s="404">
        <f t="shared" si="8"/>
        <v>1975</v>
      </c>
      <c r="M45" s="404">
        <f t="shared" si="9"/>
        <v>2070</v>
      </c>
    </row>
    <row r="46" spans="1:13" x14ac:dyDescent="0.2">
      <c r="A46" s="395" t="s">
        <v>452</v>
      </c>
      <c r="B46" s="407">
        <v>0</v>
      </c>
      <c r="C46" s="407">
        <v>26</v>
      </c>
      <c r="D46" s="406">
        <v>26</v>
      </c>
      <c r="E46" s="406">
        <v>0</v>
      </c>
      <c r="F46" s="406">
        <v>0</v>
      </c>
      <c r="G46" s="406">
        <v>0</v>
      </c>
      <c r="H46" s="406">
        <v>0</v>
      </c>
      <c r="I46" s="406">
        <v>0</v>
      </c>
      <c r="J46" s="404">
        <v>0</v>
      </c>
      <c r="K46" s="404">
        <f t="shared" si="7"/>
        <v>0</v>
      </c>
      <c r="L46" s="404">
        <f t="shared" si="8"/>
        <v>26</v>
      </c>
      <c r="M46" s="404">
        <f t="shared" si="9"/>
        <v>26</v>
      </c>
    </row>
    <row r="47" spans="1:13" x14ac:dyDescent="0.2">
      <c r="A47" s="395" t="s">
        <v>450</v>
      </c>
      <c r="B47" s="407">
        <v>0</v>
      </c>
      <c r="C47" s="407">
        <v>0</v>
      </c>
      <c r="D47" s="406">
        <v>0</v>
      </c>
      <c r="E47" s="406">
        <v>730</v>
      </c>
      <c r="F47" s="406">
        <v>0</v>
      </c>
      <c r="G47" s="406">
        <v>0</v>
      </c>
      <c r="H47" s="406">
        <v>0</v>
      </c>
      <c r="I47" s="406">
        <v>0</v>
      </c>
      <c r="J47" s="404">
        <v>0</v>
      </c>
      <c r="K47" s="404">
        <f t="shared" si="7"/>
        <v>730</v>
      </c>
      <c r="L47" s="404">
        <f t="shared" si="8"/>
        <v>0</v>
      </c>
      <c r="M47" s="404">
        <f t="shared" si="9"/>
        <v>0</v>
      </c>
    </row>
    <row r="48" spans="1:13" x14ac:dyDescent="0.2">
      <c r="A48" s="393" t="s">
        <v>206</v>
      </c>
      <c r="B48" s="404">
        <v>7023</v>
      </c>
      <c r="C48" s="404">
        <v>5748</v>
      </c>
      <c r="D48" s="404">
        <v>5748</v>
      </c>
      <c r="E48" s="404">
        <v>0</v>
      </c>
      <c r="F48" s="404">
        <v>0</v>
      </c>
      <c r="G48" s="404">
        <v>0</v>
      </c>
      <c r="H48" s="404">
        <v>0</v>
      </c>
      <c r="I48" s="404">
        <v>0</v>
      </c>
      <c r="J48" s="404">
        <v>0</v>
      </c>
      <c r="K48" s="404">
        <f t="shared" si="7"/>
        <v>7023</v>
      </c>
      <c r="L48" s="404">
        <f t="shared" si="8"/>
        <v>5748</v>
      </c>
      <c r="M48" s="404">
        <f t="shared" si="9"/>
        <v>5748</v>
      </c>
    </row>
    <row r="49" spans="1:13" x14ac:dyDescent="0.2">
      <c r="A49" s="396" t="s">
        <v>200</v>
      </c>
      <c r="B49" s="408">
        <f>SUM(B34:B36,B40:B42,B48)</f>
        <v>32340</v>
      </c>
      <c r="C49" s="408">
        <f t="shared" ref="C49:J49" si="12">SUM(C34:C36,C40:C42,C48)</f>
        <v>32290</v>
      </c>
      <c r="D49" s="408">
        <f t="shared" si="12"/>
        <v>31975</v>
      </c>
      <c r="E49" s="408">
        <f t="shared" si="12"/>
        <v>2399</v>
      </c>
      <c r="F49" s="408">
        <f t="shared" si="12"/>
        <v>5012</v>
      </c>
      <c r="G49" s="408">
        <f t="shared" si="12"/>
        <v>5196</v>
      </c>
      <c r="H49" s="408">
        <f t="shared" si="12"/>
        <v>950</v>
      </c>
      <c r="I49" s="408">
        <f t="shared" si="12"/>
        <v>950</v>
      </c>
      <c r="J49" s="408">
        <f t="shared" si="12"/>
        <v>950</v>
      </c>
      <c r="K49" s="412">
        <f t="shared" si="7"/>
        <v>35689</v>
      </c>
      <c r="L49" s="412">
        <f t="shared" si="8"/>
        <v>38252</v>
      </c>
      <c r="M49" s="412">
        <f t="shared" si="9"/>
        <v>38121</v>
      </c>
    </row>
    <row r="50" spans="1:13" x14ac:dyDescent="0.2">
      <c r="A50" s="393" t="s">
        <v>365</v>
      </c>
      <c r="B50" s="404">
        <v>0</v>
      </c>
      <c r="C50" s="404">
        <v>0</v>
      </c>
      <c r="D50" s="404">
        <v>0</v>
      </c>
      <c r="E50" s="404">
        <v>0</v>
      </c>
      <c r="F50" s="404">
        <v>868</v>
      </c>
      <c r="G50" s="404">
        <v>868</v>
      </c>
      <c r="H50" s="404">
        <v>0</v>
      </c>
      <c r="I50" s="404">
        <v>0</v>
      </c>
      <c r="J50" s="404">
        <v>0</v>
      </c>
      <c r="K50" s="404">
        <f t="shared" si="7"/>
        <v>0</v>
      </c>
      <c r="L50" s="404">
        <f t="shared" si="8"/>
        <v>868</v>
      </c>
      <c r="M50" s="404">
        <f t="shared" si="9"/>
        <v>868</v>
      </c>
    </row>
    <row r="51" spans="1:13" x14ac:dyDescent="0.2">
      <c r="A51" s="393" t="s">
        <v>281</v>
      </c>
      <c r="B51" s="404">
        <v>210</v>
      </c>
      <c r="C51" s="404">
        <v>210</v>
      </c>
      <c r="D51" s="404">
        <v>210</v>
      </c>
      <c r="E51" s="404">
        <v>6772</v>
      </c>
      <c r="F51" s="404">
        <v>6132</v>
      </c>
      <c r="G51" s="404">
        <v>6132</v>
      </c>
      <c r="H51" s="404">
        <v>0</v>
      </c>
      <c r="I51" s="404">
        <v>0</v>
      </c>
      <c r="J51" s="404">
        <v>0</v>
      </c>
      <c r="K51" s="404">
        <f t="shared" si="7"/>
        <v>6982</v>
      </c>
      <c r="L51" s="404">
        <f t="shared" si="8"/>
        <v>6342</v>
      </c>
      <c r="M51" s="404">
        <f t="shared" si="9"/>
        <v>6342</v>
      </c>
    </row>
    <row r="52" spans="1:13" x14ac:dyDescent="0.2">
      <c r="A52" s="401" t="s">
        <v>351</v>
      </c>
      <c r="B52" s="413">
        <v>0</v>
      </c>
      <c r="C52" s="413">
        <v>0</v>
      </c>
      <c r="D52" s="413">
        <v>0</v>
      </c>
      <c r="E52" s="413">
        <v>0</v>
      </c>
      <c r="F52" s="413">
        <v>0</v>
      </c>
      <c r="G52" s="413">
        <v>0</v>
      </c>
      <c r="H52" s="413">
        <v>0</v>
      </c>
      <c r="I52" s="413">
        <v>0</v>
      </c>
      <c r="J52" s="413">
        <v>0</v>
      </c>
      <c r="K52" s="404">
        <f t="shared" si="7"/>
        <v>0</v>
      </c>
      <c r="L52" s="404">
        <f t="shared" si="8"/>
        <v>0</v>
      </c>
      <c r="M52" s="404">
        <f t="shared" si="9"/>
        <v>0</v>
      </c>
    </row>
    <row r="53" spans="1:13" x14ac:dyDescent="0.2">
      <c r="A53" s="401" t="s">
        <v>451</v>
      </c>
      <c r="B53" s="413">
        <v>60</v>
      </c>
      <c r="C53" s="413">
        <v>60</v>
      </c>
      <c r="D53" s="413">
        <v>60</v>
      </c>
      <c r="E53" s="413">
        <v>0</v>
      </c>
      <c r="F53" s="413">
        <v>118</v>
      </c>
      <c r="G53" s="413">
        <v>118</v>
      </c>
      <c r="H53" s="413">
        <v>0</v>
      </c>
      <c r="I53" s="413">
        <v>0</v>
      </c>
      <c r="J53" s="413">
        <v>0</v>
      </c>
      <c r="K53" s="404">
        <f t="shared" si="7"/>
        <v>60</v>
      </c>
      <c r="L53" s="404">
        <f t="shared" si="8"/>
        <v>178</v>
      </c>
      <c r="M53" s="404">
        <f t="shared" si="9"/>
        <v>178</v>
      </c>
    </row>
    <row r="54" spans="1:13" ht="13.5" thickBot="1" x14ac:dyDescent="0.25">
      <c r="A54" s="402" t="s">
        <v>207</v>
      </c>
      <c r="B54" s="414">
        <f>SUM(B50:B53)</f>
        <v>270</v>
      </c>
      <c r="C54" s="414">
        <f t="shared" ref="C54:J54" si="13">SUM(C50:C53)</f>
        <v>270</v>
      </c>
      <c r="D54" s="414">
        <f t="shared" si="13"/>
        <v>270</v>
      </c>
      <c r="E54" s="414">
        <f t="shared" si="13"/>
        <v>6772</v>
      </c>
      <c r="F54" s="414">
        <f t="shared" si="13"/>
        <v>7118</v>
      </c>
      <c r="G54" s="414">
        <f t="shared" si="13"/>
        <v>7118</v>
      </c>
      <c r="H54" s="414">
        <f t="shared" si="13"/>
        <v>0</v>
      </c>
      <c r="I54" s="414">
        <f t="shared" si="13"/>
        <v>0</v>
      </c>
      <c r="J54" s="414">
        <f t="shared" si="13"/>
        <v>0</v>
      </c>
      <c r="K54" s="415">
        <f t="shared" si="7"/>
        <v>7042</v>
      </c>
      <c r="L54" s="415">
        <f t="shared" si="8"/>
        <v>7388</v>
      </c>
      <c r="M54" s="415">
        <f t="shared" si="9"/>
        <v>7388</v>
      </c>
    </row>
    <row r="55" spans="1:13" ht="13.5" thickBot="1" x14ac:dyDescent="0.25">
      <c r="A55" s="399" t="s">
        <v>208</v>
      </c>
      <c r="B55" s="411">
        <f>SUM(B49,B54)</f>
        <v>32610</v>
      </c>
      <c r="C55" s="411">
        <f t="shared" ref="C55:J55" si="14">SUM(C49,C54)</f>
        <v>32560</v>
      </c>
      <c r="D55" s="411">
        <f t="shared" si="14"/>
        <v>32245</v>
      </c>
      <c r="E55" s="411">
        <f t="shared" si="14"/>
        <v>9171</v>
      </c>
      <c r="F55" s="411">
        <f t="shared" si="14"/>
        <v>12130</v>
      </c>
      <c r="G55" s="411">
        <f t="shared" si="14"/>
        <v>12314</v>
      </c>
      <c r="H55" s="411">
        <f t="shared" si="14"/>
        <v>950</v>
      </c>
      <c r="I55" s="411">
        <f t="shared" si="14"/>
        <v>950</v>
      </c>
      <c r="J55" s="411">
        <f t="shared" si="14"/>
        <v>950</v>
      </c>
      <c r="K55" s="416">
        <f t="shared" si="7"/>
        <v>42731</v>
      </c>
      <c r="L55" s="416">
        <f t="shared" si="8"/>
        <v>45640</v>
      </c>
      <c r="M55" s="416">
        <f t="shared" si="9"/>
        <v>45509</v>
      </c>
    </row>
  </sheetData>
  <mergeCells count="12">
    <mergeCell ref="K32:M32"/>
    <mergeCell ref="J8:M8"/>
    <mergeCell ref="B32:D32"/>
    <mergeCell ref="E32:G32"/>
    <mergeCell ref="H32:J32"/>
    <mergeCell ref="A3:M3"/>
    <mergeCell ref="A5:M5"/>
    <mergeCell ref="A6:M6"/>
    <mergeCell ref="B9:D9"/>
    <mergeCell ref="E9:G9"/>
    <mergeCell ref="H9:J9"/>
    <mergeCell ref="K9:M9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workbookViewId="0">
      <selection activeCell="H63" sqref="H63"/>
    </sheetView>
  </sheetViews>
  <sheetFormatPr defaultRowHeight="12.75" x14ac:dyDescent="0.2"/>
  <cols>
    <col min="1" max="1" width="46" customWidth="1"/>
    <col min="2" max="2" width="7.42578125" customWidth="1"/>
    <col min="3" max="3" width="10.7109375" customWidth="1"/>
    <col min="4" max="4" width="11.28515625" customWidth="1"/>
    <col min="5" max="5" width="6.85546875" customWidth="1"/>
  </cols>
  <sheetData>
    <row r="1" spans="1:6" x14ac:dyDescent="0.2">
      <c r="A1" s="504" t="s">
        <v>424</v>
      </c>
      <c r="B1" s="504"/>
      <c r="C1" s="504"/>
      <c r="D1" s="504"/>
      <c r="E1" s="504"/>
    </row>
    <row r="2" spans="1:6" x14ac:dyDescent="0.2">
      <c r="A2" s="504" t="s">
        <v>211</v>
      </c>
      <c r="B2" s="504"/>
      <c r="C2" s="504"/>
      <c r="D2" s="504"/>
      <c r="E2" s="504"/>
    </row>
    <row r="3" spans="1:6" x14ac:dyDescent="0.2">
      <c r="A3" s="504" t="s">
        <v>266</v>
      </c>
      <c r="B3" s="504"/>
      <c r="C3" s="504"/>
      <c r="D3" s="504"/>
      <c r="E3" s="504"/>
    </row>
    <row r="4" spans="1:6" ht="13.5" thickBot="1" x14ac:dyDescent="0.25">
      <c r="D4" s="650" t="s">
        <v>21</v>
      </c>
      <c r="E4" s="650"/>
    </row>
    <row r="5" spans="1:6" ht="14.25" thickTop="1" thickBot="1" x14ac:dyDescent="0.25">
      <c r="A5" s="646" t="s">
        <v>29</v>
      </c>
      <c r="B5" s="376" t="s">
        <v>426</v>
      </c>
      <c r="C5" s="640" t="s">
        <v>212</v>
      </c>
      <c r="D5" s="641"/>
      <c r="E5" s="641"/>
      <c r="F5" s="642"/>
    </row>
    <row r="6" spans="1:6" ht="13.5" thickBot="1" x14ac:dyDescent="0.25">
      <c r="A6" s="647"/>
      <c r="B6" s="377" t="s">
        <v>427</v>
      </c>
      <c r="C6" s="326" t="s">
        <v>264</v>
      </c>
      <c r="D6" s="326" t="s">
        <v>213</v>
      </c>
      <c r="E6" s="352" t="s">
        <v>214</v>
      </c>
      <c r="F6" s="371" t="s">
        <v>425</v>
      </c>
    </row>
    <row r="7" spans="1:6" x14ac:dyDescent="0.2">
      <c r="A7" s="648" t="s">
        <v>22</v>
      </c>
      <c r="B7" s="377"/>
      <c r="C7" s="185" t="s">
        <v>215</v>
      </c>
      <c r="D7" s="185" t="s">
        <v>265</v>
      </c>
      <c r="E7" s="352" t="s">
        <v>216</v>
      </c>
      <c r="F7" s="370" t="s">
        <v>216</v>
      </c>
    </row>
    <row r="8" spans="1:6" ht="13.5" thickBot="1" x14ac:dyDescent="0.25">
      <c r="A8" s="649"/>
      <c r="B8" s="378"/>
      <c r="C8" s="186"/>
      <c r="D8" s="186" t="s">
        <v>215</v>
      </c>
      <c r="E8" s="353"/>
      <c r="F8" s="168"/>
    </row>
    <row r="9" spans="1:6" x14ac:dyDescent="0.2">
      <c r="A9" s="173" t="s">
        <v>217</v>
      </c>
      <c r="B9" s="189">
        <f t="shared" ref="B9:B17" si="0">SUM(C9:F9)</f>
        <v>0</v>
      </c>
      <c r="C9" s="188">
        <v>0</v>
      </c>
      <c r="D9" s="188">
        <v>0</v>
      </c>
      <c r="E9" s="354">
        <v>0</v>
      </c>
      <c r="F9" s="188">
        <v>0</v>
      </c>
    </row>
    <row r="10" spans="1:6" x14ac:dyDescent="0.2">
      <c r="A10" s="174" t="s">
        <v>218</v>
      </c>
      <c r="B10" s="189">
        <f t="shared" si="0"/>
        <v>0</v>
      </c>
      <c r="C10" s="190">
        <v>0</v>
      </c>
      <c r="D10" s="190">
        <v>0</v>
      </c>
      <c r="E10" s="355">
        <v>0</v>
      </c>
      <c r="F10" s="190">
        <v>0</v>
      </c>
    </row>
    <row r="11" spans="1:6" x14ac:dyDescent="0.2">
      <c r="A11" s="174" t="s">
        <v>219</v>
      </c>
      <c r="B11" s="189">
        <f t="shared" si="0"/>
        <v>0</v>
      </c>
      <c r="C11" s="190">
        <v>0</v>
      </c>
      <c r="D11" s="190">
        <v>0</v>
      </c>
      <c r="E11" s="355">
        <v>0</v>
      </c>
      <c r="F11" s="190">
        <v>0</v>
      </c>
    </row>
    <row r="12" spans="1:6" x14ac:dyDescent="0.2">
      <c r="A12" s="174" t="s">
        <v>220</v>
      </c>
      <c r="B12" s="189">
        <f t="shared" si="0"/>
        <v>0</v>
      </c>
      <c r="C12" s="190">
        <v>0</v>
      </c>
      <c r="D12" s="190">
        <v>0</v>
      </c>
      <c r="E12" s="355">
        <v>0</v>
      </c>
      <c r="F12" s="190">
        <v>0</v>
      </c>
    </row>
    <row r="13" spans="1:6" x14ac:dyDescent="0.2">
      <c r="A13" s="174" t="s">
        <v>218</v>
      </c>
      <c r="B13" s="189">
        <f t="shared" si="0"/>
        <v>0</v>
      </c>
      <c r="C13" s="190">
        <v>0</v>
      </c>
      <c r="D13" s="190">
        <v>0</v>
      </c>
      <c r="E13" s="355">
        <v>0</v>
      </c>
      <c r="F13" s="190">
        <v>0</v>
      </c>
    </row>
    <row r="14" spans="1:6" x14ac:dyDescent="0.2">
      <c r="A14" s="174" t="s">
        <v>219</v>
      </c>
      <c r="B14" s="189">
        <f t="shared" si="0"/>
        <v>0</v>
      </c>
      <c r="C14" s="190">
        <v>0</v>
      </c>
      <c r="D14" s="190">
        <v>0</v>
      </c>
      <c r="E14" s="355">
        <v>0</v>
      </c>
      <c r="F14" s="190">
        <v>0</v>
      </c>
    </row>
    <row r="15" spans="1:6" x14ac:dyDescent="0.2">
      <c r="A15" s="174" t="s">
        <v>221</v>
      </c>
      <c r="B15" s="189">
        <f t="shared" si="0"/>
        <v>0</v>
      </c>
      <c r="C15" s="190">
        <v>0</v>
      </c>
      <c r="D15" s="190">
        <v>0</v>
      </c>
      <c r="E15" s="355">
        <v>0</v>
      </c>
      <c r="F15" s="190">
        <v>0</v>
      </c>
    </row>
    <row r="16" spans="1:6" x14ac:dyDescent="0.2">
      <c r="A16" s="174" t="s">
        <v>218</v>
      </c>
      <c r="B16" s="189">
        <f t="shared" si="0"/>
        <v>0</v>
      </c>
      <c r="C16" s="190">
        <v>0</v>
      </c>
      <c r="D16" s="190">
        <v>0</v>
      </c>
      <c r="E16" s="355">
        <v>0</v>
      </c>
      <c r="F16" s="190">
        <v>0</v>
      </c>
    </row>
    <row r="17" spans="1:6" x14ac:dyDescent="0.2">
      <c r="A17" s="174" t="s">
        <v>219</v>
      </c>
      <c r="B17" s="189">
        <f t="shared" si="0"/>
        <v>0</v>
      </c>
      <c r="C17" s="190">
        <v>0</v>
      </c>
      <c r="D17" s="190">
        <v>0</v>
      </c>
      <c r="E17" s="355">
        <v>0</v>
      </c>
      <c r="F17" s="190">
        <v>0</v>
      </c>
    </row>
    <row r="18" spans="1:6" x14ac:dyDescent="0.2">
      <c r="A18" s="174" t="s">
        <v>222</v>
      </c>
      <c r="B18" s="189">
        <f>SUM(C18:F18)</f>
        <v>1225</v>
      </c>
      <c r="C18" s="190">
        <v>1225</v>
      </c>
      <c r="D18" s="190">
        <v>0</v>
      </c>
      <c r="E18" s="355">
        <v>0</v>
      </c>
      <c r="F18" s="190">
        <v>0</v>
      </c>
    </row>
    <row r="19" spans="1:6" x14ac:dyDescent="0.2">
      <c r="A19" s="174" t="s">
        <v>218</v>
      </c>
      <c r="B19" s="189">
        <f t="shared" ref="B19:B40" si="1">SUM(C19:F19)</f>
        <v>0</v>
      </c>
      <c r="C19" s="190">
        <v>0</v>
      </c>
      <c r="D19" s="190">
        <v>0</v>
      </c>
      <c r="E19" s="355">
        <v>0</v>
      </c>
      <c r="F19" s="190">
        <v>0</v>
      </c>
    </row>
    <row r="20" spans="1:6" x14ac:dyDescent="0.2">
      <c r="A20" s="174" t="s">
        <v>219</v>
      </c>
      <c r="B20" s="189">
        <f t="shared" si="1"/>
        <v>1225</v>
      </c>
      <c r="C20" s="190">
        <v>1225</v>
      </c>
      <c r="D20" s="190">
        <v>0</v>
      </c>
      <c r="E20" s="355">
        <v>0</v>
      </c>
      <c r="F20" s="190">
        <v>0</v>
      </c>
    </row>
    <row r="21" spans="1:6" x14ac:dyDescent="0.2">
      <c r="A21" s="174" t="s">
        <v>223</v>
      </c>
      <c r="B21" s="189">
        <f t="shared" si="1"/>
        <v>0</v>
      </c>
      <c r="C21" s="190">
        <v>0</v>
      </c>
      <c r="D21" s="190">
        <v>0</v>
      </c>
      <c r="E21" s="355">
        <v>0</v>
      </c>
      <c r="F21" s="190">
        <v>0</v>
      </c>
    </row>
    <row r="22" spans="1:6" ht="13.5" thickBot="1" x14ac:dyDescent="0.25">
      <c r="A22" s="175" t="s">
        <v>224</v>
      </c>
      <c r="B22" s="373">
        <f t="shared" si="1"/>
        <v>0</v>
      </c>
      <c r="C22" s="192">
        <v>0</v>
      </c>
      <c r="D22" s="192">
        <v>0</v>
      </c>
      <c r="E22" s="356">
        <v>0</v>
      </c>
      <c r="F22" s="199">
        <v>0</v>
      </c>
    </row>
    <row r="23" spans="1:6" ht="13.5" thickBot="1" x14ac:dyDescent="0.25">
      <c r="A23" s="179" t="s">
        <v>263</v>
      </c>
      <c r="B23" s="193">
        <f t="shared" si="1"/>
        <v>1225</v>
      </c>
      <c r="C23" s="193">
        <f>SUM(C9,C12,C15,C18,C21:C22)</f>
        <v>1225</v>
      </c>
      <c r="D23" s="193">
        <f>SUM(D9,D12,D15,D18,D21:D22)</f>
        <v>0</v>
      </c>
      <c r="E23" s="357">
        <f>SUM(E9,E12,E15,E18,E21:E22)</f>
        <v>0</v>
      </c>
      <c r="F23" s="193">
        <f>SUM(F9,F12,F15,F18,F21:F22)</f>
        <v>0</v>
      </c>
    </row>
    <row r="24" spans="1:6" x14ac:dyDescent="0.2">
      <c r="A24" s="173" t="s">
        <v>225</v>
      </c>
      <c r="B24" s="189">
        <f t="shared" si="1"/>
        <v>298803</v>
      </c>
      <c r="C24" s="188">
        <v>0</v>
      </c>
      <c r="D24" s="188">
        <v>26557</v>
      </c>
      <c r="E24" s="354">
        <v>11206</v>
      </c>
      <c r="F24" s="188">
        <v>261040</v>
      </c>
    </row>
    <row r="25" spans="1:6" x14ac:dyDescent="0.2">
      <c r="A25" s="174" t="s">
        <v>218</v>
      </c>
      <c r="B25" s="189">
        <f t="shared" si="1"/>
        <v>0</v>
      </c>
      <c r="C25" s="190">
        <v>0</v>
      </c>
      <c r="D25" s="190">
        <v>0</v>
      </c>
      <c r="E25" s="355">
        <v>0</v>
      </c>
      <c r="F25" s="190">
        <v>0</v>
      </c>
    </row>
    <row r="26" spans="1:6" x14ac:dyDescent="0.2">
      <c r="A26" s="174" t="s">
        <v>219</v>
      </c>
      <c r="B26" s="189">
        <f t="shared" si="1"/>
        <v>0</v>
      </c>
      <c r="C26" s="190">
        <v>0</v>
      </c>
      <c r="D26" s="190">
        <v>0</v>
      </c>
      <c r="E26" s="355">
        <v>0</v>
      </c>
      <c r="F26" s="190">
        <v>0</v>
      </c>
    </row>
    <row r="27" spans="1:6" x14ac:dyDescent="0.2">
      <c r="A27" s="174" t="s">
        <v>226</v>
      </c>
      <c r="B27" s="189">
        <f t="shared" si="1"/>
        <v>5218</v>
      </c>
      <c r="C27" s="190">
        <v>0</v>
      </c>
      <c r="D27" s="190">
        <v>543</v>
      </c>
      <c r="E27" s="355">
        <v>0</v>
      </c>
      <c r="F27" s="190">
        <v>4675</v>
      </c>
    </row>
    <row r="28" spans="1:6" x14ac:dyDescent="0.2">
      <c r="A28" s="174" t="s">
        <v>218</v>
      </c>
      <c r="B28" s="189">
        <f t="shared" si="1"/>
        <v>0</v>
      </c>
      <c r="C28" s="190">
        <v>0</v>
      </c>
      <c r="D28" s="190">
        <v>0</v>
      </c>
      <c r="E28" s="355">
        <v>0</v>
      </c>
      <c r="F28" s="190">
        <v>0</v>
      </c>
    </row>
    <row r="29" spans="1:6" x14ac:dyDescent="0.2">
      <c r="A29" s="174" t="s">
        <v>219</v>
      </c>
      <c r="B29" s="189">
        <f t="shared" si="1"/>
        <v>0</v>
      </c>
      <c r="C29" s="190">
        <v>0</v>
      </c>
      <c r="D29" s="190">
        <v>0</v>
      </c>
      <c r="E29" s="355">
        <v>0</v>
      </c>
      <c r="F29" s="190">
        <v>0</v>
      </c>
    </row>
    <row r="30" spans="1:6" x14ac:dyDescent="0.2">
      <c r="A30" s="174" t="s">
        <v>227</v>
      </c>
      <c r="B30" s="189">
        <f t="shared" si="1"/>
        <v>0</v>
      </c>
      <c r="C30" s="190">
        <v>0</v>
      </c>
      <c r="D30" s="190">
        <v>0</v>
      </c>
      <c r="E30" s="355">
        <v>0</v>
      </c>
      <c r="F30" s="190">
        <v>0</v>
      </c>
    </row>
    <row r="31" spans="1:6" x14ac:dyDescent="0.2">
      <c r="A31" s="174" t="s">
        <v>218</v>
      </c>
      <c r="B31" s="189">
        <f t="shared" si="1"/>
        <v>0</v>
      </c>
      <c r="C31" s="190">
        <v>0</v>
      </c>
      <c r="D31" s="190">
        <v>0</v>
      </c>
      <c r="E31" s="355">
        <v>0</v>
      </c>
      <c r="F31" s="190">
        <v>0</v>
      </c>
    </row>
    <row r="32" spans="1:6" x14ac:dyDescent="0.2">
      <c r="A32" s="174" t="s">
        <v>219</v>
      </c>
      <c r="B32" s="189">
        <f t="shared" si="1"/>
        <v>0</v>
      </c>
      <c r="C32" s="190">
        <v>0</v>
      </c>
      <c r="D32" s="190">
        <v>0</v>
      </c>
      <c r="E32" s="355">
        <v>0</v>
      </c>
      <c r="F32" s="190">
        <v>0</v>
      </c>
    </row>
    <row r="33" spans="1:6" x14ac:dyDescent="0.2">
      <c r="A33" s="174" t="s">
        <v>228</v>
      </c>
      <c r="B33" s="189">
        <f t="shared" si="1"/>
        <v>0</v>
      </c>
      <c r="C33" s="190">
        <v>0</v>
      </c>
      <c r="D33" s="190">
        <v>0</v>
      </c>
      <c r="E33" s="355">
        <v>0</v>
      </c>
      <c r="F33" s="190">
        <v>0</v>
      </c>
    </row>
    <row r="34" spans="1:6" x14ac:dyDescent="0.2">
      <c r="A34" s="174" t="s">
        <v>218</v>
      </c>
      <c r="B34" s="189">
        <f t="shared" si="1"/>
        <v>0</v>
      </c>
      <c r="C34" s="190">
        <v>0</v>
      </c>
      <c r="D34" s="190">
        <v>0</v>
      </c>
      <c r="E34" s="355">
        <v>0</v>
      </c>
      <c r="F34" s="190">
        <v>0</v>
      </c>
    </row>
    <row r="35" spans="1:6" x14ac:dyDescent="0.2">
      <c r="A35" s="174" t="s">
        <v>219</v>
      </c>
      <c r="B35" s="189">
        <f t="shared" si="1"/>
        <v>0</v>
      </c>
      <c r="C35" s="190">
        <v>0</v>
      </c>
      <c r="D35" s="190">
        <v>0</v>
      </c>
      <c r="E35" s="355">
        <v>0</v>
      </c>
      <c r="F35" s="190">
        <v>0</v>
      </c>
    </row>
    <row r="36" spans="1:6" x14ac:dyDescent="0.2">
      <c r="A36" s="174" t="s">
        <v>229</v>
      </c>
      <c r="B36" s="189">
        <f t="shared" si="1"/>
        <v>0</v>
      </c>
      <c r="C36" s="190">
        <v>0</v>
      </c>
      <c r="D36" s="190">
        <v>0</v>
      </c>
      <c r="E36" s="355">
        <v>0</v>
      </c>
      <c r="F36" s="190">
        <v>0</v>
      </c>
    </row>
    <row r="37" spans="1:6" x14ac:dyDescent="0.2">
      <c r="A37" s="174" t="s">
        <v>230</v>
      </c>
      <c r="B37" s="189">
        <f t="shared" si="1"/>
        <v>0</v>
      </c>
      <c r="C37" s="190">
        <v>0</v>
      </c>
      <c r="D37" s="190">
        <v>0</v>
      </c>
      <c r="E37" s="355">
        <v>0</v>
      </c>
      <c r="F37" s="374">
        <v>0</v>
      </c>
    </row>
    <row r="38" spans="1:6" x14ac:dyDescent="0.2">
      <c r="A38" s="174" t="s">
        <v>231</v>
      </c>
      <c r="B38" s="189">
        <f t="shared" si="1"/>
        <v>0</v>
      </c>
      <c r="C38" s="190">
        <v>0</v>
      </c>
      <c r="D38" s="190">
        <v>0</v>
      </c>
      <c r="E38" s="355">
        <v>0</v>
      </c>
      <c r="F38" s="190">
        <v>0</v>
      </c>
    </row>
    <row r="39" spans="1:6" ht="13.5" thickBot="1" x14ac:dyDescent="0.25">
      <c r="A39" s="175" t="s">
        <v>232</v>
      </c>
      <c r="B39" s="373">
        <f t="shared" si="1"/>
        <v>0</v>
      </c>
      <c r="C39" s="192">
        <v>0</v>
      </c>
      <c r="D39" s="192">
        <v>0</v>
      </c>
      <c r="E39" s="356">
        <v>0</v>
      </c>
      <c r="F39" s="199">
        <v>0</v>
      </c>
    </row>
    <row r="40" spans="1:6" ht="13.5" thickBot="1" x14ac:dyDescent="0.25">
      <c r="A40" s="179" t="s">
        <v>233</v>
      </c>
      <c r="B40" s="193">
        <f t="shared" si="1"/>
        <v>304021</v>
      </c>
      <c r="C40" s="193">
        <f>SUM(C24,C27,C30,C33,C36:C39)</f>
        <v>0</v>
      </c>
      <c r="D40" s="193">
        <f>SUM(D24,D27,D30,D33,D36:D39)</f>
        <v>27100</v>
      </c>
      <c r="E40" s="193">
        <f>SUM(E24,E27,E30,E33,E36:E39)</f>
        <v>11206</v>
      </c>
      <c r="F40" s="193">
        <f>SUM(F24,F27,F30,F33,F36:F39)</f>
        <v>265715</v>
      </c>
    </row>
    <row r="41" spans="1:6" x14ac:dyDescent="0.2">
      <c r="A41" s="173" t="s">
        <v>234</v>
      </c>
      <c r="B41" s="187">
        <v>4770</v>
      </c>
      <c r="C41" s="188">
        <v>0</v>
      </c>
      <c r="D41" s="188">
        <v>0</v>
      </c>
      <c r="E41" s="354">
        <v>4770</v>
      </c>
      <c r="F41" s="188">
        <v>0</v>
      </c>
    </row>
    <row r="42" spans="1:6" x14ac:dyDescent="0.2">
      <c r="A42" s="174" t="s">
        <v>235</v>
      </c>
      <c r="B42" s="189">
        <v>0</v>
      </c>
      <c r="C42" s="190">
        <v>0</v>
      </c>
      <c r="D42" s="190">
        <v>0</v>
      </c>
      <c r="E42" s="355">
        <v>0</v>
      </c>
      <c r="F42" s="190">
        <v>0</v>
      </c>
    </row>
    <row r="43" spans="1:6" x14ac:dyDescent="0.2">
      <c r="A43" s="174" t="s">
        <v>236</v>
      </c>
      <c r="B43" s="189">
        <v>0</v>
      </c>
      <c r="C43" s="190">
        <v>0</v>
      </c>
      <c r="D43" s="190">
        <v>0</v>
      </c>
      <c r="E43" s="355">
        <v>0</v>
      </c>
      <c r="F43" s="190">
        <v>0</v>
      </c>
    </row>
    <row r="44" spans="1:6" x14ac:dyDescent="0.2">
      <c r="A44" s="174" t="s">
        <v>237</v>
      </c>
      <c r="B44" s="189">
        <v>0</v>
      </c>
      <c r="C44" s="190">
        <v>0</v>
      </c>
      <c r="D44" s="190">
        <v>0</v>
      </c>
      <c r="E44" s="355">
        <v>0</v>
      </c>
      <c r="F44" s="190">
        <v>0</v>
      </c>
    </row>
    <row r="45" spans="1:6" x14ac:dyDescent="0.2">
      <c r="A45" s="174" t="s">
        <v>238</v>
      </c>
      <c r="B45" s="189">
        <v>0</v>
      </c>
      <c r="C45" s="190">
        <v>0</v>
      </c>
      <c r="D45" s="190">
        <v>0</v>
      </c>
      <c r="E45" s="355">
        <v>0</v>
      </c>
      <c r="F45" s="190">
        <v>0</v>
      </c>
    </row>
    <row r="46" spans="1:6" x14ac:dyDescent="0.2">
      <c r="A46" s="174" t="s">
        <v>239</v>
      </c>
      <c r="B46" s="189">
        <v>0</v>
      </c>
      <c r="C46" s="190">
        <v>0</v>
      </c>
      <c r="D46" s="190">
        <v>0</v>
      </c>
      <c r="E46" s="355">
        <v>0</v>
      </c>
      <c r="F46" s="190">
        <v>0</v>
      </c>
    </row>
    <row r="47" spans="1:6" x14ac:dyDescent="0.2">
      <c r="A47" s="174" t="s">
        <v>240</v>
      </c>
      <c r="B47" s="189">
        <v>0</v>
      </c>
      <c r="C47" s="190">
        <v>0</v>
      </c>
      <c r="D47" s="190">
        <v>0</v>
      </c>
      <c r="E47" s="355">
        <v>0</v>
      </c>
      <c r="F47" s="190">
        <v>0</v>
      </c>
    </row>
    <row r="48" spans="1:6" x14ac:dyDescent="0.2">
      <c r="A48" s="174" t="s">
        <v>241</v>
      </c>
      <c r="B48" s="189">
        <v>0</v>
      </c>
      <c r="C48" s="190">
        <v>0</v>
      </c>
      <c r="D48" s="190">
        <v>0</v>
      </c>
      <c r="E48" s="355">
        <v>0</v>
      </c>
      <c r="F48" s="190">
        <v>0</v>
      </c>
    </row>
    <row r="49" spans="1:6" ht="13.5" thickBot="1" x14ac:dyDescent="0.25">
      <c r="A49" s="175" t="s">
        <v>242</v>
      </c>
      <c r="B49" s="191">
        <v>0</v>
      </c>
      <c r="C49" s="192">
        <v>0</v>
      </c>
      <c r="D49" s="192">
        <v>0</v>
      </c>
      <c r="E49" s="356">
        <v>0</v>
      </c>
      <c r="F49" s="199">
        <v>0</v>
      </c>
    </row>
    <row r="50" spans="1:6" ht="13.5" thickBot="1" x14ac:dyDescent="0.25">
      <c r="A50" s="179" t="s">
        <v>243</v>
      </c>
      <c r="B50" s="193">
        <f t="shared" ref="B50" si="2">SUM(C50:F50)</f>
        <v>4770</v>
      </c>
      <c r="C50" s="193">
        <v>0</v>
      </c>
      <c r="D50" s="193">
        <v>0</v>
      </c>
      <c r="E50" s="357">
        <v>4770</v>
      </c>
      <c r="F50" s="200">
        <v>0</v>
      </c>
    </row>
    <row r="51" spans="1:6" ht="23.25" thickBot="1" x14ac:dyDescent="0.25">
      <c r="A51" s="180" t="s">
        <v>244</v>
      </c>
      <c r="B51" s="193">
        <v>0</v>
      </c>
      <c r="C51" s="193">
        <v>0</v>
      </c>
      <c r="D51" s="193">
        <v>0</v>
      </c>
      <c r="E51" s="357">
        <v>0</v>
      </c>
      <c r="F51" s="200">
        <v>0</v>
      </c>
    </row>
    <row r="52" spans="1:6" x14ac:dyDescent="0.2">
      <c r="A52" s="173" t="s">
        <v>218</v>
      </c>
      <c r="B52" s="187">
        <v>0</v>
      </c>
      <c r="C52" s="188">
        <v>0</v>
      </c>
      <c r="D52" s="188">
        <v>0</v>
      </c>
      <c r="E52" s="354">
        <v>0</v>
      </c>
      <c r="F52" s="188">
        <v>0</v>
      </c>
    </row>
    <row r="53" spans="1:6" ht="13.5" thickBot="1" x14ac:dyDescent="0.25">
      <c r="A53" s="176" t="s">
        <v>219</v>
      </c>
      <c r="B53" s="194">
        <v>0</v>
      </c>
      <c r="C53" s="195">
        <v>0</v>
      </c>
      <c r="D53" s="195">
        <v>0</v>
      </c>
      <c r="E53" s="358">
        <v>0</v>
      </c>
      <c r="F53" s="199">
        <v>0</v>
      </c>
    </row>
    <row r="54" spans="1:6" ht="14.25" thickTop="1" thickBot="1" x14ac:dyDescent="0.25">
      <c r="A54" s="203" t="s">
        <v>245</v>
      </c>
      <c r="B54" s="196">
        <f>SUM(B40,B50)</f>
        <v>308791</v>
      </c>
      <c r="C54" s="196">
        <f t="shared" ref="C54:F54" si="3">SUM(C40,C50)</f>
        <v>0</v>
      </c>
      <c r="D54" s="196">
        <f t="shared" si="3"/>
        <v>27100</v>
      </c>
      <c r="E54" s="196">
        <f t="shared" si="3"/>
        <v>15976</v>
      </c>
      <c r="F54" s="196">
        <f t="shared" si="3"/>
        <v>265715</v>
      </c>
    </row>
    <row r="55" spans="1:6" ht="13.5" thickTop="1" x14ac:dyDescent="0.2">
      <c r="A55" s="204" t="s">
        <v>246</v>
      </c>
      <c r="B55" s="197">
        <v>0</v>
      </c>
      <c r="C55" s="197">
        <v>0</v>
      </c>
      <c r="D55" s="197">
        <v>0</v>
      </c>
      <c r="E55" s="360">
        <v>0</v>
      </c>
      <c r="F55" s="188">
        <v>0</v>
      </c>
    </row>
    <row r="56" spans="1:6" x14ac:dyDescent="0.2">
      <c r="A56" s="182" t="s">
        <v>247</v>
      </c>
      <c r="B56" s="189">
        <v>2744</v>
      </c>
      <c r="C56" s="189">
        <v>0</v>
      </c>
      <c r="D56" s="189">
        <v>0</v>
      </c>
      <c r="E56" s="361">
        <v>2744</v>
      </c>
      <c r="F56" s="190">
        <v>0</v>
      </c>
    </row>
    <row r="57" spans="1:6" x14ac:dyDescent="0.2">
      <c r="A57" s="182" t="s">
        <v>248</v>
      </c>
      <c r="B57" s="189">
        <v>0</v>
      </c>
      <c r="C57" s="189">
        <v>0</v>
      </c>
      <c r="D57" s="189">
        <v>0</v>
      </c>
      <c r="E57" s="361">
        <v>0</v>
      </c>
      <c r="F57" s="190">
        <v>0</v>
      </c>
    </row>
    <row r="58" spans="1:6" x14ac:dyDescent="0.2">
      <c r="A58" s="182" t="s">
        <v>249</v>
      </c>
      <c r="B58" s="189">
        <v>9469</v>
      </c>
      <c r="C58" s="189">
        <v>0</v>
      </c>
      <c r="D58" s="189">
        <v>0</v>
      </c>
      <c r="E58" s="361">
        <v>9469</v>
      </c>
      <c r="F58" s="190">
        <v>0</v>
      </c>
    </row>
    <row r="59" spans="1:6" ht="13.5" thickBot="1" x14ac:dyDescent="0.25">
      <c r="A59" s="205" t="s">
        <v>250</v>
      </c>
      <c r="B59" s="194">
        <v>0</v>
      </c>
      <c r="C59" s="194">
        <v>0</v>
      </c>
      <c r="D59" s="194">
        <v>0</v>
      </c>
      <c r="E59" s="362">
        <v>0</v>
      </c>
      <c r="F59" s="199">
        <v>0</v>
      </c>
    </row>
    <row r="60" spans="1:6" ht="14.25" thickTop="1" thickBot="1" x14ac:dyDescent="0.25">
      <c r="A60" s="203"/>
      <c r="B60" s="196"/>
      <c r="C60" s="196"/>
      <c r="D60" s="196"/>
      <c r="E60" s="359"/>
      <c r="F60" s="200"/>
    </row>
    <row r="61" spans="1:6" ht="14.25" thickTop="1" thickBot="1" x14ac:dyDescent="0.25">
      <c r="A61" s="206" t="s">
        <v>26</v>
      </c>
      <c r="B61" s="198">
        <f>SUM(B54,B55:B59)</f>
        <v>321004</v>
      </c>
      <c r="C61" s="198">
        <v>0</v>
      </c>
      <c r="D61" s="198">
        <v>27100</v>
      </c>
      <c r="E61" s="363">
        <v>28189</v>
      </c>
      <c r="F61" s="379">
        <v>265715</v>
      </c>
    </row>
    <row r="62" spans="1:6" ht="13.5" thickTop="1" x14ac:dyDescent="0.2">
      <c r="A62" s="177" t="s">
        <v>251</v>
      </c>
      <c r="B62" s="185">
        <v>0</v>
      </c>
      <c r="C62" s="199">
        <v>0</v>
      </c>
      <c r="D62" s="199">
        <v>0</v>
      </c>
      <c r="E62" s="364">
        <v>0</v>
      </c>
      <c r="F62" s="199"/>
    </row>
    <row r="63" spans="1:6" x14ac:dyDescent="0.2">
      <c r="A63" s="177" t="s">
        <v>252</v>
      </c>
      <c r="B63" s="185"/>
      <c r="C63" s="199"/>
      <c r="D63" s="199"/>
      <c r="E63" s="364"/>
      <c r="F63" s="199"/>
    </row>
    <row r="64" spans="1:6" x14ac:dyDescent="0.2">
      <c r="A64" s="177" t="s">
        <v>253</v>
      </c>
      <c r="B64" s="185"/>
      <c r="C64" s="199"/>
      <c r="D64" s="199"/>
      <c r="E64" s="364"/>
      <c r="F64" s="199"/>
    </row>
    <row r="65" spans="1:6" x14ac:dyDescent="0.2">
      <c r="A65" s="177" t="s">
        <v>254</v>
      </c>
      <c r="B65" s="185"/>
      <c r="C65" s="199"/>
      <c r="D65" s="199"/>
      <c r="E65" s="364"/>
      <c r="F65" s="199"/>
    </row>
    <row r="66" spans="1:6" x14ac:dyDescent="0.2">
      <c r="A66" s="177" t="s">
        <v>255</v>
      </c>
      <c r="B66" s="185"/>
      <c r="C66" s="199"/>
      <c r="D66" s="199"/>
      <c r="E66" s="364"/>
      <c r="F66" s="199"/>
    </row>
    <row r="67" spans="1:6" x14ac:dyDescent="0.2">
      <c r="A67" s="177" t="s">
        <v>256</v>
      </c>
      <c r="B67" s="185"/>
      <c r="C67" s="199"/>
      <c r="D67" s="199"/>
      <c r="E67" s="364"/>
      <c r="F67" s="199"/>
    </row>
    <row r="68" spans="1:6" x14ac:dyDescent="0.2">
      <c r="A68" s="177" t="s">
        <v>257</v>
      </c>
      <c r="B68" s="185"/>
      <c r="C68" s="199"/>
      <c r="D68" s="199"/>
      <c r="E68" s="364"/>
      <c r="F68" s="199"/>
    </row>
    <row r="69" spans="1:6" ht="13.5" thickBot="1" x14ac:dyDescent="0.25">
      <c r="A69" s="177"/>
      <c r="B69" s="185"/>
      <c r="C69" s="199"/>
      <c r="D69" s="199"/>
      <c r="E69" s="364"/>
      <c r="F69" s="199"/>
    </row>
    <row r="70" spans="1:6" ht="13.5" thickBot="1" x14ac:dyDescent="0.25">
      <c r="A70" s="193" t="s">
        <v>23</v>
      </c>
      <c r="B70" s="193"/>
      <c r="C70" s="200"/>
      <c r="D70" s="200"/>
      <c r="E70" s="365"/>
      <c r="F70" s="200"/>
    </row>
    <row r="71" spans="1:6" ht="13.5" thickBot="1" x14ac:dyDescent="0.25">
      <c r="A71" s="259" t="s">
        <v>362</v>
      </c>
      <c r="B71" s="184">
        <v>318616</v>
      </c>
      <c r="C71" s="258">
        <v>0</v>
      </c>
      <c r="D71" s="184">
        <v>0</v>
      </c>
      <c r="E71" s="365">
        <v>0</v>
      </c>
      <c r="F71" s="193">
        <v>318616</v>
      </c>
    </row>
    <row r="72" spans="1:6" x14ac:dyDescent="0.2">
      <c r="A72" s="181" t="s">
        <v>428</v>
      </c>
      <c r="B72" s="187">
        <v>1100</v>
      </c>
      <c r="C72" s="187">
        <v>0</v>
      </c>
      <c r="D72" s="187">
        <v>0</v>
      </c>
      <c r="E72" s="366">
        <v>1100</v>
      </c>
      <c r="F72" s="188">
        <v>0</v>
      </c>
    </row>
    <row r="73" spans="1:6" x14ac:dyDescent="0.2">
      <c r="A73" s="182" t="s">
        <v>429</v>
      </c>
      <c r="B73" s="189">
        <v>1288</v>
      </c>
      <c r="C73" s="189">
        <v>0</v>
      </c>
      <c r="D73" s="189">
        <v>0</v>
      </c>
      <c r="E73" s="361">
        <v>1288</v>
      </c>
      <c r="F73" s="190">
        <v>0</v>
      </c>
    </row>
    <row r="74" spans="1:6" ht="13.5" thickBot="1" x14ac:dyDescent="0.25">
      <c r="A74" s="183"/>
      <c r="B74" s="191"/>
      <c r="C74" s="191"/>
      <c r="D74" s="191"/>
      <c r="E74" s="367"/>
      <c r="F74" s="199"/>
    </row>
    <row r="75" spans="1:6" ht="13.5" thickBot="1" x14ac:dyDescent="0.25">
      <c r="A75" s="207"/>
      <c r="B75" s="201"/>
      <c r="C75" s="201"/>
      <c r="D75" s="201"/>
      <c r="E75" s="368"/>
      <c r="F75" s="375"/>
    </row>
    <row r="76" spans="1:6" ht="13.5" thickBot="1" x14ac:dyDescent="0.25">
      <c r="A76" s="372" t="s">
        <v>361</v>
      </c>
      <c r="B76" s="201">
        <v>321004</v>
      </c>
      <c r="C76" s="201">
        <v>0</v>
      </c>
      <c r="D76" s="201">
        <v>0</v>
      </c>
      <c r="E76" s="201">
        <v>2388</v>
      </c>
      <c r="F76" s="380">
        <v>318616</v>
      </c>
    </row>
    <row r="77" spans="1:6" x14ac:dyDescent="0.2">
      <c r="A77" s="177" t="s">
        <v>258</v>
      </c>
      <c r="B77" s="185">
        <v>0</v>
      </c>
      <c r="C77" s="199">
        <v>0</v>
      </c>
      <c r="D77" s="199">
        <v>0</v>
      </c>
      <c r="E77" s="364">
        <v>0</v>
      </c>
      <c r="F77" s="199"/>
    </row>
    <row r="78" spans="1:6" x14ac:dyDescent="0.2">
      <c r="A78" s="177" t="s">
        <v>259</v>
      </c>
      <c r="B78" s="185"/>
      <c r="C78" s="199"/>
      <c r="D78" s="199"/>
      <c r="E78" s="364"/>
      <c r="F78" s="199"/>
    </row>
    <row r="79" spans="1:6" x14ac:dyDescent="0.2">
      <c r="A79" s="177" t="s">
        <v>260</v>
      </c>
      <c r="B79" s="185"/>
      <c r="C79" s="199"/>
      <c r="D79" s="199"/>
      <c r="E79" s="364"/>
      <c r="F79" s="199"/>
    </row>
    <row r="80" spans="1:6" ht="13.5" thickBot="1" x14ac:dyDescent="0.25">
      <c r="A80" s="178" t="s">
        <v>261</v>
      </c>
      <c r="B80" s="186"/>
      <c r="C80" s="202"/>
      <c r="D80" s="202"/>
      <c r="E80" s="369"/>
      <c r="F80" s="202"/>
    </row>
  </sheetData>
  <mergeCells count="7">
    <mergeCell ref="A1:E1"/>
    <mergeCell ref="A5:A6"/>
    <mergeCell ref="A7:A8"/>
    <mergeCell ref="A2:E2"/>
    <mergeCell ref="A3:E3"/>
    <mergeCell ref="D4:E4"/>
    <mergeCell ref="C5:F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1"/>
  <sheetViews>
    <sheetView workbookViewId="0">
      <selection activeCell="G31" sqref="G31"/>
    </sheetView>
  </sheetViews>
  <sheetFormatPr defaultRowHeight="12.75" x14ac:dyDescent="0.2"/>
  <cols>
    <col min="6" max="6" width="10.85546875" customWidth="1"/>
    <col min="7" max="7" width="11.28515625" customWidth="1"/>
  </cols>
  <sheetData>
    <row r="1" spans="1:8" x14ac:dyDescent="0.2">
      <c r="A1" s="504" t="s">
        <v>262</v>
      </c>
      <c r="B1" s="504"/>
      <c r="C1" s="504"/>
      <c r="D1" s="504"/>
      <c r="E1" s="504"/>
      <c r="F1" s="504"/>
      <c r="G1" s="504"/>
      <c r="H1" s="504"/>
    </row>
    <row r="3" spans="1:8" x14ac:dyDescent="0.2">
      <c r="A3" s="504" t="s">
        <v>267</v>
      </c>
      <c r="B3" s="504"/>
      <c r="C3" s="504"/>
      <c r="D3" s="504"/>
      <c r="E3" s="504"/>
      <c r="F3" s="504"/>
      <c r="G3" s="504"/>
      <c r="H3" s="504"/>
    </row>
    <row r="4" spans="1:8" x14ac:dyDescent="0.2">
      <c r="A4" s="504" t="s">
        <v>414</v>
      </c>
      <c r="B4" s="504"/>
      <c r="C4" s="504"/>
      <c r="D4" s="504"/>
      <c r="E4" s="504"/>
      <c r="F4" s="504"/>
      <c r="G4" s="504"/>
      <c r="H4" s="504"/>
    </row>
    <row r="6" spans="1:8" x14ac:dyDescent="0.2">
      <c r="H6" s="209"/>
    </row>
    <row r="7" spans="1:8" ht="13.5" thickBot="1" x14ac:dyDescent="0.25">
      <c r="A7" s="344"/>
      <c r="B7" s="344"/>
      <c r="C7" s="344"/>
      <c r="D7" s="344"/>
      <c r="E7" s="344"/>
      <c r="F7" s="508" t="s">
        <v>381</v>
      </c>
      <c r="G7" s="508"/>
      <c r="H7" s="344"/>
    </row>
    <row r="8" spans="1:8" ht="13.5" thickBot="1" x14ac:dyDescent="0.25">
      <c r="A8" s="602" t="s">
        <v>415</v>
      </c>
      <c r="B8" s="603"/>
      <c r="C8" s="603"/>
      <c r="D8" s="603"/>
      <c r="E8" s="603"/>
      <c r="F8" s="603"/>
      <c r="G8" s="604"/>
      <c r="H8" s="346"/>
    </row>
    <row r="9" spans="1:8" x14ac:dyDescent="0.2">
      <c r="A9" s="657" t="s">
        <v>268</v>
      </c>
      <c r="B9" s="658"/>
      <c r="C9" s="658"/>
      <c r="D9" s="658"/>
      <c r="E9" s="658"/>
      <c r="F9" s="659"/>
      <c r="G9" s="348">
        <v>13986203</v>
      </c>
      <c r="H9" s="119"/>
    </row>
    <row r="10" spans="1:8" x14ac:dyDescent="0.2">
      <c r="A10" s="651" t="s">
        <v>269</v>
      </c>
      <c r="B10" s="652"/>
      <c r="C10" s="652"/>
      <c r="D10" s="652"/>
      <c r="E10" s="652"/>
      <c r="F10" s="653"/>
      <c r="G10" s="333">
        <v>0</v>
      </c>
      <c r="H10" s="119"/>
    </row>
    <row r="11" spans="1:8" x14ac:dyDescent="0.2">
      <c r="A11" s="651" t="s">
        <v>270</v>
      </c>
      <c r="B11" s="652"/>
      <c r="C11" s="652"/>
      <c r="D11" s="652"/>
      <c r="E11" s="652"/>
      <c r="F11" s="653"/>
      <c r="G11" s="333">
        <v>18330</v>
      </c>
      <c r="H11" s="119"/>
    </row>
    <row r="12" spans="1:8" x14ac:dyDescent="0.2">
      <c r="A12" s="651" t="s">
        <v>271</v>
      </c>
      <c r="B12" s="652"/>
      <c r="C12" s="652"/>
      <c r="D12" s="652"/>
      <c r="E12" s="652"/>
      <c r="F12" s="653"/>
      <c r="G12" s="349">
        <v>0</v>
      </c>
      <c r="H12" s="119"/>
    </row>
    <row r="13" spans="1:8" x14ac:dyDescent="0.2">
      <c r="A13" s="608" t="s">
        <v>272</v>
      </c>
      <c r="B13" s="609"/>
      <c r="C13" s="609"/>
      <c r="D13" s="609"/>
      <c r="E13" s="609"/>
      <c r="F13" s="610"/>
      <c r="G13" s="350">
        <f>SUM(G9:G12)</f>
        <v>14004533</v>
      </c>
      <c r="H13" s="345"/>
    </row>
    <row r="14" spans="1:8" x14ac:dyDescent="0.2">
      <c r="A14" s="608" t="s">
        <v>273</v>
      </c>
      <c r="B14" s="609"/>
      <c r="C14" s="609"/>
      <c r="D14" s="609"/>
      <c r="E14" s="609"/>
      <c r="F14" s="610"/>
      <c r="G14" s="350">
        <v>33529154</v>
      </c>
      <c r="H14" s="345"/>
    </row>
    <row r="15" spans="1:8" x14ac:dyDescent="0.2">
      <c r="A15" s="608" t="s">
        <v>274</v>
      </c>
      <c r="B15" s="609"/>
      <c r="C15" s="609"/>
      <c r="D15" s="609"/>
      <c r="E15" s="609"/>
      <c r="F15" s="610"/>
      <c r="G15" s="349">
        <v>38065108</v>
      </c>
      <c r="H15" s="345"/>
    </row>
    <row r="16" spans="1:8" x14ac:dyDescent="0.2">
      <c r="A16" s="608" t="s">
        <v>416</v>
      </c>
      <c r="B16" s="609"/>
      <c r="C16" s="609"/>
      <c r="D16" s="609"/>
      <c r="E16" s="609"/>
      <c r="F16" s="610"/>
      <c r="G16" s="334"/>
      <c r="H16" s="119"/>
    </row>
    <row r="17" spans="1:8" x14ac:dyDescent="0.2">
      <c r="A17" s="651" t="s">
        <v>268</v>
      </c>
      <c r="B17" s="652"/>
      <c r="C17" s="652"/>
      <c r="D17" s="652"/>
      <c r="E17" s="652"/>
      <c r="F17" s="653"/>
      <c r="G17" s="349">
        <v>9115789</v>
      </c>
      <c r="H17" s="119"/>
    </row>
    <row r="18" spans="1:8" x14ac:dyDescent="0.2">
      <c r="A18" s="651" t="s">
        <v>269</v>
      </c>
      <c r="B18" s="652"/>
      <c r="C18" s="652"/>
      <c r="D18" s="652"/>
      <c r="E18" s="652"/>
      <c r="F18" s="653"/>
      <c r="G18" s="349">
        <v>0</v>
      </c>
      <c r="H18" s="119"/>
    </row>
    <row r="19" spans="1:8" x14ac:dyDescent="0.2">
      <c r="A19" s="651" t="s">
        <v>270</v>
      </c>
      <c r="B19" s="652"/>
      <c r="C19" s="652"/>
      <c r="D19" s="652"/>
      <c r="E19" s="652"/>
      <c r="F19" s="653"/>
      <c r="G19" s="349">
        <v>352790</v>
      </c>
      <c r="H19" s="119"/>
    </row>
    <row r="20" spans="1:8" ht="13.5" thickBot="1" x14ac:dyDescent="0.25">
      <c r="A20" s="654" t="s">
        <v>271</v>
      </c>
      <c r="B20" s="655"/>
      <c r="C20" s="655"/>
      <c r="D20" s="655"/>
      <c r="E20" s="655"/>
      <c r="F20" s="656"/>
      <c r="G20" s="347">
        <v>0</v>
      </c>
      <c r="H20" s="119"/>
    </row>
    <row r="21" spans="1:8" ht="13.5" thickBot="1" x14ac:dyDescent="0.25">
      <c r="A21" s="602" t="s">
        <v>272</v>
      </c>
      <c r="B21" s="603"/>
      <c r="C21" s="603"/>
      <c r="D21" s="603"/>
      <c r="E21" s="603"/>
      <c r="F21" s="604"/>
      <c r="G21" s="351">
        <f>SUM(G13:G14)-G15</f>
        <v>9468579</v>
      </c>
      <c r="H21" s="345"/>
    </row>
  </sheetData>
  <mergeCells count="18">
    <mergeCell ref="A1:H1"/>
    <mergeCell ref="A3:H3"/>
    <mergeCell ref="A4:H4"/>
    <mergeCell ref="A9:F9"/>
    <mergeCell ref="A8:G8"/>
    <mergeCell ref="F7:G7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A280-A892-4B08-BE7B-6193FFB314AF}">
  <dimension ref="A2:H18"/>
  <sheetViews>
    <sheetView workbookViewId="0">
      <selection activeCell="H31" sqref="H31"/>
    </sheetView>
  </sheetViews>
  <sheetFormatPr defaultRowHeight="12.75" x14ac:dyDescent="0.2"/>
  <cols>
    <col min="5" max="5" width="12.85546875" customWidth="1"/>
    <col min="6" max="6" width="10" customWidth="1"/>
    <col min="8" max="8" width="10" customWidth="1"/>
  </cols>
  <sheetData>
    <row r="2" spans="1:8" x14ac:dyDescent="0.2">
      <c r="A2" s="504" t="s">
        <v>356</v>
      </c>
      <c r="B2" s="504"/>
      <c r="C2" s="504"/>
      <c r="D2" s="504"/>
      <c r="E2" s="504"/>
      <c r="F2" s="504"/>
      <c r="G2" s="504"/>
      <c r="H2" s="504"/>
    </row>
    <row r="4" spans="1:8" x14ac:dyDescent="0.2">
      <c r="A4" s="504" t="s">
        <v>357</v>
      </c>
      <c r="B4" s="504"/>
      <c r="C4" s="504"/>
      <c r="D4" s="504"/>
      <c r="E4" s="504"/>
      <c r="F4" s="504"/>
      <c r="G4" s="504"/>
      <c r="H4" s="504"/>
    </row>
    <row r="5" spans="1:8" x14ac:dyDescent="0.2">
      <c r="A5" s="504" t="s">
        <v>211</v>
      </c>
      <c r="B5" s="504"/>
      <c r="C5" s="504"/>
      <c r="D5" s="504"/>
      <c r="E5" s="504"/>
      <c r="F5" s="504"/>
      <c r="G5" s="504"/>
      <c r="H5" s="504"/>
    </row>
    <row r="6" spans="1:8" x14ac:dyDescent="0.2">
      <c r="A6" s="504" t="s">
        <v>386</v>
      </c>
      <c r="B6" s="504"/>
      <c r="C6" s="504"/>
      <c r="D6" s="504"/>
      <c r="E6" s="504"/>
      <c r="F6" s="504"/>
      <c r="G6" s="504"/>
      <c r="H6" s="504"/>
    </row>
    <row r="8" spans="1:8" ht="13.5" thickBot="1" x14ac:dyDescent="0.25">
      <c r="G8" s="508" t="s">
        <v>21</v>
      </c>
      <c r="H8" s="508"/>
    </row>
    <row r="9" spans="1:8" ht="13.5" thickBot="1" x14ac:dyDescent="0.25">
      <c r="A9" s="602" t="s">
        <v>62</v>
      </c>
      <c r="B9" s="603"/>
      <c r="C9" s="603"/>
      <c r="D9" s="603"/>
      <c r="E9" s="604"/>
      <c r="F9" s="324" t="s">
        <v>4</v>
      </c>
      <c r="G9" s="324" t="s">
        <v>5</v>
      </c>
      <c r="H9" s="322" t="s">
        <v>6</v>
      </c>
    </row>
    <row r="10" spans="1:8" x14ac:dyDescent="0.2">
      <c r="A10" s="635" t="s">
        <v>358</v>
      </c>
      <c r="B10" s="636"/>
      <c r="C10" s="636"/>
      <c r="D10" s="636"/>
      <c r="E10" s="637"/>
      <c r="F10" s="13">
        <f>SUM(F11:F13)</f>
        <v>0</v>
      </c>
      <c r="G10" s="13">
        <f>SUM(G11:G13)</f>
        <v>0</v>
      </c>
      <c r="H10" s="13">
        <f>SUM(H11:H13)</f>
        <v>0</v>
      </c>
    </row>
    <row r="11" spans="1:8" x14ac:dyDescent="0.2">
      <c r="A11" s="611" t="s">
        <v>359</v>
      </c>
      <c r="B11" s="612"/>
      <c r="C11" s="612"/>
      <c r="D11" s="612"/>
      <c r="E11" s="613"/>
      <c r="F11" s="107">
        <v>0</v>
      </c>
      <c r="G11" s="107">
        <v>0</v>
      </c>
      <c r="H11" s="8">
        <v>0</v>
      </c>
    </row>
    <row r="12" spans="1:8" x14ac:dyDescent="0.2">
      <c r="A12" s="597"/>
      <c r="B12" s="590"/>
      <c r="C12" s="590"/>
      <c r="D12" s="590"/>
      <c r="E12" s="598"/>
      <c r="F12" s="107"/>
      <c r="G12" s="107"/>
      <c r="H12" s="8"/>
    </row>
    <row r="13" spans="1:8" x14ac:dyDescent="0.2">
      <c r="A13" s="597"/>
      <c r="B13" s="590"/>
      <c r="C13" s="590"/>
      <c r="D13" s="590"/>
      <c r="E13" s="598"/>
      <c r="F13" s="107"/>
      <c r="G13" s="107"/>
      <c r="H13" s="8"/>
    </row>
    <row r="14" spans="1:8" x14ac:dyDescent="0.2">
      <c r="A14" s="608" t="s">
        <v>360</v>
      </c>
      <c r="B14" s="609"/>
      <c r="C14" s="609"/>
      <c r="D14" s="609"/>
      <c r="E14" s="610"/>
      <c r="F14" s="109">
        <f>SUM(F15)</f>
        <v>0</v>
      </c>
      <c r="G14" s="109">
        <f>SUM(G15)</f>
        <v>868</v>
      </c>
      <c r="H14" s="109">
        <f>SUM(H15)</f>
        <v>868</v>
      </c>
    </row>
    <row r="15" spans="1:8" x14ac:dyDescent="0.2">
      <c r="A15" s="611" t="s">
        <v>417</v>
      </c>
      <c r="B15" s="612"/>
      <c r="C15" s="612"/>
      <c r="D15" s="612"/>
      <c r="E15" s="613"/>
      <c r="F15" s="107">
        <f>SUM(F16:F17)</f>
        <v>0</v>
      </c>
      <c r="G15" s="107">
        <f>SUM(G16:G17)</f>
        <v>868</v>
      </c>
      <c r="H15" s="107">
        <f>SUM(H16:H17)</f>
        <v>868</v>
      </c>
    </row>
    <row r="16" spans="1:8" x14ac:dyDescent="0.2">
      <c r="A16" s="611" t="s">
        <v>418</v>
      </c>
      <c r="B16" s="590"/>
      <c r="C16" s="590"/>
      <c r="D16" s="590"/>
      <c r="E16" s="598"/>
      <c r="F16" s="107">
        <v>0</v>
      </c>
      <c r="G16" s="107">
        <v>730</v>
      </c>
      <c r="H16" s="8">
        <v>730</v>
      </c>
    </row>
    <row r="17" spans="1:8" ht="13.5" thickBot="1" x14ac:dyDescent="0.25">
      <c r="A17" s="660" t="s">
        <v>419</v>
      </c>
      <c r="B17" s="600"/>
      <c r="C17" s="600"/>
      <c r="D17" s="600"/>
      <c r="E17" s="601"/>
      <c r="F17" s="153">
        <v>0</v>
      </c>
      <c r="G17" s="153">
        <v>138</v>
      </c>
      <c r="H17" s="124">
        <v>138</v>
      </c>
    </row>
    <row r="18" spans="1:8" ht="13.5" thickBot="1" x14ac:dyDescent="0.25">
      <c r="A18" s="602" t="s">
        <v>193</v>
      </c>
      <c r="B18" s="603"/>
      <c r="C18" s="603"/>
      <c r="D18" s="603"/>
      <c r="E18" s="604"/>
      <c r="F18" s="111">
        <f>SUM(F10,F14)</f>
        <v>0</v>
      </c>
      <c r="G18" s="111">
        <f>SUM(G10,G14)</f>
        <v>868</v>
      </c>
      <c r="H18" s="111">
        <f>SUM(H10,H14)</f>
        <v>868</v>
      </c>
    </row>
  </sheetData>
  <mergeCells count="15">
    <mergeCell ref="A9:E9"/>
    <mergeCell ref="A2:H2"/>
    <mergeCell ref="A4:H4"/>
    <mergeCell ref="A5:H5"/>
    <mergeCell ref="A6:H6"/>
    <mergeCell ref="G8:H8"/>
    <mergeCell ref="A16:E16"/>
    <mergeCell ref="A17:E17"/>
    <mergeCell ref="A18:E18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C9B1-B983-480B-8BA7-CEACB5BD1B08}">
  <dimension ref="A2:H18"/>
  <sheetViews>
    <sheetView workbookViewId="0">
      <selection activeCell="I29" sqref="I29"/>
    </sheetView>
  </sheetViews>
  <sheetFormatPr defaultRowHeight="12.75" x14ac:dyDescent="0.2"/>
  <cols>
    <col min="5" max="5" width="12.7109375" customWidth="1"/>
  </cols>
  <sheetData>
    <row r="2" spans="1:8" x14ac:dyDescent="0.2">
      <c r="A2" s="504" t="s">
        <v>453</v>
      </c>
      <c r="B2" s="504"/>
      <c r="C2" s="504"/>
      <c r="D2" s="504"/>
      <c r="E2" s="504"/>
      <c r="F2" s="504"/>
      <c r="G2" s="504"/>
      <c r="H2" s="504"/>
    </row>
    <row r="4" spans="1:8" x14ac:dyDescent="0.2">
      <c r="A4" s="504" t="s">
        <v>454</v>
      </c>
      <c r="B4" s="504"/>
      <c r="C4" s="504"/>
      <c r="D4" s="504"/>
      <c r="E4" s="504"/>
      <c r="F4" s="504"/>
      <c r="G4" s="504"/>
      <c r="H4" s="504"/>
    </row>
    <row r="5" spans="1:8" x14ac:dyDescent="0.2">
      <c r="A5" s="504" t="s">
        <v>211</v>
      </c>
      <c r="B5" s="504"/>
      <c r="C5" s="504"/>
      <c r="D5" s="504"/>
      <c r="E5" s="504"/>
      <c r="F5" s="504"/>
      <c r="G5" s="504"/>
      <c r="H5" s="504"/>
    </row>
    <row r="6" spans="1:8" x14ac:dyDescent="0.2">
      <c r="A6" s="504" t="s">
        <v>386</v>
      </c>
      <c r="B6" s="504"/>
      <c r="C6" s="504"/>
      <c r="D6" s="504"/>
      <c r="E6" s="504"/>
      <c r="F6" s="504"/>
      <c r="G6" s="504"/>
      <c r="H6" s="504"/>
    </row>
    <row r="8" spans="1:8" ht="13.5" thickBot="1" x14ac:dyDescent="0.25">
      <c r="G8" s="508" t="s">
        <v>21</v>
      </c>
      <c r="H8" s="508"/>
    </row>
    <row r="9" spans="1:8" ht="13.5" thickBot="1" x14ac:dyDescent="0.25">
      <c r="A9" s="602" t="s">
        <v>62</v>
      </c>
      <c r="B9" s="603"/>
      <c r="C9" s="603"/>
      <c r="D9" s="603"/>
      <c r="E9" s="604"/>
      <c r="F9" s="382" t="s">
        <v>4</v>
      </c>
      <c r="G9" s="382" t="s">
        <v>5</v>
      </c>
      <c r="H9" s="381" t="s">
        <v>6</v>
      </c>
    </row>
    <row r="10" spans="1:8" x14ac:dyDescent="0.2">
      <c r="A10" s="635" t="s">
        <v>455</v>
      </c>
      <c r="B10" s="636"/>
      <c r="C10" s="636"/>
      <c r="D10" s="636"/>
      <c r="E10" s="637"/>
      <c r="F10" s="13">
        <f>SUM(F11:F13)</f>
        <v>341</v>
      </c>
      <c r="G10" s="13">
        <f>SUM(G11:G13)</f>
        <v>341</v>
      </c>
      <c r="H10" s="13">
        <f>SUM(H11:H13)</f>
        <v>341</v>
      </c>
    </row>
    <row r="11" spans="1:8" x14ac:dyDescent="0.2">
      <c r="A11" s="611" t="s">
        <v>457</v>
      </c>
      <c r="B11" s="612"/>
      <c r="C11" s="612"/>
      <c r="D11" s="612"/>
      <c r="E11" s="613"/>
      <c r="F11" s="107">
        <v>341</v>
      </c>
      <c r="G11" s="107">
        <v>341</v>
      </c>
      <c r="H11" s="8">
        <v>341</v>
      </c>
    </row>
    <row r="12" spans="1:8" x14ac:dyDescent="0.2">
      <c r="A12" s="597"/>
      <c r="B12" s="590"/>
      <c r="C12" s="590"/>
      <c r="D12" s="590"/>
      <c r="E12" s="598"/>
      <c r="F12" s="107"/>
      <c r="G12" s="107"/>
      <c r="H12" s="8"/>
    </row>
    <row r="13" spans="1:8" x14ac:dyDescent="0.2">
      <c r="A13" s="597"/>
      <c r="B13" s="590"/>
      <c r="C13" s="590"/>
      <c r="D13" s="590"/>
      <c r="E13" s="598"/>
      <c r="F13" s="107"/>
      <c r="G13" s="107"/>
      <c r="H13" s="8"/>
    </row>
    <row r="14" spans="1:8" x14ac:dyDescent="0.2">
      <c r="A14" s="608" t="s">
        <v>456</v>
      </c>
      <c r="B14" s="609"/>
      <c r="C14" s="609"/>
      <c r="D14" s="609"/>
      <c r="E14" s="610"/>
      <c r="F14" s="109">
        <f>SUM(F15)</f>
        <v>0</v>
      </c>
      <c r="G14" s="109">
        <f>SUM(G15)</f>
        <v>0</v>
      </c>
      <c r="H14" s="109">
        <f>SUM(H15)</f>
        <v>0</v>
      </c>
    </row>
    <row r="15" spans="1:8" x14ac:dyDescent="0.2">
      <c r="A15" s="611"/>
      <c r="B15" s="612"/>
      <c r="C15" s="612"/>
      <c r="D15" s="612"/>
      <c r="E15" s="613"/>
      <c r="F15" s="107">
        <f>SUM(F16:F17)</f>
        <v>0</v>
      </c>
      <c r="G15" s="107">
        <v>0</v>
      </c>
      <c r="H15" s="107">
        <v>0</v>
      </c>
    </row>
    <row r="16" spans="1:8" x14ac:dyDescent="0.2">
      <c r="A16" s="611"/>
      <c r="B16" s="590"/>
      <c r="C16" s="590"/>
      <c r="D16" s="590"/>
      <c r="E16" s="598"/>
      <c r="F16" s="107">
        <v>0</v>
      </c>
      <c r="G16" s="107">
        <v>0</v>
      </c>
      <c r="H16" s="8">
        <v>0</v>
      </c>
    </row>
    <row r="17" spans="1:8" ht="13.5" thickBot="1" x14ac:dyDescent="0.25">
      <c r="A17" s="660"/>
      <c r="B17" s="600"/>
      <c r="C17" s="600"/>
      <c r="D17" s="600"/>
      <c r="E17" s="601"/>
      <c r="F17" s="153">
        <v>0</v>
      </c>
      <c r="G17" s="153">
        <v>0</v>
      </c>
      <c r="H17" s="124">
        <v>0</v>
      </c>
    </row>
    <row r="18" spans="1:8" ht="13.5" thickBot="1" x14ac:dyDescent="0.25">
      <c r="A18" s="602" t="s">
        <v>193</v>
      </c>
      <c r="B18" s="603"/>
      <c r="C18" s="603"/>
      <c r="D18" s="603"/>
      <c r="E18" s="604"/>
      <c r="F18" s="111">
        <f>SUM(F10,F14)</f>
        <v>341</v>
      </c>
      <c r="G18" s="111">
        <f>SUM(G10,G14)</f>
        <v>341</v>
      </c>
      <c r="H18" s="111">
        <f>SUM(H10,H14)</f>
        <v>341</v>
      </c>
    </row>
  </sheetData>
  <mergeCells count="15">
    <mergeCell ref="A9:E9"/>
    <mergeCell ref="A2:H2"/>
    <mergeCell ref="A4:H4"/>
    <mergeCell ref="A5:H5"/>
    <mergeCell ref="A6:H6"/>
    <mergeCell ref="G8:H8"/>
    <mergeCell ref="A16:E16"/>
    <mergeCell ref="A17:E17"/>
    <mergeCell ref="A18:E18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DDA0-4D33-4D00-922F-F4092B4545DB}">
  <dimension ref="A1:F32"/>
  <sheetViews>
    <sheetView workbookViewId="0">
      <selection activeCell="H33" sqref="H33"/>
    </sheetView>
  </sheetViews>
  <sheetFormatPr defaultRowHeight="12.75" x14ac:dyDescent="0.2"/>
  <cols>
    <col min="1" max="1" width="23.140625" customWidth="1"/>
    <col min="2" max="2" width="32.85546875" customWidth="1"/>
    <col min="3" max="3" width="17.5703125" customWidth="1"/>
    <col min="4" max="4" width="7.7109375" customWidth="1"/>
  </cols>
  <sheetData>
    <row r="1" spans="1:6" x14ac:dyDescent="0.2">
      <c r="A1" s="504" t="s">
        <v>465</v>
      </c>
      <c r="B1" s="504"/>
      <c r="C1" s="504"/>
      <c r="D1" s="504"/>
      <c r="E1" s="504"/>
      <c r="F1" s="504"/>
    </row>
    <row r="3" spans="1:6" x14ac:dyDescent="0.2">
      <c r="A3" s="504" t="s">
        <v>458</v>
      </c>
      <c r="B3" s="504"/>
      <c r="C3" s="504"/>
      <c r="D3" s="504"/>
      <c r="E3" s="504"/>
      <c r="F3" s="504"/>
    </row>
    <row r="4" spans="1:6" x14ac:dyDescent="0.2">
      <c r="B4" s="504" t="s">
        <v>459</v>
      </c>
      <c r="C4" s="504"/>
      <c r="D4" s="504"/>
    </row>
    <row r="5" spans="1:6" x14ac:dyDescent="0.2">
      <c r="D5" s="209"/>
    </row>
    <row r="6" spans="1:6" ht="15.75" thickBot="1" x14ac:dyDescent="0.25">
      <c r="B6" s="418"/>
      <c r="C6" s="418"/>
      <c r="D6" s="508" t="s">
        <v>21</v>
      </c>
      <c r="E6" s="508"/>
      <c r="F6" s="508"/>
    </row>
    <row r="7" spans="1:6" ht="16.5" thickBot="1" x14ac:dyDescent="0.3">
      <c r="B7" s="419" t="s">
        <v>29</v>
      </c>
      <c r="C7" s="420" t="s">
        <v>460</v>
      </c>
      <c r="D7" s="661" t="s">
        <v>466</v>
      </c>
      <c r="E7" s="662"/>
      <c r="F7" s="663"/>
    </row>
    <row r="8" spans="1:6" ht="16.5" thickBot="1" x14ac:dyDescent="0.3">
      <c r="B8" s="419"/>
      <c r="C8" s="420"/>
      <c r="D8" s="435" t="s">
        <v>4</v>
      </c>
      <c r="E8" s="436" t="s">
        <v>5</v>
      </c>
      <c r="F8" s="437" t="s">
        <v>6</v>
      </c>
    </row>
    <row r="9" spans="1:6" ht="15" x14ac:dyDescent="0.2">
      <c r="B9" s="421" t="s">
        <v>329</v>
      </c>
      <c r="C9" s="422"/>
      <c r="D9" s="423"/>
      <c r="E9" s="105"/>
      <c r="F9" s="105"/>
    </row>
    <row r="10" spans="1:6" ht="15" x14ac:dyDescent="0.2">
      <c r="B10" s="424" t="s">
        <v>335</v>
      </c>
      <c r="C10" s="425" t="s">
        <v>461</v>
      </c>
      <c r="D10" s="426">
        <v>34</v>
      </c>
      <c r="E10" s="438">
        <v>34</v>
      </c>
      <c r="F10" s="438">
        <v>34</v>
      </c>
    </row>
    <row r="11" spans="1:6" ht="15" x14ac:dyDescent="0.2">
      <c r="B11" s="427"/>
      <c r="C11" s="425" t="s">
        <v>462</v>
      </c>
      <c r="D11" s="426">
        <v>0</v>
      </c>
      <c r="E11" s="438">
        <v>0</v>
      </c>
      <c r="F11" s="438">
        <v>0</v>
      </c>
    </row>
    <row r="12" spans="1:6" ht="15" x14ac:dyDescent="0.2">
      <c r="B12" s="424" t="s">
        <v>463</v>
      </c>
      <c r="C12" s="425" t="s">
        <v>461</v>
      </c>
      <c r="D12" s="426">
        <v>0</v>
      </c>
      <c r="E12" s="438">
        <v>0</v>
      </c>
      <c r="F12" s="438">
        <v>0</v>
      </c>
    </row>
    <row r="13" spans="1:6" ht="15" x14ac:dyDescent="0.2">
      <c r="B13" s="427"/>
      <c r="C13" s="425" t="s">
        <v>462</v>
      </c>
      <c r="D13" s="426">
        <v>0</v>
      </c>
      <c r="E13" s="438">
        <v>0</v>
      </c>
      <c r="F13" s="438">
        <v>0</v>
      </c>
    </row>
    <row r="14" spans="1:6" ht="15" x14ac:dyDescent="0.2">
      <c r="B14" s="427"/>
      <c r="C14" s="425"/>
      <c r="D14" s="426"/>
      <c r="E14" s="438"/>
      <c r="F14" s="438"/>
    </row>
    <row r="15" spans="1:6" ht="15" x14ac:dyDescent="0.2">
      <c r="B15" s="428" t="s">
        <v>464</v>
      </c>
      <c r="C15" s="425" t="s">
        <v>462</v>
      </c>
      <c r="D15" s="426">
        <v>18</v>
      </c>
      <c r="E15" s="438">
        <v>18</v>
      </c>
      <c r="F15" s="438">
        <v>18</v>
      </c>
    </row>
    <row r="16" spans="1:6" ht="15" x14ac:dyDescent="0.2">
      <c r="B16" s="427"/>
      <c r="C16" s="425"/>
      <c r="D16" s="426"/>
      <c r="E16" s="107"/>
      <c r="F16" s="107"/>
    </row>
    <row r="17" spans="1:6" ht="15" x14ac:dyDescent="0.2">
      <c r="B17" s="427"/>
      <c r="C17" s="425"/>
      <c r="D17" s="426"/>
      <c r="E17" s="107"/>
      <c r="F17" s="107"/>
    </row>
    <row r="18" spans="1:6" ht="15.75" thickBot="1" x14ac:dyDescent="0.25">
      <c r="B18" s="429"/>
      <c r="C18" s="430"/>
      <c r="D18" s="431"/>
      <c r="E18" s="168"/>
      <c r="F18" s="124"/>
    </row>
    <row r="19" spans="1:6" ht="16.5" thickBot="1" x14ac:dyDescent="0.3">
      <c r="A19" s="103"/>
      <c r="B19" s="432" t="s">
        <v>9</v>
      </c>
      <c r="C19" s="433"/>
      <c r="D19" s="434">
        <f>SUM(D10:D18)</f>
        <v>52</v>
      </c>
      <c r="E19" s="434">
        <f t="shared" ref="E19:F19" si="0">SUM(E10:E18)</f>
        <v>52</v>
      </c>
      <c r="F19" s="434">
        <f t="shared" si="0"/>
        <v>52</v>
      </c>
    </row>
    <row r="32" spans="1:6" x14ac:dyDescent="0.2">
      <c r="F32" s="119"/>
    </row>
  </sheetData>
  <mergeCells count="5">
    <mergeCell ref="A1:F1"/>
    <mergeCell ref="A3:F3"/>
    <mergeCell ref="B4:D4"/>
    <mergeCell ref="D7:F7"/>
    <mergeCell ref="D6:F6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E61D-1B9B-43FE-983D-A3362496D181}">
  <dimension ref="A2:H19"/>
  <sheetViews>
    <sheetView workbookViewId="0">
      <selection activeCell="G17" sqref="G17"/>
    </sheetView>
  </sheetViews>
  <sheetFormatPr defaultRowHeight="12.75" x14ac:dyDescent="0.2"/>
  <cols>
    <col min="7" max="7" width="12.28515625" customWidth="1"/>
  </cols>
  <sheetData>
    <row r="2" spans="1:8" x14ac:dyDescent="0.2">
      <c r="A2" s="504" t="s">
        <v>56</v>
      </c>
      <c r="B2" s="504"/>
      <c r="C2" s="504"/>
      <c r="D2" s="504"/>
      <c r="E2" s="504"/>
      <c r="F2" s="504"/>
      <c r="G2" s="504"/>
      <c r="H2" s="504"/>
    </row>
    <row r="4" spans="1:8" x14ac:dyDescent="0.2">
      <c r="A4" s="504" t="s">
        <v>366</v>
      </c>
      <c r="B4" s="504"/>
      <c r="C4" s="504"/>
      <c r="D4" s="504"/>
      <c r="E4" s="504"/>
      <c r="F4" s="504"/>
      <c r="G4" s="504"/>
      <c r="H4" s="504"/>
    </row>
    <row r="6" spans="1:8" x14ac:dyDescent="0.2">
      <c r="A6" s="504" t="s">
        <v>420</v>
      </c>
      <c r="B6" s="504"/>
      <c r="C6" s="504"/>
      <c r="D6" s="504"/>
      <c r="E6" s="504"/>
      <c r="F6" s="504"/>
      <c r="G6" s="504"/>
      <c r="H6" s="504"/>
    </row>
    <row r="8" spans="1:8" x14ac:dyDescent="0.2">
      <c r="G8" s="209"/>
    </row>
    <row r="10" spans="1:8" ht="13.5" thickBot="1" x14ac:dyDescent="0.25">
      <c r="G10" s="508" t="s">
        <v>21</v>
      </c>
      <c r="H10" s="508"/>
    </row>
    <row r="11" spans="1:8" x14ac:dyDescent="0.2">
      <c r="A11" s="669" t="s">
        <v>62</v>
      </c>
      <c r="B11" s="670"/>
      <c r="C11" s="670"/>
      <c r="D11" s="670"/>
      <c r="E11" s="671"/>
      <c r="F11" s="667" t="s">
        <v>4</v>
      </c>
      <c r="G11" s="667" t="s">
        <v>5</v>
      </c>
      <c r="H11" s="667" t="s">
        <v>6</v>
      </c>
    </row>
    <row r="12" spans="1:8" ht="13.5" thickBot="1" x14ac:dyDescent="0.25">
      <c r="A12" s="672"/>
      <c r="B12" s="673"/>
      <c r="C12" s="673"/>
      <c r="D12" s="673"/>
      <c r="E12" s="674"/>
      <c r="F12" s="668"/>
      <c r="G12" s="668"/>
      <c r="H12" s="668"/>
    </row>
    <row r="13" spans="1:8" x14ac:dyDescent="0.2">
      <c r="A13" s="664"/>
      <c r="B13" s="665"/>
      <c r="C13" s="665"/>
      <c r="D13" s="665"/>
      <c r="E13" s="666"/>
      <c r="F13" s="105"/>
      <c r="G13" s="105"/>
      <c r="H13" s="106"/>
    </row>
    <row r="14" spans="1:8" x14ac:dyDescent="0.2">
      <c r="A14" s="611" t="s">
        <v>367</v>
      </c>
      <c r="B14" s="612"/>
      <c r="C14" s="612"/>
      <c r="D14" s="612"/>
      <c r="E14" s="613"/>
      <c r="F14" s="287">
        <v>200</v>
      </c>
      <c r="G14" s="287">
        <v>200</v>
      </c>
      <c r="H14" s="286">
        <v>0</v>
      </c>
    </row>
    <row r="15" spans="1:8" x14ac:dyDescent="0.2">
      <c r="A15" s="611" t="s">
        <v>421</v>
      </c>
      <c r="B15" s="612"/>
      <c r="C15" s="612"/>
      <c r="D15" s="612"/>
      <c r="E15" s="613"/>
      <c r="F15" s="107">
        <v>680</v>
      </c>
      <c r="G15" s="107">
        <v>680</v>
      </c>
      <c r="H15" s="8">
        <v>520</v>
      </c>
    </row>
    <row r="16" spans="1:8" x14ac:dyDescent="0.2">
      <c r="A16" s="611" t="s">
        <v>422</v>
      </c>
      <c r="B16" s="590"/>
      <c r="C16" s="590"/>
      <c r="D16" s="590"/>
      <c r="E16" s="598"/>
      <c r="F16" s="107">
        <v>1400</v>
      </c>
      <c r="G16" s="107">
        <v>1400</v>
      </c>
      <c r="H16" s="8">
        <v>770</v>
      </c>
    </row>
    <row r="17" spans="1:8" x14ac:dyDescent="0.2">
      <c r="A17" s="611" t="s">
        <v>423</v>
      </c>
      <c r="B17" s="590"/>
      <c r="C17" s="590"/>
      <c r="D17" s="590"/>
      <c r="E17" s="598"/>
      <c r="F17" s="107">
        <v>0</v>
      </c>
      <c r="G17" s="107">
        <v>26</v>
      </c>
      <c r="H17" s="8">
        <v>26</v>
      </c>
    </row>
    <row r="18" spans="1:8" ht="13.5" thickBot="1" x14ac:dyDescent="0.25">
      <c r="A18" s="599"/>
      <c r="B18" s="600"/>
      <c r="C18" s="600"/>
      <c r="D18" s="600"/>
      <c r="E18" s="601"/>
      <c r="F18" s="153"/>
      <c r="G18" s="153"/>
      <c r="H18" s="124"/>
    </row>
    <row r="19" spans="1:8" ht="13.5" thickBot="1" x14ac:dyDescent="0.25">
      <c r="A19" s="602" t="s">
        <v>342</v>
      </c>
      <c r="B19" s="603"/>
      <c r="C19" s="603"/>
      <c r="D19" s="603"/>
      <c r="E19" s="604"/>
      <c r="F19" s="111">
        <f>SUM(F14:F18)</f>
        <v>2280</v>
      </c>
      <c r="G19" s="111">
        <f>SUM(G14:G18)</f>
        <v>2306</v>
      </c>
      <c r="H19" s="120">
        <f>SUM(H14:H18)</f>
        <v>1316</v>
      </c>
    </row>
  </sheetData>
  <mergeCells count="15">
    <mergeCell ref="A2:H2"/>
    <mergeCell ref="A4:H4"/>
    <mergeCell ref="A6:H6"/>
    <mergeCell ref="G10:H10"/>
    <mergeCell ref="F11:F12"/>
    <mergeCell ref="G11:G12"/>
    <mergeCell ref="H11:H12"/>
    <mergeCell ref="A11:E12"/>
    <mergeCell ref="A19:E19"/>
    <mergeCell ref="A13:E13"/>
    <mergeCell ref="A14:E14"/>
    <mergeCell ref="A15:E15"/>
    <mergeCell ref="A16:E16"/>
    <mergeCell ref="A17:E17"/>
    <mergeCell ref="A18: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73"/>
  <sheetViews>
    <sheetView topLeftCell="A8" workbookViewId="0">
      <selection activeCell="H21" sqref="H21"/>
    </sheetView>
  </sheetViews>
  <sheetFormatPr defaultRowHeight="12.75" x14ac:dyDescent="0.2"/>
  <cols>
    <col min="1" max="1" width="34.140625" style="31" customWidth="1"/>
    <col min="2" max="4" width="5.7109375" style="31" customWidth="1"/>
    <col min="5" max="5" width="0.140625" style="31" customWidth="1"/>
    <col min="6" max="6" width="5.7109375" style="31" customWidth="1"/>
    <col min="7" max="7" width="5.7109375" style="32" customWidth="1"/>
    <col min="8" max="8" width="5.7109375" style="31" customWidth="1"/>
    <col min="9" max="9" width="5.7109375" style="31" hidden="1" customWidth="1"/>
    <col min="10" max="10" width="5.7109375" style="31" customWidth="1"/>
    <col min="11" max="11" width="5.7109375" style="32" customWidth="1"/>
    <col min="12" max="12" width="5.7109375" style="31" customWidth="1"/>
    <col min="13" max="13" width="0.140625" style="31" customWidth="1"/>
    <col min="14" max="14" width="5.7109375" style="31" customWidth="1"/>
    <col min="15" max="15" width="5.7109375" style="32" customWidth="1"/>
    <col min="16" max="16" width="5.7109375" style="31" customWidth="1"/>
    <col min="17" max="29" width="5.7109375" style="31" hidden="1" customWidth="1"/>
    <col min="30" max="32" width="5.7109375" style="31" customWidth="1"/>
    <col min="33" max="33" width="5.7109375" style="31" hidden="1" customWidth="1"/>
    <col min="34" max="36" width="5.7109375" style="31" customWidth="1"/>
    <col min="37" max="37" width="5.7109375" style="31" hidden="1" customWidth="1"/>
    <col min="38" max="44" width="5.7109375" style="31" customWidth="1"/>
    <col min="45" max="45" width="0.140625" style="31" customWidth="1"/>
    <col min="46" max="51" width="5.7109375" style="31" customWidth="1"/>
    <col min="52" max="52" width="5.5703125" style="31" customWidth="1"/>
    <col min="53" max="53" width="5.7109375" style="31" hidden="1" customWidth="1"/>
    <col min="54" max="54" width="6" style="31" customWidth="1"/>
    <col min="55" max="56" width="7" style="31" customWidth="1"/>
    <col min="57" max="16384" width="9.140625" style="31"/>
  </cols>
  <sheetData>
    <row r="1" spans="1:56" hidden="1" x14ac:dyDescent="0.2">
      <c r="A1" s="23"/>
      <c r="B1" s="24"/>
      <c r="C1" s="24"/>
      <c r="D1" s="25"/>
      <c r="E1" s="26"/>
      <c r="F1" s="27"/>
      <c r="G1" s="28"/>
      <c r="H1" s="27"/>
      <c r="I1" s="27"/>
      <c r="J1" s="27"/>
      <c r="K1" s="29"/>
      <c r="L1" s="30"/>
      <c r="M1" s="30"/>
    </row>
    <row r="2" spans="1:56" hidden="1" x14ac:dyDescent="0.2">
      <c r="A2" s="33"/>
      <c r="B2" s="30"/>
      <c r="C2" s="30"/>
      <c r="D2" s="30"/>
      <c r="E2" s="30"/>
      <c r="F2" s="30"/>
      <c r="G2" s="29"/>
      <c r="H2" s="30"/>
      <c r="I2" s="30"/>
      <c r="J2" s="30"/>
      <c r="K2" s="29"/>
      <c r="L2" s="30"/>
      <c r="M2" s="30"/>
    </row>
    <row r="3" spans="1:56" hidden="1" x14ac:dyDescent="0.2">
      <c r="A3" s="33"/>
      <c r="B3" s="30"/>
      <c r="C3" s="30"/>
      <c r="D3" s="30"/>
      <c r="E3" s="30"/>
      <c r="F3" s="30"/>
      <c r="G3" s="29"/>
      <c r="H3" s="30"/>
      <c r="I3" s="30"/>
      <c r="J3" s="30"/>
      <c r="K3" s="29"/>
      <c r="L3" s="30"/>
      <c r="M3" s="30"/>
    </row>
    <row r="4" spans="1:56" hidden="1" x14ac:dyDescent="0.2">
      <c r="A4" s="33"/>
      <c r="B4" s="30"/>
      <c r="C4" s="30"/>
      <c r="D4" s="30"/>
      <c r="E4" s="30"/>
      <c r="F4" s="30"/>
      <c r="G4" s="29"/>
      <c r="H4" s="30"/>
      <c r="I4" s="30"/>
      <c r="J4" s="30"/>
      <c r="K4" s="29"/>
      <c r="L4" s="30"/>
      <c r="M4" s="30"/>
    </row>
    <row r="5" spans="1:56" hidden="1" x14ac:dyDescent="0.2">
      <c r="A5" s="30"/>
      <c r="B5" s="30"/>
      <c r="C5" s="30"/>
      <c r="D5" s="30"/>
      <c r="E5" s="30"/>
      <c r="F5" s="30"/>
      <c r="G5" s="29"/>
      <c r="H5" s="30"/>
      <c r="J5" s="30"/>
      <c r="K5" s="29"/>
      <c r="L5" s="30"/>
      <c r="M5" s="30"/>
      <c r="N5" s="30"/>
      <c r="O5" s="29"/>
    </row>
    <row r="6" spans="1:56" hidden="1" x14ac:dyDescent="0.2">
      <c r="A6" s="30"/>
      <c r="B6" s="30"/>
      <c r="C6" s="30"/>
      <c r="D6" s="30"/>
      <c r="E6" s="30"/>
      <c r="F6" s="30"/>
      <c r="G6" s="29"/>
      <c r="H6" s="30"/>
      <c r="I6" s="30"/>
      <c r="J6" s="30"/>
      <c r="K6" s="29"/>
      <c r="L6" s="30"/>
      <c r="M6" s="30"/>
      <c r="N6" s="30"/>
      <c r="O6" s="29"/>
    </row>
    <row r="7" spans="1:56" hidden="1" x14ac:dyDescent="0.2">
      <c r="A7" s="30"/>
      <c r="B7" s="30"/>
      <c r="C7" s="30"/>
      <c r="D7" s="30"/>
      <c r="E7" s="30"/>
      <c r="F7" s="30"/>
      <c r="G7" s="29"/>
      <c r="H7" s="30"/>
      <c r="I7" s="30"/>
      <c r="J7" s="30"/>
      <c r="K7" s="29"/>
      <c r="L7" s="30"/>
      <c r="M7" s="30"/>
      <c r="N7" s="30"/>
      <c r="O7" s="29"/>
    </row>
    <row r="8" spans="1:56" x14ac:dyDescent="0.2">
      <c r="A8" s="30"/>
      <c r="B8" s="30"/>
      <c r="C8" s="30"/>
      <c r="D8" s="30"/>
      <c r="E8" s="30"/>
      <c r="F8" s="30"/>
      <c r="G8" s="29"/>
      <c r="H8" s="30"/>
      <c r="I8" s="30"/>
      <c r="J8" s="30"/>
      <c r="K8" s="29"/>
      <c r="L8" s="30"/>
      <c r="M8" s="30"/>
      <c r="N8" s="30"/>
      <c r="O8" s="29"/>
    </row>
    <row r="9" spans="1:56" x14ac:dyDescent="0.2">
      <c r="A9" s="30"/>
      <c r="B9" s="30"/>
      <c r="C9" s="30"/>
      <c r="D9" s="30"/>
      <c r="E9" s="30"/>
      <c r="F9" s="30"/>
      <c r="G9" s="29"/>
      <c r="H9" s="30"/>
      <c r="I9" s="30"/>
      <c r="J9" s="30"/>
      <c r="K9" s="29"/>
      <c r="L9" s="30"/>
      <c r="M9" s="30"/>
      <c r="N9" s="30"/>
      <c r="O9" s="29"/>
    </row>
    <row r="10" spans="1:56" x14ac:dyDescent="0.2">
      <c r="A10" s="473" t="s">
        <v>10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473"/>
      <c r="AK10" s="473"/>
      <c r="AL10" s="473"/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3"/>
      <c r="BC10" s="473"/>
      <c r="BD10" s="473"/>
    </row>
    <row r="11" spans="1:56" ht="15.75" x14ac:dyDescent="0.25">
      <c r="A11" s="30"/>
      <c r="B11" s="30"/>
      <c r="C11" s="34"/>
      <c r="D11" s="34"/>
      <c r="E11" s="34"/>
      <c r="F11" s="34"/>
      <c r="G11" s="35"/>
      <c r="H11" s="34"/>
      <c r="I11" s="34"/>
      <c r="J11" s="34"/>
      <c r="K11" s="35"/>
      <c r="L11" s="34"/>
      <c r="M11" s="34"/>
      <c r="N11" s="34"/>
      <c r="O11" s="35"/>
    </row>
    <row r="12" spans="1:56" x14ac:dyDescent="0.2">
      <c r="A12" s="472" t="s">
        <v>374</v>
      </c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2"/>
      <c r="AC12" s="472"/>
      <c r="AD12" s="472"/>
      <c r="AE12" s="472"/>
      <c r="AF12" s="472"/>
      <c r="AG12" s="472"/>
      <c r="AH12" s="472"/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472"/>
      <c r="BD12" s="472"/>
    </row>
    <row r="13" spans="1:5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Q13" s="37"/>
      <c r="R13" s="37"/>
      <c r="S13" s="37"/>
    </row>
    <row r="14" spans="1:56" x14ac:dyDescent="0.2">
      <c r="A14" s="472" t="s">
        <v>192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472"/>
      <c r="AO14" s="472"/>
      <c r="AP14" s="472"/>
      <c r="AQ14" s="472"/>
      <c r="AR14" s="472"/>
      <c r="AS14" s="472"/>
      <c r="AT14" s="472"/>
      <c r="AU14" s="472"/>
      <c r="AV14" s="472"/>
      <c r="AW14" s="472"/>
      <c r="AX14" s="472"/>
      <c r="AY14" s="472"/>
      <c r="AZ14" s="472"/>
      <c r="BA14" s="472"/>
      <c r="BB14" s="472"/>
      <c r="BC14" s="472"/>
      <c r="BD14" s="472"/>
    </row>
    <row r="15" spans="1:56" x14ac:dyDescent="0.2">
      <c r="A15" s="30"/>
      <c r="B15" s="38"/>
      <c r="C15" s="38"/>
      <c r="D15" s="38"/>
      <c r="E15" s="38"/>
      <c r="F15" s="38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AU15" s="256"/>
    </row>
    <row r="16" spans="1:56" ht="13.5" thickBot="1" x14ac:dyDescent="0.25">
      <c r="A16" s="29"/>
      <c r="B16" s="29"/>
      <c r="C16" s="29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29"/>
      <c r="Q16" s="29"/>
      <c r="R16" s="29"/>
      <c r="S16" s="29"/>
      <c r="AZ16" s="474" t="s">
        <v>21</v>
      </c>
      <c r="BA16" s="474"/>
      <c r="BB16" s="474"/>
      <c r="BC16" s="474"/>
      <c r="BD16" s="474"/>
    </row>
    <row r="17" spans="1:61" ht="13.5" thickBot="1" x14ac:dyDescent="0.25">
      <c r="A17" s="42" t="s">
        <v>31</v>
      </c>
      <c r="B17" s="489" t="s">
        <v>11</v>
      </c>
      <c r="C17" s="490"/>
      <c r="D17" s="490"/>
      <c r="E17" s="491"/>
      <c r="F17" s="496" t="s">
        <v>32</v>
      </c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8"/>
      <c r="R17" s="499" t="s">
        <v>16</v>
      </c>
      <c r="S17" s="490"/>
      <c r="T17" s="490"/>
      <c r="U17" s="490"/>
      <c r="V17" s="490" t="s">
        <v>17</v>
      </c>
      <c r="W17" s="490"/>
      <c r="X17" s="490"/>
      <c r="Y17" s="490"/>
      <c r="Z17" s="500" t="s">
        <v>33</v>
      </c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  <c r="AL17" s="501"/>
      <c r="AM17" s="501"/>
      <c r="AN17" s="501"/>
      <c r="AO17" s="501"/>
      <c r="AP17" s="501"/>
      <c r="AQ17" s="501"/>
      <c r="AR17" s="501"/>
      <c r="AS17" s="501"/>
      <c r="AT17" s="501"/>
      <c r="AU17" s="501"/>
      <c r="AV17" s="501"/>
      <c r="AW17" s="501"/>
      <c r="AX17" s="475" t="s">
        <v>171</v>
      </c>
      <c r="AY17" s="476"/>
      <c r="AZ17" s="476"/>
      <c r="BA17" s="477"/>
      <c r="BB17" s="220"/>
      <c r="BC17" s="227"/>
      <c r="BD17" s="221"/>
      <c r="BE17" s="41"/>
      <c r="BF17" s="41"/>
      <c r="BG17" s="41"/>
      <c r="BH17" s="41"/>
      <c r="BI17" s="41"/>
    </row>
    <row r="18" spans="1:61" ht="18" customHeight="1" x14ac:dyDescent="0.2">
      <c r="A18" s="44"/>
      <c r="B18" s="485"/>
      <c r="C18" s="486"/>
      <c r="D18" s="486"/>
      <c r="E18" s="486"/>
      <c r="F18" s="475" t="s">
        <v>375</v>
      </c>
      <c r="G18" s="476"/>
      <c r="H18" s="476"/>
      <c r="I18" s="477"/>
      <c r="J18" s="476" t="s">
        <v>34</v>
      </c>
      <c r="K18" s="476"/>
      <c r="L18" s="476"/>
      <c r="M18" s="477"/>
      <c r="N18" s="475" t="s">
        <v>281</v>
      </c>
      <c r="O18" s="476"/>
      <c r="P18" s="476"/>
      <c r="Q18" s="477"/>
      <c r="R18" s="45"/>
      <c r="S18" s="46"/>
      <c r="T18" s="46"/>
      <c r="U18" s="46"/>
      <c r="V18" s="46"/>
      <c r="W18" s="46"/>
      <c r="X18" s="46"/>
      <c r="Y18" s="46"/>
      <c r="Z18" s="487" t="s">
        <v>30</v>
      </c>
      <c r="AA18" s="487"/>
      <c r="AB18" s="487"/>
      <c r="AC18" s="487"/>
      <c r="AD18" s="487" t="s">
        <v>167</v>
      </c>
      <c r="AE18" s="487"/>
      <c r="AF18" s="487"/>
      <c r="AG18" s="487"/>
      <c r="AH18" s="487" t="s">
        <v>168</v>
      </c>
      <c r="AI18" s="487"/>
      <c r="AJ18" s="487"/>
      <c r="AK18" s="487"/>
      <c r="AL18" s="494" t="s">
        <v>36</v>
      </c>
      <c r="AM18" s="476"/>
      <c r="AN18" s="476"/>
      <c r="AO18" s="495"/>
      <c r="AP18" s="494" t="s">
        <v>37</v>
      </c>
      <c r="AQ18" s="476"/>
      <c r="AR18" s="476"/>
      <c r="AS18" s="495"/>
      <c r="AT18" s="487" t="s">
        <v>170</v>
      </c>
      <c r="AU18" s="487"/>
      <c r="AV18" s="487"/>
      <c r="AW18" s="494"/>
      <c r="AX18" s="478"/>
      <c r="AY18" s="472"/>
      <c r="AZ18" s="472"/>
      <c r="BA18" s="479"/>
      <c r="BB18" s="43"/>
      <c r="BC18" s="41"/>
      <c r="BD18" s="222"/>
      <c r="BE18" s="41"/>
      <c r="BF18" s="47"/>
      <c r="BG18" s="47"/>
      <c r="BH18" s="47"/>
      <c r="BI18" s="47"/>
    </row>
    <row r="19" spans="1:61" ht="18" customHeight="1" thickBot="1" x14ac:dyDescent="0.25">
      <c r="A19" s="44"/>
      <c r="B19" s="492"/>
      <c r="C19" s="493"/>
      <c r="D19" s="493"/>
      <c r="E19" s="493"/>
      <c r="F19" s="480" t="s">
        <v>376</v>
      </c>
      <c r="G19" s="481"/>
      <c r="H19" s="481"/>
      <c r="I19" s="482"/>
      <c r="J19" s="481" t="s">
        <v>38</v>
      </c>
      <c r="K19" s="481"/>
      <c r="L19" s="481"/>
      <c r="M19" s="482"/>
      <c r="N19" s="480"/>
      <c r="O19" s="481"/>
      <c r="P19" s="481"/>
      <c r="Q19" s="482"/>
      <c r="R19" s="45"/>
      <c r="S19" s="46"/>
      <c r="T19" s="46"/>
      <c r="U19" s="46"/>
      <c r="V19" s="46"/>
      <c r="W19" s="46"/>
      <c r="X19" s="46"/>
      <c r="Y19" s="46"/>
      <c r="Z19" s="488"/>
      <c r="AA19" s="488"/>
      <c r="AB19" s="488"/>
      <c r="AC19" s="488"/>
      <c r="AD19" s="488"/>
      <c r="AE19" s="488"/>
      <c r="AF19" s="488"/>
      <c r="AG19" s="488"/>
      <c r="AH19" s="488"/>
      <c r="AI19" s="488"/>
      <c r="AJ19" s="488"/>
      <c r="AK19" s="488"/>
      <c r="AL19" s="483" t="s">
        <v>39</v>
      </c>
      <c r="AM19" s="481"/>
      <c r="AN19" s="481"/>
      <c r="AO19" s="484"/>
      <c r="AP19" s="483" t="s">
        <v>169</v>
      </c>
      <c r="AQ19" s="481"/>
      <c r="AR19" s="481"/>
      <c r="AS19" s="484"/>
      <c r="AT19" s="488"/>
      <c r="AU19" s="488"/>
      <c r="AV19" s="488"/>
      <c r="AW19" s="483"/>
      <c r="AX19" s="480"/>
      <c r="AY19" s="481"/>
      <c r="AZ19" s="481"/>
      <c r="BA19" s="482"/>
      <c r="BB19" s="226" t="s">
        <v>323</v>
      </c>
      <c r="BC19" s="228"/>
      <c r="BD19" s="225"/>
      <c r="BE19" s="41"/>
      <c r="BF19" s="47"/>
      <c r="BG19" s="47"/>
      <c r="BH19" s="47"/>
      <c r="BI19" s="47"/>
    </row>
    <row r="20" spans="1:61" ht="18" customHeight="1" thickBot="1" x14ac:dyDescent="0.25">
      <c r="A20" s="49"/>
      <c r="B20" s="48" t="s">
        <v>4</v>
      </c>
      <c r="C20" s="50" t="s">
        <v>5</v>
      </c>
      <c r="D20" s="50" t="s">
        <v>6</v>
      </c>
      <c r="E20" s="253"/>
      <c r="F20" s="50" t="s">
        <v>4</v>
      </c>
      <c r="G20" s="50" t="s">
        <v>5</v>
      </c>
      <c r="H20" s="50" t="s">
        <v>6</v>
      </c>
      <c r="I20" s="50"/>
      <c r="J20" s="254" t="s">
        <v>18</v>
      </c>
      <c r="K20" s="50" t="s">
        <v>5</v>
      </c>
      <c r="L20" s="50" t="s">
        <v>6</v>
      </c>
      <c r="M20" s="50"/>
      <c r="N20" s="50" t="s">
        <v>4</v>
      </c>
      <c r="O20" s="50" t="s">
        <v>5</v>
      </c>
      <c r="P20" s="50" t="s">
        <v>6</v>
      </c>
      <c r="Q20" s="50"/>
      <c r="R20" s="49" t="s">
        <v>4</v>
      </c>
      <c r="S20" s="49" t="s">
        <v>5</v>
      </c>
      <c r="T20" s="49" t="s">
        <v>6</v>
      </c>
      <c r="U20" s="49" t="s">
        <v>7</v>
      </c>
      <c r="V20" s="49" t="s">
        <v>4</v>
      </c>
      <c r="W20" s="49" t="s">
        <v>5</v>
      </c>
      <c r="X20" s="49" t="s">
        <v>19</v>
      </c>
      <c r="Y20" s="49" t="s">
        <v>7</v>
      </c>
      <c r="Z20" s="50" t="s">
        <v>4</v>
      </c>
      <c r="AA20" s="51" t="s">
        <v>5</v>
      </c>
      <c r="AB20" s="51" t="s">
        <v>6</v>
      </c>
      <c r="AC20" s="51" t="s">
        <v>7</v>
      </c>
      <c r="AD20" s="51" t="s">
        <v>4</v>
      </c>
      <c r="AE20" s="51" t="s">
        <v>5</v>
      </c>
      <c r="AF20" s="51" t="s">
        <v>6</v>
      </c>
      <c r="AG20" s="51"/>
      <c r="AH20" s="52" t="s">
        <v>4</v>
      </c>
      <c r="AI20" s="52" t="s">
        <v>5</v>
      </c>
      <c r="AJ20" s="52" t="s">
        <v>6</v>
      </c>
      <c r="AK20" s="51"/>
      <c r="AL20" s="52" t="s">
        <v>4</v>
      </c>
      <c r="AM20" s="52" t="s">
        <v>5</v>
      </c>
      <c r="AN20" s="52" t="s">
        <v>6</v>
      </c>
      <c r="AO20" s="52"/>
      <c r="AP20" s="52" t="s">
        <v>18</v>
      </c>
      <c r="AQ20" s="52" t="s">
        <v>5</v>
      </c>
      <c r="AR20" s="52" t="s">
        <v>6</v>
      </c>
      <c r="AS20" s="51"/>
      <c r="AT20" s="52" t="s">
        <v>4</v>
      </c>
      <c r="AU20" s="52" t="s">
        <v>5</v>
      </c>
      <c r="AV20" s="52" t="s">
        <v>6</v>
      </c>
      <c r="AW20" s="233"/>
      <c r="AX20" s="53" t="s">
        <v>4</v>
      </c>
      <c r="AY20" s="54" t="s">
        <v>5</v>
      </c>
      <c r="AZ20" s="54" t="s">
        <v>6</v>
      </c>
      <c r="BA20" s="81"/>
      <c r="BB20" s="53" t="s">
        <v>4</v>
      </c>
      <c r="BC20" s="54" t="s">
        <v>5</v>
      </c>
      <c r="BD20" s="229" t="s">
        <v>6</v>
      </c>
      <c r="BE20" s="55"/>
      <c r="BF20" s="55"/>
      <c r="BG20" s="55"/>
      <c r="BH20" s="55"/>
      <c r="BI20" s="55"/>
    </row>
    <row r="21" spans="1:61" ht="18" customHeight="1" x14ac:dyDescent="0.2">
      <c r="A21" s="56" t="s">
        <v>104</v>
      </c>
      <c r="B21" s="63">
        <f>SUM(F21,J21,N21,AD21,AH21,AL21,AP21,AT21,AX21,BB21)</f>
        <v>15</v>
      </c>
      <c r="C21" s="64">
        <f>SUM(G21,K21,O21,AE21,AI21,AM21,AQ21,AU21,AY21,BC21)</f>
        <v>1199</v>
      </c>
      <c r="D21" s="64">
        <f>SUM(H21,L21,P21,AF21,AJ21,AN21,AR21,AV21,AZ21,BD21)</f>
        <v>1199</v>
      </c>
      <c r="E21" s="260"/>
      <c r="F21" s="242"/>
      <c r="G21" s="246"/>
      <c r="H21" s="271"/>
      <c r="I21" s="239"/>
      <c r="J21" s="57">
        <v>0</v>
      </c>
      <c r="K21" s="58">
        <v>730</v>
      </c>
      <c r="L21" s="58">
        <v>730</v>
      </c>
      <c r="M21" s="61"/>
      <c r="N21" s="242"/>
      <c r="O21" s="246"/>
      <c r="P21" s="271"/>
      <c r="Q21" s="250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61"/>
      <c r="AD21" s="242"/>
      <c r="AE21" s="246"/>
      <c r="AF21" s="271"/>
      <c r="AG21" s="279"/>
      <c r="AH21" s="242">
        <v>15</v>
      </c>
      <c r="AI21" s="246">
        <v>345</v>
      </c>
      <c r="AJ21" s="271">
        <v>345</v>
      </c>
      <c r="AK21" s="282"/>
      <c r="AL21" s="242">
        <v>0</v>
      </c>
      <c r="AM21" s="246">
        <v>124</v>
      </c>
      <c r="AN21" s="271">
        <v>124</v>
      </c>
      <c r="AO21" s="279"/>
      <c r="AP21" s="242"/>
      <c r="AQ21" s="246"/>
      <c r="AR21" s="271"/>
      <c r="AS21" s="57"/>
      <c r="AT21" s="58"/>
      <c r="AU21" s="58"/>
      <c r="AV21" s="58"/>
      <c r="AW21" s="61"/>
      <c r="AX21" s="60"/>
      <c r="AY21" s="58"/>
      <c r="AZ21" s="58"/>
      <c r="BA21" s="59"/>
      <c r="BB21" s="242"/>
      <c r="BC21" s="246"/>
      <c r="BD21" s="237"/>
      <c r="BE21" s="62"/>
      <c r="BF21" s="62"/>
      <c r="BG21" s="62"/>
      <c r="BH21" s="62"/>
      <c r="BI21" s="62"/>
    </row>
    <row r="22" spans="1:61" ht="18" hidden="1" customHeight="1" x14ac:dyDescent="0.2">
      <c r="A22" s="56"/>
      <c r="B22" s="63"/>
      <c r="C22" s="64"/>
      <c r="D22" s="64"/>
      <c r="E22" s="260"/>
      <c r="F22" s="66"/>
      <c r="G22" s="64"/>
      <c r="H22" s="65"/>
      <c r="I22" s="238"/>
      <c r="J22" s="63"/>
      <c r="K22" s="64"/>
      <c r="L22" s="64"/>
      <c r="M22" s="67"/>
      <c r="N22" s="66"/>
      <c r="O22" s="64"/>
      <c r="P22" s="65"/>
      <c r="Q22" s="249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7"/>
      <c r="AD22" s="66"/>
      <c r="AE22" s="64"/>
      <c r="AF22" s="65"/>
      <c r="AG22" s="90"/>
      <c r="AH22" s="66"/>
      <c r="AI22" s="64"/>
      <c r="AJ22" s="65"/>
      <c r="AK22" s="282"/>
      <c r="AL22" s="66"/>
      <c r="AM22" s="64"/>
      <c r="AN22" s="65"/>
      <c r="AO22" s="90"/>
      <c r="AP22" s="66"/>
      <c r="AQ22" s="64"/>
      <c r="AR22" s="65"/>
      <c r="AS22" s="63"/>
      <c r="AT22" s="64"/>
      <c r="AU22" s="64"/>
      <c r="AV22" s="64"/>
      <c r="AW22" s="67"/>
      <c r="AX22" s="66"/>
      <c r="AY22" s="64"/>
      <c r="AZ22" s="64"/>
      <c r="BA22" s="65"/>
      <c r="BB22" s="243"/>
      <c r="BC22" s="77"/>
      <c r="BD22" s="223"/>
      <c r="BE22" s="62"/>
      <c r="BF22" s="62"/>
      <c r="BG22" s="62"/>
      <c r="BH22" s="62"/>
      <c r="BI22" s="62"/>
    </row>
    <row r="23" spans="1:61" ht="18" customHeight="1" x14ac:dyDescent="0.2">
      <c r="A23" s="56" t="s">
        <v>105</v>
      </c>
      <c r="B23" s="63">
        <f>SUM(F23,J23,N23,AD23,AH23,AL23,AP23,AT23,AX23,BB23)</f>
        <v>15861</v>
      </c>
      <c r="C23" s="64">
        <f>SUM(G23,K23,O23,AE23,AI23,AM23,AQ23,AU23,AY23,BC23)</f>
        <v>17185</v>
      </c>
      <c r="D23" s="64">
        <f>SUM(H23,L23,P23,AF23,AJ23,AN23,AR23,AV23,AZ23,BD23)</f>
        <v>17185</v>
      </c>
      <c r="E23" s="260"/>
      <c r="F23" s="66"/>
      <c r="G23" s="64"/>
      <c r="H23" s="65"/>
      <c r="I23" s="238"/>
      <c r="J23" s="63"/>
      <c r="K23" s="64"/>
      <c r="L23" s="64"/>
      <c r="M23" s="67"/>
      <c r="N23" s="66"/>
      <c r="O23" s="64"/>
      <c r="P23" s="65"/>
      <c r="Q23" s="249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7"/>
      <c r="AD23" s="66"/>
      <c r="AE23" s="64"/>
      <c r="AF23" s="65"/>
      <c r="AG23" s="90"/>
      <c r="AH23" s="66"/>
      <c r="AI23" s="64"/>
      <c r="AJ23" s="65"/>
      <c r="AK23" s="282"/>
      <c r="AL23" s="66"/>
      <c r="AM23" s="64"/>
      <c r="AN23" s="65"/>
      <c r="AO23" s="90"/>
      <c r="AP23" s="66">
        <v>15861</v>
      </c>
      <c r="AQ23" s="64">
        <v>16615</v>
      </c>
      <c r="AR23" s="65">
        <v>16615</v>
      </c>
      <c r="AS23" s="63"/>
      <c r="AT23" s="64"/>
      <c r="AU23" s="64"/>
      <c r="AV23" s="64"/>
      <c r="AW23" s="67"/>
      <c r="AX23" s="66">
        <v>0</v>
      </c>
      <c r="AY23" s="64">
        <v>570</v>
      </c>
      <c r="AZ23" s="64">
        <v>570</v>
      </c>
      <c r="BA23" s="65"/>
      <c r="BB23" s="60"/>
      <c r="BC23" s="58"/>
      <c r="BD23" s="239"/>
      <c r="BE23" s="62"/>
      <c r="BF23" s="62"/>
      <c r="BG23" s="62"/>
      <c r="BH23" s="62"/>
      <c r="BI23" s="62"/>
    </row>
    <row r="24" spans="1:61" ht="18" hidden="1" customHeight="1" x14ac:dyDescent="0.2">
      <c r="A24" s="68"/>
      <c r="B24" s="69"/>
      <c r="C24" s="70"/>
      <c r="D24" s="70"/>
      <c r="E24" s="260"/>
      <c r="F24" s="68"/>
      <c r="G24" s="70"/>
      <c r="H24" s="71"/>
      <c r="I24" s="238"/>
      <c r="J24" s="69"/>
      <c r="K24" s="70"/>
      <c r="L24" s="70"/>
      <c r="M24" s="67"/>
      <c r="N24" s="68"/>
      <c r="O24" s="70"/>
      <c r="P24" s="71"/>
      <c r="Q24" s="249"/>
      <c r="R24" s="70"/>
      <c r="S24" s="70"/>
      <c r="T24" s="70"/>
      <c r="U24" s="70"/>
      <c r="V24" s="70"/>
      <c r="W24" s="70"/>
      <c r="X24" s="70"/>
      <c r="Y24" s="70"/>
      <c r="Z24" s="64"/>
      <c r="AA24" s="64"/>
      <c r="AB24" s="64"/>
      <c r="AC24" s="67"/>
      <c r="AD24" s="66"/>
      <c r="AE24" s="64"/>
      <c r="AF24" s="65"/>
      <c r="AG24" s="90"/>
      <c r="AH24" s="66"/>
      <c r="AI24" s="64"/>
      <c r="AJ24" s="65"/>
      <c r="AK24" s="282"/>
      <c r="AL24" s="66"/>
      <c r="AM24" s="64"/>
      <c r="AN24" s="65"/>
      <c r="AO24" s="90"/>
      <c r="AP24" s="66"/>
      <c r="AQ24" s="64"/>
      <c r="AR24" s="65"/>
      <c r="AS24" s="63"/>
      <c r="AT24" s="64"/>
      <c r="AU24" s="64"/>
      <c r="AV24" s="64"/>
      <c r="AW24" s="67"/>
      <c r="AX24" s="66"/>
      <c r="AY24" s="64"/>
      <c r="AZ24" s="64"/>
      <c r="BA24" s="65"/>
      <c r="BB24" s="243"/>
      <c r="BC24" s="77"/>
      <c r="BD24" s="223"/>
      <c r="BE24" s="62"/>
      <c r="BF24" s="62"/>
      <c r="BG24" s="62"/>
      <c r="BH24" s="62"/>
      <c r="BI24" s="62"/>
    </row>
    <row r="25" spans="1:61" ht="18" hidden="1" customHeight="1" x14ac:dyDescent="0.2">
      <c r="A25" s="68"/>
      <c r="B25" s="69"/>
      <c r="C25" s="70"/>
      <c r="D25" s="70"/>
      <c r="E25" s="260"/>
      <c r="F25" s="68"/>
      <c r="G25" s="70"/>
      <c r="H25" s="71"/>
      <c r="I25" s="238"/>
      <c r="J25" s="69"/>
      <c r="K25" s="70"/>
      <c r="L25" s="70"/>
      <c r="M25" s="67"/>
      <c r="N25" s="68"/>
      <c r="O25" s="70"/>
      <c r="P25" s="71"/>
      <c r="Q25" s="249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2"/>
      <c r="AD25" s="68"/>
      <c r="AE25" s="70"/>
      <c r="AF25" s="71"/>
      <c r="AG25" s="89"/>
      <c r="AH25" s="68"/>
      <c r="AI25" s="70"/>
      <c r="AJ25" s="71"/>
      <c r="AK25" s="282"/>
      <c r="AL25" s="68"/>
      <c r="AM25" s="70"/>
      <c r="AN25" s="71"/>
      <c r="AO25" s="89"/>
      <c r="AP25" s="68"/>
      <c r="AQ25" s="70"/>
      <c r="AR25" s="71"/>
      <c r="AS25" s="69"/>
      <c r="AT25" s="70"/>
      <c r="AU25" s="70"/>
      <c r="AV25" s="70"/>
      <c r="AW25" s="72"/>
      <c r="AX25" s="68"/>
      <c r="AY25" s="70"/>
      <c r="AZ25" s="70"/>
      <c r="BA25" s="71"/>
      <c r="BB25" s="75"/>
      <c r="BC25" s="27"/>
      <c r="BD25" s="224"/>
      <c r="BE25" s="30"/>
      <c r="BF25" s="30"/>
      <c r="BG25" s="30"/>
      <c r="BH25" s="30"/>
      <c r="BI25" s="30"/>
    </row>
    <row r="26" spans="1:61" ht="18" customHeight="1" x14ac:dyDescent="0.2">
      <c r="A26" s="68" t="s">
        <v>106</v>
      </c>
      <c r="B26" s="63">
        <f t="shared" ref="B26:B70" si="0">SUM(F26,J26,N26,AD26,AH26,AL26,AP26,AT26,AX26,BB26)</f>
        <v>14005</v>
      </c>
      <c r="C26" s="64">
        <f t="shared" ref="C26:C70" si="1">SUM(G26,K26,O26,AE26,AI26,AM26,AQ26,AU26,AY26,BC26)</f>
        <v>12287</v>
      </c>
      <c r="D26" s="64">
        <f t="shared" ref="D26:D70" si="2">SUM(H26,L26,P26,AF26,AJ26,AN26,AR26,AV26,AZ26,BD26)</f>
        <v>12287</v>
      </c>
      <c r="E26" s="260"/>
      <c r="F26" s="68"/>
      <c r="G26" s="70"/>
      <c r="H26" s="71"/>
      <c r="I26" s="238"/>
      <c r="J26" s="69"/>
      <c r="K26" s="70"/>
      <c r="L26" s="70"/>
      <c r="M26" s="67"/>
      <c r="N26" s="68">
        <v>6982</v>
      </c>
      <c r="O26" s="70">
        <v>6342</v>
      </c>
      <c r="P26" s="71">
        <v>6342</v>
      </c>
      <c r="Q26" s="249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2"/>
      <c r="AD26" s="68"/>
      <c r="AE26" s="70"/>
      <c r="AF26" s="71"/>
      <c r="AG26" s="89"/>
      <c r="AH26" s="68"/>
      <c r="AI26" s="70"/>
      <c r="AJ26" s="71"/>
      <c r="AK26" s="282"/>
      <c r="AL26" s="68">
        <v>0</v>
      </c>
      <c r="AM26" s="70">
        <v>197</v>
      </c>
      <c r="AN26" s="71">
        <v>197</v>
      </c>
      <c r="AO26" s="89"/>
      <c r="AP26" s="68"/>
      <c r="AQ26" s="70"/>
      <c r="AR26" s="71"/>
      <c r="AS26" s="69"/>
      <c r="AT26" s="70"/>
      <c r="AU26" s="70"/>
      <c r="AV26" s="70"/>
      <c r="AW26" s="72"/>
      <c r="AX26" s="68"/>
      <c r="AY26" s="70"/>
      <c r="AZ26" s="70"/>
      <c r="BA26" s="71"/>
      <c r="BB26" s="56">
        <v>7023</v>
      </c>
      <c r="BC26" s="98">
        <v>5748</v>
      </c>
      <c r="BD26" s="240">
        <v>5748</v>
      </c>
      <c r="BE26" s="30"/>
      <c r="BF26" s="30"/>
      <c r="BG26" s="30"/>
      <c r="BH26" s="30"/>
      <c r="BI26" s="30"/>
    </row>
    <row r="27" spans="1:61" ht="18" hidden="1" customHeight="1" x14ac:dyDescent="0.2">
      <c r="A27" s="68"/>
      <c r="B27" s="63">
        <f t="shared" si="0"/>
        <v>0</v>
      </c>
      <c r="C27" s="64">
        <f t="shared" si="1"/>
        <v>0</v>
      </c>
      <c r="D27" s="64">
        <f t="shared" si="2"/>
        <v>0</v>
      </c>
      <c r="E27" s="260"/>
      <c r="F27" s="68"/>
      <c r="G27" s="70"/>
      <c r="H27" s="71"/>
      <c r="I27" s="238"/>
      <c r="J27" s="69"/>
      <c r="K27" s="70"/>
      <c r="L27" s="70"/>
      <c r="M27" s="67"/>
      <c r="N27" s="68"/>
      <c r="O27" s="70"/>
      <c r="P27" s="71"/>
      <c r="Q27" s="249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2"/>
      <c r="AD27" s="68"/>
      <c r="AE27" s="70"/>
      <c r="AF27" s="71"/>
      <c r="AG27" s="89"/>
      <c r="AH27" s="68"/>
      <c r="AI27" s="70"/>
      <c r="AJ27" s="71"/>
      <c r="AK27" s="282"/>
      <c r="AL27" s="68"/>
      <c r="AM27" s="70"/>
      <c r="AN27" s="71"/>
      <c r="AO27" s="89"/>
      <c r="AP27" s="68"/>
      <c r="AQ27" s="70"/>
      <c r="AR27" s="71"/>
      <c r="AS27" s="69"/>
      <c r="AT27" s="70"/>
      <c r="AU27" s="70"/>
      <c r="AV27" s="70"/>
      <c r="AW27" s="72"/>
      <c r="AX27" s="68"/>
      <c r="AY27" s="70"/>
      <c r="AZ27" s="70"/>
      <c r="BA27" s="71"/>
      <c r="BB27" s="75"/>
      <c r="BC27" s="27"/>
      <c r="BD27" s="224"/>
      <c r="BE27" s="30"/>
      <c r="BF27" s="30"/>
      <c r="BG27" s="30"/>
      <c r="BH27" s="30"/>
      <c r="BI27" s="30"/>
    </row>
    <row r="28" spans="1:61" ht="18" hidden="1" customHeight="1" x14ac:dyDescent="0.2">
      <c r="A28" s="68"/>
      <c r="B28" s="63">
        <f t="shared" si="0"/>
        <v>0</v>
      </c>
      <c r="C28" s="64">
        <f t="shared" si="1"/>
        <v>0</v>
      </c>
      <c r="D28" s="64">
        <f t="shared" si="2"/>
        <v>0</v>
      </c>
      <c r="E28" s="260"/>
      <c r="F28" s="68"/>
      <c r="G28" s="70"/>
      <c r="H28" s="71"/>
      <c r="I28" s="238"/>
      <c r="J28" s="69"/>
      <c r="K28" s="70"/>
      <c r="L28" s="70"/>
      <c r="M28" s="67"/>
      <c r="N28" s="68"/>
      <c r="O28" s="70"/>
      <c r="P28" s="71"/>
      <c r="Q28" s="249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2"/>
      <c r="AD28" s="68"/>
      <c r="AE28" s="70"/>
      <c r="AF28" s="71"/>
      <c r="AG28" s="89"/>
      <c r="AH28" s="68"/>
      <c r="AI28" s="70"/>
      <c r="AJ28" s="71"/>
      <c r="AK28" s="282"/>
      <c r="AL28" s="68"/>
      <c r="AM28" s="70"/>
      <c r="AN28" s="71"/>
      <c r="AO28" s="89"/>
      <c r="AP28" s="68"/>
      <c r="AQ28" s="70"/>
      <c r="AR28" s="71"/>
      <c r="AS28" s="69"/>
      <c r="AT28" s="70"/>
      <c r="AU28" s="70"/>
      <c r="AV28" s="70"/>
      <c r="AW28" s="72"/>
      <c r="AX28" s="68"/>
      <c r="AY28" s="70"/>
      <c r="AZ28" s="70"/>
      <c r="BA28" s="71"/>
      <c r="BB28" s="75"/>
      <c r="BC28" s="27"/>
      <c r="BD28" s="224"/>
      <c r="BE28" s="30"/>
      <c r="BF28" s="30"/>
      <c r="BG28" s="30"/>
      <c r="BH28" s="30"/>
      <c r="BI28" s="30"/>
    </row>
    <row r="29" spans="1:61" ht="18" hidden="1" customHeight="1" x14ac:dyDescent="0.2">
      <c r="A29" s="68"/>
      <c r="B29" s="63">
        <f t="shared" si="0"/>
        <v>0</v>
      </c>
      <c r="C29" s="64">
        <f t="shared" si="1"/>
        <v>0</v>
      </c>
      <c r="D29" s="64">
        <f t="shared" si="2"/>
        <v>0</v>
      </c>
      <c r="E29" s="260"/>
      <c r="F29" s="68"/>
      <c r="G29" s="70"/>
      <c r="H29" s="71"/>
      <c r="I29" s="238"/>
      <c r="J29" s="69"/>
      <c r="K29" s="70"/>
      <c r="L29" s="70"/>
      <c r="M29" s="67"/>
      <c r="N29" s="68"/>
      <c r="O29" s="70"/>
      <c r="P29" s="71"/>
      <c r="Q29" s="249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2"/>
      <c r="AD29" s="68"/>
      <c r="AE29" s="70"/>
      <c r="AF29" s="71"/>
      <c r="AG29" s="89"/>
      <c r="AH29" s="68"/>
      <c r="AI29" s="70"/>
      <c r="AJ29" s="71"/>
      <c r="AK29" s="282"/>
      <c r="AL29" s="68"/>
      <c r="AM29" s="70"/>
      <c r="AN29" s="71"/>
      <c r="AO29" s="89"/>
      <c r="AP29" s="68"/>
      <c r="AQ29" s="70"/>
      <c r="AR29" s="71"/>
      <c r="AS29" s="69"/>
      <c r="AT29" s="70"/>
      <c r="AU29" s="70"/>
      <c r="AV29" s="70"/>
      <c r="AW29" s="72"/>
      <c r="AX29" s="68"/>
      <c r="AY29" s="70"/>
      <c r="AZ29" s="70"/>
      <c r="BA29" s="71"/>
      <c r="BB29" s="75"/>
      <c r="BC29" s="27"/>
      <c r="BD29" s="224"/>
      <c r="BE29" s="30"/>
      <c r="BF29" s="30"/>
      <c r="BG29" s="30"/>
      <c r="BH29" s="30"/>
      <c r="BI29" s="30"/>
    </row>
    <row r="30" spans="1:61" ht="18" customHeight="1" x14ac:dyDescent="0.2">
      <c r="A30" s="68" t="s">
        <v>107</v>
      </c>
      <c r="B30" s="63">
        <f t="shared" si="0"/>
        <v>1074</v>
      </c>
      <c r="C30" s="64">
        <f t="shared" si="1"/>
        <v>1851</v>
      </c>
      <c r="D30" s="64">
        <f t="shared" si="2"/>
        <v>1946</v>
      </c>
      <c r="E30" s="260"/>
      <c r="F30" s="68"/>
      <c r="G30" s="70"/>
      <c r="H30" s="71"/>
      <c r="I30" s="238"/>
      <c r="J30" s="69"/>
      <c r="K30" s="70"/>
      <c r="L30" s="70"/>
      <c r="M30" s="67"/>
      <c r="N30" s="68"/>
      <c r="O30" s="70"/>
      <c r="P30" s="71"/>
      <c r="Q30" s="24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2"/>
      <c r="AD30" s="68"/>
      <c r="AE30" s="70"/>
      <c r="AF30" s="71"/>
      <c r="AG30" s="89"/>
      <c r="AH30" s="68"/>
      <c r="AI30" s="70"/>
      <c r="AJ30" s="71"/>
      <c r="AK30" s="282"/>
      <c r="AL30" s="68">
        <v>1074</v>
      </c>
      <c r="AM30" s="70">
        <v>1851</v>
      </c>
      <c r="AN30" s="71">
        <v>1946</v>
      </c>
      <c r="AO30" s="89"/>
      <c r="AP30" s="68"/>
      <c r="AQ30" s="70"/>
      <c r="AR30" s="71"/>
      <c r="AS30" s="69"/>
      <c r="AT30" s="70"/>
      <c r="AU30" s="70"/>
      <c r="AV30" s="70"/>
      <c r="AW30" s="72"/>
      <c r="AX30" s="68"/>
      <c r="AY30" s="70"/>
      <c r="AZ30" s="70"/>
      <c r="BA30" s="71"/>
      <c r="BB30" s="56"/>
      <c r="BC30" s="98"/>
      <c r="BD30" s="240"/>
      <c r="BE30" s="30"/>
      <c r="BF30" s="30"/>
      <c r="BG30" s="30"/>
      <c r="BH30" s="30"/>
      <c r="BI30" s="30"/>
    </row>
    <row r="31" spans="1:61" ht="18" customHeight="1" x14ac:dyDescent="0.2">
      <c r="A31" s="68" t="s">
        <v>108</v>
      </c>
      <c r="B31" s="63">
        <f t="shared" si="0"/>
        <v>772</v>
      </c>
      <c r="C31" s="64">
        <f t="shared" si="1"/>
        <v>16</v>
      </c>
      <c r="D31" s="64">
        <f t="shared" si="2"/>
        <v>16</v>
      </c>
      <c r="E31" s="260"/>
      <c r="F31" s="68"/>
      <c r="G31" s="70"/>
      <c r="H31" s="71"/>
      <c r="I31" s="238"/>
      <c r="J31" s="69"/>
      <c r="K31" s="70"/>
      <c r="L31" s="70"/>
      <c r="M31" s="67"/>
      <c r="N31" s="68"/>
      <c r="O31" s="70"/>
      <c r="P31" s="71"/>
      <c r="Q31" s="249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2"/>
      <c r="AD31" s="68"/>
      <c r="AE31" s="70"/>
      <c r="AF31" s="71"/>
      <c r="AG31" s="89"/>
      <c r="AH31" s="68">
        <v>42</v>
      </c>
      <c r="AI31" s="70">
        <v>16</v>
      </c>
      <c r="AJ31" s="71">
        <v>16</v>
      </c>
      <c r="AK31" s="282"/>
      <c r="AL31" s="68">
        <v>730</v>
      </c>
      <c r="AM31" s="70">
        <v>0</v>
      </c>
      <c r="AN31" s="71">
        <v>0</v>
      </c>
      <c r="AO31" s="89"/>
      <c r="AP31" s="68"/>
      <c r="AQ31" s="70"/>
      <c r="AR31" s="71"/>
      <c r="AS31" s="69"/>
      <c r="AT31" s="70"/>
      <c r="AU31" s="70"/>
      <c r="AV31" s="70"/>
      <c r="AW31" s="72"/>
      <c r="AX31" s="68"/>
      <c r="AY31" s="70"/>
      <c r="AZ31" s="70"/>
      <c r="BA31" s="71"/>
      <c r="BB31" s="68"/>
      <c r="BC31" s="70"/>
      <c r="BD31" s="241"/>
      <c r="BE31" s="30"/>
      <c r="BF31" s="30"/>
      <c r="BG31" s="30"/>
      <c r="BH31" s="30"/>
      <c r="BI31" s="30"/>
    </row>
    <row r="32" spans="1:61" ht="18" customHeight="1" x14ac:dyDescent="0.2">
      <c r="A32" s="66" t="s">
        <v>109</v>
      </c>
      <c r="B32" s="63">
        <f t="shared" si="0"/>
        <v>538</v>
      </c>
      <c r="C32" s="64">
        <f t="shared" si="1"/>
        <v>627</v>
      </c>
      <c r="D32" s="64">
        <f t="shared" si="2"/>
        <v>627</v>
      </c>
      <c r="E32" s="260"/>
      <c r="F32" s="68"/>
      <c r="G32" s="70"/>
      <c r="H32" s="71"/>
      <c r="I32" s="238"/>
      <c r="J32" s="69"/>
      <c r="K32" s="70"/>
      <c r="L32" s="70"/>
      <c r="M32" s="67"/>
      <c r="N32" s="68"/>
      <c r="O32" s="70"/>
      <c r="P32" s="71"/>
      <c r="Q32" s="249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2"/>
      <c r="AD32" s="68"/>
      <c r="AE32" s="70"/>
      <c r="AF32" s="71"/>
      <c r="AG32" s="89"/>
      <c r="AH32" s="68"/>
      <c r="AI32" s="70"/>
      <c r="AJ32" s="71"/>
      <c r="AK32" s="282"/>
      <c r="AL32" s="68"/>
      <c r="AM32" s="70"/>
      <c r="AN32" s="71"/>
      <c r="AO32" s="89"/>
      <c r="AP32" s="68"/>
      <c r="AQ32" s="70"/>
      <c r="AR32" s="71"/>
      <c r="AS32" s="69"/>
      <c r="AT32" s="70">
        <v>538</v>
      </c>
      <c r="AU32" s="70">
        <v>627</v>
      </c>
      <c r="AV32" s="70">
        <v>627</v>
      </c>
      <c r="AW32" s="72"/>
      <c r="AX32" s="68"/>
      <c r="AY32" s="70"/>
      <c r="AZ32" s="70"/>
      <c r="BA32" s="71"/>
      <c r="BB32" s="68"/>
      <c r="BC32" s="70"/>
      <c r="BD32" s="241"/>
      <c r="BE32" s="30"/>
      <c r="BF32" s="30"/>
      <c r="BG32" s="30"/>
      <c r="BH32" s="30"/>
      <c r="BI32" s="30"/>
    </row>
    <row r="33" spans="1:61" ht="18" customHeight="1" x14ac:dyDescent="0.2">
      <c r="A33" s="68" t="s">
        <v>110</v>
      </c>
      <c r="B33" s="63">
        <f t="shared" si="0"/>
        <v>5240</v>
      </c>
      <c r="C33" s="64">
        <f t="shared" si="1"/>
        <v>5010</v>
      </c>
      <c r="D33" s="64">
        <f t="shared" si="2"/>
        <v>5010</v>
      </c>
      <c r="E33" s="260"/>
      <c r="F33" s="68"/>
      <c r="G33" s="70"/>
      <c r="H33" s="71"/>
      <c r="I33" s="238"/>
      <c r="J33" s="69">
        <v>0</v>
      </c>
      <c r="K33" s="70">
        <v>138</v>
      </c>
      <c r="L33" s="70">
        <v>138</v>
      </c>
      <c r="M33" s="67"/>
      <c r="N33" s="68"/>
      <c r="O33" s="70"/>
      <c r="P33" s="71"/>
      <c r="Q33" s="249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2"/>
      <c r="AD33" s="68"/>
      <c r="AE33" s="70"/>
      <c r="AF33" s="71"/>
      <c r="AG33" s="89"/>
      <c r="AH33" s="68"/>
      <c r="AI33" s="70"/>
      <c r="AJ33" s="71"/>
      <c r="AK33" s="282"/>
      <c r="AL33" s="68">
        <v>5240</v>
      </c>
      <c r="AM33" s="70">
        <v>4872</v>
      </c>
      <c r="AN33" s="71">
        <v>4872</v>
      </c>
      <c r="AO33" s="89"/>
      <c r="AP33" s="68"/>
      <c r="AQ33" s="70"/>
      <c r="AR33" s="71"/>
      <c r="AS33" s="69"/>
      <c r="AT33" s="70"/>
      <c r="AU33" s="70"/>
      <c r="AV33" s="70"/>
      <c r="AW33" s="72"/>
      <c r="AX33" s="68"/>
      <c r="AY33" s="70"/>
      <c r="AZ33" s="70"/>
      <c r="BA33" s="71"/>
      <c r="BB33" s="68"/>
      <c r="BC33" s="70"/>
      <c r="BD33" s="241"/>
      <c r="BE33" s="30"/>
      <c r="BF33" s="30"/>
      <c r="BG33" s="30"/>
      <c r="BH33" s="30"/>
      <c r="BI33" s="30"/>
    </row>
    <row r="34" spans="1:61" ht="18" hidden="1" customHeight="1" x14ac:dyDescent="0.2">
      <c r="A34" s="68"/>
      <c r="B34" s="63">
        <f t="shared" si="0"/>
        <v>0</v>
      </c>
      <c r="C34" s="64">
        <f t="shared" si="1"/>
        <v>0</v>
      </c>
      <c r="D34" s="64">
        <f t="shared" si="2"/>
        <v>0</v>
      </c>
      <c r="E34" s="260"/>
      <c r="F34" s="68"/>
      <c r="G34" s="70"/>
      <c r="H34" s="71"/>
      <c r="I34" s="238"/>
      <c r="J34" s="69"/>
      <c r="K34" s="70"/>
      <c r="L34" s="70"/>
      <c r="M34" s="67"/>
      <c r="N34" s="68"/>
      <c r="O34" s="70"/>
      <c r="P34" s="71"/>
      <c r="Q34" s="249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2"/>
      <c r="AD34" s="68"/>
      <c r="AE34" s="70"/>
      <c r="AF34" s="71"/>
      <c r="AG34" s="89"/>
      <c r="AH34" s="68"/>
      <c r="AI34" s="70"/>
      <c r="AJ34" s="71"/>
      <c r="AK34" s="282"/>
      <c r="AL34" s="68"/>
      <c r="AM34" s="70"/>
      <c r="AN34" s="71"/>
      <c r="AO34" s="89"/>
      <c r="AP34" s="68"/>
      <c r="AQ34" s="70"/>
      <c r="AR34" s="71"/>
      <c r="AS34" s="69"/>
      <c r="AT34" s="70"/>
      <c r="AU34" s="70"/>
      <c r="AV34" s="70"/>
      <c r="AW34" s="72"/>
      <c r="AX34" s="68"/>
      <c r="AY34" s="70"/>
      <c r="AZ34" s="70"/>
      <c r="BA34" s="71"/>
      <c r="BB34" s="75"/>
      <c r="BC34" s="27"/>
      <c r="BD34" s="224"/>
      <c r="BE34" s="30"/>
      <c r="BF34" s="30"/>
      <c r="BG34" s="30"/>
      <c r="BH34" s="30"/>
      <c r="BI34" s="30"/>
    </row>
    <row r="35" spans="1:61" ht="18" hidden="1" customHeight="1" x14ac:dyDescent="0.2">
      <c r="A35" s="68"/>
      <c r="B35" s="63">
        <f t="shared" si="0"/>
        <v>0</v>
      </c>
      <c r="C35" s="64">
        <f t="shared" si="1"/>
        <v>0</v>
      </c>
      <c r="D35" s="64">
        <f t="shared" si="2"/>
        <v>0</v>
      </c>
      <c r="E35" s="260"/>
      <c r="F35" s="68"/>
      <c r="G35" s="70"/>
      <c r="H35" s="71"/>
      <c r="I35" s="238"/>
      <c r="J35" s="69"/>
      <c r="K35" s="70"/>
      <c r="L35" s="70"/>
      <c r="M35" s="67"/>
      <c r="N35" s="68"/>
      <c r="O35" s="70"/>
      <c r="P35" s="71"/>
      <c r="Q35" s="249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2"/>
      <c r="AD35" s="68"/>
      <c r="AE35" s="70"/>
      <c r="AF35" s="71"/>
      <c r="AG35" s="89"/>
      <c r="AH35" s="68"/>
      <c r="AI35" s="70"/>
      <c r="AJ35" s="71"/>
      <c r="AK35" s="282"/>
      <c r="AL35" s="68"/>
      <c r="AM35" s="70"/>
      <c r="AN35" s="71"/>
      <c r="AO35" s="89"/>
      <c r="AP35" s="68"/>
      <c r="AQ35" s="70"/>
      <c r="AR35" s="71"/>
      <c r="AS35" s="69"/>
      <c r="AT35" s="70"/>
      <c r="AU35" s="70"/>
      <c r="AV35" s="70"/>
      <c r="AW35" s="72"/>
      <c r="AX35" s="68"/>
      <c r="AY35" s="70"/>
      <c r="AZ35" s="70"/>
      <c r="BA35" s="71"/>
      <c r="BB35" s="75"/>
      <c r="BC35" s="27"/>
      <c r="BD35" s="224"/>
      <c r="BE35" s="30"/>
      <c r="BF35" s="30"/>
      <c r="BG35" s="30"/>
      <c r="BH35" s="30"/>
      <c r="BI35" s="30"/>
    </row>
    <row r="36" spans="1:61" ht="18" customHeight="1" x14ac:dyDescent="0.2">
      <c r="A36" s="66" t="s">
        <v>377</v>
      </c>
      <c r="B36" s="63">
        <f t="shared" si="0"/>
        <v>0</v>
      </c>
      <c r="C36" s="64">
        <f t="shared" si="1"/>
        <v>26</v>
      </c>
      <c r="D36" s="64">
        <f t="shared" si="2"/>
        <v>26</v>
      </c>
      <c r="E36" s="260"/>
      <c r="F36" s="68"/>
      <c r="G36" s="70"/>
      <c r="H36" s="71"/>
      <c r="I36" s="238"/>
      <c r="J36" s="69"/>
      <c r="K36" s="70"/>
      <c r="L36" s="70"/>
      <c r="M36" s="67"/>
      <c r="N36" s="68"/>
      <c r="O36" s="70"/>
      <c r="P36" s="71"/>
      <c r="Q36" s="249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2"/>
      <c r="AD36" s="68"/>
      <c r="AE36" s="70"/>
      <c r="AF36" s="71"/>
      <c r="AG36" s="89"/>
      <c r="AH36" s="68"/>
      <c r="AI36" s="70"/>
      <c r="AJ36" s="71"/>
      <c r="AK36" s="282"/>
      <c r="AL36" s="68">
        <v>0</v>
      </c>
      <c r="AM36" s="70">
        <v>26</v>
      </c>
      <c r="AN36" s="71">
        <v>26</v>
      </c>
      <c r="AO36" s="89"/>
      <c r="AP36" s="68"/>
      <c r="AQ36" s="70"/>
      <c r="AR36" s="71"/>
      <c r="AS36" s="69"/>
      <c r="AT36" s="70"/>
      <c r="AU36" s="70"/>
      <c r="AV36" s="70"/>
      <c r="AW36" s="72"/>
      <c r="AX36" s="68"/>
      <c r="AY36" s="70"/>
      <c r="AZ36" s="70"/>
      <c r="BA36" s="71"/>
      <c r="BB36" s="56"/>
      <c r="BC36" s="98"/>
      <c r="BD36" s="240"/>
      <c r="BE36" s="30"/>
      <c r="BF36" s="30"/>
      <c r="BG36" s="30"/>
      <c r="BH36" s="30"/>
      <c r="BI36" s="30"/>
    </row>
    <row r="37" spans="1:61" ht="18" customHeight="1" x14ac:dyDescent="0.2">
      <c r="A37" s="68" t="s">
        <v>111</v>
      </c>
      <c r="B37" s="63">
        <f t="shared" si="0"/>
        <v>138</v>
      </c>
      <c r="C37" s="64">
        <f t="shared" si="1"/>
        <v>169</v>
      </c>
      <c r="D37" s="64">
        <f t="shared" si="2"/>
        <v>169</v>
      </c>
      <c r="E37" s="260"/>
      <c r="F37" s="68"/>
      <c r="G37" s="70"/>
      <c r="H37" s="71"/>
      <c r="I37" s="238"/>
      <c r="J37" s="69"/>
      <c r="K37" s="70"/>
      <c r="L37" s="70"/>
      <c r="M37" s="67"/>
      <c r="N37" s="68"/>
      <c r="O37" s="70"/>
      <c r="P37" s="71"/>
      <c r="Q37" s="249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2"/>
      <c r="AD37" s="68"/>
      <c r="AE37" s="70"/>
      <c r="AF37" s="71"/>
      <c r="AG37" s="89"/>
      <c r="AH37" s="68">
        <v>138</v>
      </c>
      <c r="AI37" s="70">
        <v>169</v>
      </c>
      <c r="AJ37" s="71">
        <v>169</v>
      </c>
      <c r="AK37" s="282"/>
      <c r="AL37" s="68"/>
      <c r="AM37" s="70"/>
      <c r="AN37" s="71"/>
      <c r="AO37" s="89"/>
      <c r="AP37" s="68"/>
      <c r="AQ37" s="70"/>
      <c r="AR37" s="71"/>
      <c r="AS37" s="69"/>
      <c r="AT37" s="70"/>
      <c r="AU37" s="70"/>
      <c r="AV37" s="70"/>
      <c r="AW37" s="72"/>
      <c r="AX37" s="68"/>
      <c r="AY37" s="70"/>
      <c r="AZ37" s="70"/>
      <c r="BA37" s="71"/>
      <c r="BB37" s="68"/>
      <c r="BC37" s="70"/>
      <c r="BD37" s="241"/>
      <c r="BE37" s="30"/>
      <c r="BF37" s="30"/>
      <c r="BG37" s="30"/>
      <c r="BH37" s="30"/>
      <c r="BI37" s="30"/>
    </row>
    <row r="38" spans="1:61" ht="18" customHeight="1" x14ac:dyDescent="0.2">
      <c r="A38" s="68" t="s">
        <v>112</v>
      </c>
      <c r="B38" s="63">
        <f t="shared" si="0"/>
        <v>5028</v>
      </c>
      <c r="C38" s="64">
        <f t="shared" si="1"/>
        <v>5074</v>
      </c>
      <c r="D38" s="64">
        <f t="shared" si="2"/>
        <v>4759</v>
      </c>
      <c r="E38" s="260"/>
      <c r="F38" s="68"/>
      <c r="G38" s="70"/>
      <c r="H38" s="71"/>
      <c r="I38" s="238"/>
      <c r="J38" s="69"/>
      <c r="K38" s="70"/>
      <c r="L38" s="70"/>
      <c r="M38" s="67"/>
      <c r="N38" s="68"/>
      <c r="O38" s="70"/>
      <c r="P38" s="71"/>
      <c r="Q38" s="249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2"/>
      <c r="AD38" s="68">
        <v>5028</v>
      </c>
      <c r="AE38" s="70">
        <v>5074</v>
      </c>
      <c r="AF38" s="71">
        <v>4759</v>
      </c>
      <c r="AG38" s="89"/>
      <c r="AH38" s="68"/>
      <c r="AI38" s="70"/>
      <c r="AJ38" s="71"/>
      <c r="AK38" s="282"/>
      <c r="AL38" s="68"/>
      <c r="AM38" s="70"/>
      <c r="AN38" s="71"/>
      <c r="AO38" s="89"/>
      <c r="AP38" s="68"/>
      <c r="AQ38" s="70"/>
      <c r="AR38" s="71"/>
      <c r="AS38" s="69"/>
      <c r="AT38" s="70"/>
      <c r="AU38" s="70"/>
      <c r="AV38" s="70"/>
      <c r="AW38" s="72"/>
      <c r="AX38" s="68"/>
      <c r="AY38" s="70"/>
      <c r="AZ38" s="70"/>
      <c r="BA38" s="71"/>
      <c r="BB38" s="68"/>
      <c r="BC38" s="70"/>
      <c r="BD38" s="241"/>
      <c r="BE38" s="30"/>
      <c r="BF38" s="30"/>
      <c r="BG38" s="30"/>
      <c r="BH38" s="30"/>
      <c r="BI38" s="30"/>
    </row>
    <row r="39" spans="1:61" ht="18" customHeight="1" x14ac:dyDescent="0.2">
      <c r="A39" s="68" t="s">
        <v>324</v>
      </c>
      <c r="B39" s="63">
        <f t="shared" si="0"/>
        <v>60</v>
      </c>
      <c r="C39" s="64">
        <f t="shared" si="1"/>
        <v>2196</v>
      </c>
      <c r="D39" s="64">
        <f t="shared" si="2"/>
        <v>2285</v>
      </c>
      <c r="E39" s="260"/>
      <c r="F39" s="68">
        <v>60</v>
      </c>
      <c r="G39" s="70">
        <v>178</v>
      </c>
      <c r="H39" s="71">
        <v>178</v>
      </c>
      <c r="I39" s="238"/>
      <c r="J39" s="69"/>
      <c r="K39" s="70"/>
      <c r="L39" s="70"/>
      <c r="M39" s="67"/>
      <c r="N39" s="68"/>
      <c r="O39" s="70"/>
      <c r="P39" s="71"/>
      <c r="Q39" s="249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2"/>
      <c r="AD39" s="68"/>
      <c r="AE39" s="70"/>
      <c r="AF39" s="71"/>
      <c r="AG39" s="89"/>
      <c r="AH39" s="68">
        <v>0</v>
      </c>
      <c r="AI39" s="70">
        <v>2018</v>
      </c>
      <c r="AJ39" s="71">
        <v>2107</v>
      </c>
      <c r="AK39" s="282"/>
      <c r="AL39" s="68"/>
      <c r="AM39" s="70"/>
      <c r="AN39" s="71"/>
      <c r="AO39" s="89"/>
      <c r="AP39" s="68"/>
      <c r="AQ39" s="70"/>
      <c r="AR39" s="71"/>
      <c r="AS39" s="69"/>
      <c r="AT39" s="70"/>
      <c r="AU39" s="70"/>
      <c r="AV39" s="70"/>
      <c r="AW39" s="72"/>
      <c r="AX39" s="68"/>
      <c r="AY39" s="70"/>
      <c r="AZ39" s="70"/>
      <c r="BA39" s="71"/>
      <c r="BB39" s="68"/>
      <c r="BC39" s="70"/>
      <c r="BD39" s="241"/>
      <c r="BE39" s="30"/>
      <c r="BF39" s="30"/>
      <c r="BG39" s="30"/>
      <c r="BH39" s="30"/>
      <c r="BI39" s="30"/>
    </row>
    <row r="40" spans="1:61" x14ac:dyDescent="0.2">
      <c r="A40" s="68"/>
      <c r="B40" s="63">
        <f t="shared" si="0"/>
        <v>0</v>
      </c>
      <c r="C40" s="64">
        <f t="shared" si="1"/>
        <v>0</v>
      </c>
      <c r="D40" s="64">
        <f t="shared" si="2"/>
        <v>0</v>
      </c>
      <c r="E40" s="260"/>
      <c r="F40" s="68"/>
      <c r="G40" s="70"/>
      <c r="H40" s="71"/>
      <c r="I40" s="238"/>
      <c r="J40" s="69"/>
      <c r="K40" s="70"/>
      <c r="L40" s="70"/>
      <c r="M40" s="67"/>
      <c r="N40" s="68"/>
      <c r="O40" s="70"/>
      <c r="P40" s="71"/>
      <c r="Q40" s="249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2"/>
      <c r="AD40" s="68"/>
      <c r="AE40" s="70"/>
      <c r="AF40" s="71"/>
      <c r="AG40" s="89"/>
      <c r="AH40" s="68"/>
      <c r="AI40" s="70"/>
      <c r="AJ40" s="71"/>
      <c r="AK40" s="282"/>
      <c r="AL40" s="68"/>
      <c r="AM40" s="70"/>
      <c r="AN40" s="71"/>
      <c r="AO40" s="89"/>
      <c r="AP40" s="68"/>
      <c r="AQ40" s="70"/>
      <c r="AR40" s="71"/>
      <c r="AS40" s="69"/>
      <c r="AT40" s="70"/>
      <c r="AU40" s="70"/>
      <c r="AV40" s="70"/>
      <c r="AW40" s="72"/>
      <c r="AX40" s="68"/>
      <c r="AY40" s="70"/>
      <c r="AZ40" s="70"/>
      <c r="BA40" s="71"/>
      <c r="BB40" s="68"/>
      <c r="BC40" s="70"/>
      <c r="BD40" s="241"/>
      <c r="BE40" s="30"/>
      <c r="BF40" s="30"/>
      <c r="BG40" s="30"/>
      <c r="BH40" s="30"/>
      <c r="BI40" s="30"/>
    </row>
    <row r="41" spans="1:61" hidden="1" x14ac:dyDescent="0.2">
      <c r="A41" s="68"/>
      <c r="B41" s="63">
        <f t="shared" si="0"/>
        <v>0</v>
      </c>
      <c r="C41" s="64">
        <f t="shared" si="1"/>
        <v>0</v>
      </c>
      <c r="D41" s="64">
        <f t="shared" si="2"/>
        <v>0</v>
      </c>
      <c r="E41" s="260"/>
      <c r="F41" s="68"/>
      <c r="G41" s="70"/>
      <c r="H41" s="71"/>
      <c r="I41" s="238"/>
      <c r="J41" s="69"/>
      <c r="K41" s="70"/>
      <c r="L41" s="70"/>
      <c r="M41" s="67"/>
      <c r="N41" s="68"/>
      <c r="O41" s="70"/>
      <c r="P41" s="71"/>
      <c r="Q41" s="249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2"/>
      <c r="AD41" s="68"/>
      <c r="AE41" s="70"/>
      <c r="AF41" s="71"/>
      <c r="AG41" s="89"/>
      <c r="AH41" s="68"/>
      <c r="AI41" s="70"/>
      <c r="AJ41" s="71"/>
      <c r="AK41" s="282"/>
      <c r="AL41" s="68"/>
      <c r="AM41" s="70"/>
      <c r="AN41" s="71"/>
      <c r="AO41" s="89"/>
      <c r="AP41" s="68"/>
      <c r="AQ41" s="70"/>
      <c r="AR41" s="71"/>
      <c r="AS41" s="69"/>
      <c r="AT41" s="70"/>
      <c r="AU41" s="70"/>
      <c r="AV41" s="70"/>
      <c r="AW41" s="72"/>
      <c r="AX41" s="68"/>
      <c r="AY41" s="70"/>
      <c r="AZ41" s="70"/>
      <c r="BA41" s="71"/>
      <c r="BB41" s="75"/>
      <c r="BC41" s="27"/>
      <c r="BD41" s="224"/>
      <c r="BE41" s="30"/>
      <c r="BF41" s="30"/>
      <c r="BG41" s="30"/>
      <c r="BH41" s="30"/>
      <c r="BI41" s="30"/>
    </row>
    <row r="42" spans="1:61" hidden="1" x14ac:dyDescent="0.2">
      <c r="A42" s="68"/>
      <c r="B42" s="63">
        <f t="shared" si="0"/>
        <v>0</v>
      </c>
      <c r="C42" s="64">
        <f t="shared" si="1"/>
        <v>0</v>
      </c>
      <c r="D42" s="64">
        <f t="shared" si="2"/>
        <v>0</v>
      </c>
      <c r="E42" s="260"/>
      <c r="F42" s="68"/>
      <c r="G42" s="70"/>
      <c r="H42" s="71"/>
      <c r="I42" s="238"/>
      <c r="J42" s="69"/>
      <c r="K42" s="70"/>
      <c r="L42" s="70"/>
      <c r="M42" s="67"/>
      <c r="N42" s="68"/>
      <c r="O42" s="70"/>
      <c r="P42" s="71"/>
      <c r="Q42" s="249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2"/>
      <c r="AD42" s="68"/>
      <c r="AE42" s="70"/>
      <c r="AF42" s="71"/>
      <c r="AG42" s="89"/>
      <c r="AH42" s="68"/>
      <c r="AI42" s="70"/>
      <c r="AJ42" s="71"/>
      <c r="AK42" s="282"/>
      <c r="AL42" s="68"/>
      <c r="AM42" s="70"/>
      <c r="AN42" s="71"/>
      <c r="AO42" s="89"/>
      <c r="AP42" s="68"/>
      <c r="AQ42" s="70"/>
      <c r="AR42" s="71"/>
      <c r="AS42" s="69"/>
      <c r="AT42" s="70"/>
      <c r="AU42" s="70"/>
      <c r="AV42" s="70"/>
      <c r="AW42" s="72"/>
      <c r="AX42" s="68"/>
      <c r="AY42" s="70"/>
      <c r="AZ42" s="70"/>
      <c r="BA42" s="71"/>
      <c r="BB42" s="75"/>
      <c r="BC42" s="27"/>
      <c r="BD42" s="224"/>
      <c r="BE42" s="30"/>
      <c r="BF42" s="30"/>
      <c r="BG42" s="30"/>
      <c r="BH42" s="30"/>
      <c r="BI42" s="30"/>
    </row>
    <row r="43" spans="1:61" s="32" customFormat="1" hidden="1" x14ac:dyDescent="0.2">
      <c r="A43" s="68"/>
      <c r="B43" s="63">
        <f t="shared" si="0"/>
        <v>0</v>
      </c>
      <c r="C43" s="64">
        <f t="shared" si="1"/>
        <v>0</v>
      </c>
      <c r="D43" s="64">
        <f t="shared" si="2"/>
        <v>0</v>
      </c>
      <c r="E43" s="260"/>
      <c r="F43" s="68"/>
      <c r="G43" s="70"/>
      <c r="H43" s="71"/>
      <c r="I43" s="238"/>
      <c r="J43" s="69"/>
      <c r="K43" s="70"/>
      <c r="L43" s="70"/>
      <c r="M43" s="67"/>
      <c r="N43" s="68"/>
      <c r="O43" s="70"/>
      <c r="P43" s="71"/>
      <c r="Q43" s="249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2"/>
      <c r="AD43" s="68"/>
      <c r="AE43" s="70"/>
      <c r="AF43" s="71"/>
      <c r="AG43" s="89"/>
      <c r="AH43" s="68"/>
      <c r="AI43" s="70"/>
      <c r="AJ43" s="71"/>
      <c r="AK43" s="282"/>
      <c r="AL43" s="68"/>
      <c r="AM43" s="70"/>
      <c r="AN43" s="71"/>
      <c r="AO43" s="89"/>
      <c r="AP43" s="68"/>
      <c r="AQ43" s="70"/>
      <c r="AR43" s="71"/>
      <c r="AS43" s="69"/>
      <c r="AT43" s="70"/>
      <c r="AU43" s="70"/>
      <c r="AV43" s="70"/>
      <c r="AW43" s="72"/>
      <c r="AX43" s="68"/>
      <c r="AY43" s="70"/>
      <c r="AZ43" s="70"/>
      <c r="BA43" s="71"/>
      <c r="BB43" s="75"/>
      <c r="BC43" s="27"/>
      <c r="BD43" s="224"/>
      <c r="BE43" s="30"/>
      <c r="BF43" s="30"/>
      <c r="BG43" s="30"/>
      <c r="BH43" s="30"/>
      <c r="BI43" s="30"/>
    </row>
    <row r="44" spans="1:61" hidden="1" x14ac:dyDescent="0.2">
      <c r="A44" s="68"/>
      <c r="B44" s="63">
        <f t="shared" si="0"/>
        <v>0</v>
      </c>
      <c r="C44" s="64">
        <f t="shared" si="1"/>
        <v>0</v>
      </c>
      <c r="D44" s="64">
        <f t="shared" si="2"/>
        <v>0</v>
      </c>
      <c r="E44" s="260"/>
      <c r="F44" s="68"/>
      <c r="G44" s="70"/>
      <c r="H44" s="71"/>
      <c r="I44" s="238"/>
      <c r="J44" s="69"/>
      <c r="K44" s="70"/>
      <c r="L44" s="70"/>
      <c r="M44" s="67"/>
      <c r="N44" s="68"/>
      <c r="O44" s="70"/>
      <c r="P44" s="71"/>
      <c r="Q44" s="249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2"/>
      <c r="AD44" s="68"/>
      <c r="AE44" s="70"/>
      <c r="AF44" s="71"/>
      <c r="AG44" s="89"/>
      <c r="AH44" s="68"/>
      <c r="AI44" s="70"/>
      <c r="AJ44" s="71"/>
      <c r="AK44" s="282"/>
      <c r="AL44" s="68"/>
      <c r="AM44" s="70"/>
      <c r="AN44" s="71"/>
      <c r="AO44" s="89"/>
      <c r="AP44" s="68"/>
      <c r="AQ44" s="70"/>
      <c r="AR44" s="71"/>
      <c r="AS44" s="69"/>
      <c r="AT44" s="70"/>
      <c r="AU44" s="70"/>
      <c r="AV44" s="70"/>
      <c r="AW44" s="72"/>
      <c r="AX44" s="68"/>
      <c r="AY44" s="70"/>
      <c r="AZ44" s="70"/>
      <c r="BA44" s="71"/>
      <c r="BB44" s="75"/>
      <c r="BC44" s="27"/>
      <c r="BD44" s="224"/>
      <c r="BE44" s="30"/>
      <c r="BF44" s="30"/>
      <c r="BG44" s="30"/>
      <c r="BH44" s="30"/>
      <c r="BI44" s="30"/>
    </row>
    <row r="45" spans="1:61" hidden="1" x14ac:dyDescent="0.2">
      <c r="A45" s="68"/>
      <c r="B45" s="63">
        <f t="shared" si="0"/>
        <v>0</v>
      </c>
      <c r="C45" s="64">
        <f t="shared" si="1"/>
        <v>0</v>
      </c>
      <c r="D45" s="64">
        <f t="shared" si="2"/>
        <v>0</v>
      </c>
      <c r="E45" s="260"/>
      <c r="F45" s="68"/>
      <c r="G45" s="70"/>
      <c r="H45" s="71"/>
      <c r="I45" s="238"/>
      <c r="J45" s="69"/>
      <c r="K45" s="70"/>
      <c r="L45" s="70"/>
      <c r="M45" s="67"/>
      <c r="N45" s="68"/>
      <c r="O45" s="70"/>
      <c r="P45" s="71"/>
      <c r="Q45" s="249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2"/>
      <c r="AD45" s="68"/>
      <c r="AE45" s="70"/>
      <c r="AF45" s="71"/>
      <c r="AG45" s="89"/>
      <c r="AH45" s="68"/>
      <c r="AI45" s="70"/>
      <c r="AJ45" s="71"/>
      <c r="AK45" s="282"/>
      <c r="AL45" s="68"/>
      <c r="AM45" s="70"/>
      <c r="AN45" s="71"/>
      <c r="AO45" s="89"/>
      <c r="AP45" s="68"/>
      <c r="AQ45" s="70"/>
      <c r="AR45" s="71"/>
      <c r="AS45" s="69"/>
      <c r="AT45" s="70"/>
      <c r="AU45" s="70"/>
      <c r="AV45" s="70"/>
      <c r="AW45" s="72"/>
      <c r="AX45" s="68"/>
      <c r="AY45" s="70"/>
      <c r="AZ45" s="70"/>
      <c r="BA45" s="71"/>
      <c r="BB45" s="75"/>
      <c r="BC45" s="27"/>
      <c r="BD45" s="224"/>
      <c r="BE45" s="30"/>
      <c r="BF45" s="30"/>
      <c r="BG45" s="30"/>
      <c r="BH45" s="30"/>
      <c r="BI45" s="30"/>
    </row>
    <row r="46" spans="1:61" hidden="1" x14ac:dyDescent="0.2">
      <c r="A46" s="68"/>
      <c r="B46" s="63">
        <f t="shared" si="0"/>
        <v>0</v>
      </c>
      <c r="C46" s="64">
        <f t="shared" si="1"/>
        <v>0</v>
      </c>
      <c r="D46" s="64">
        <f t="shared" si="2"/>
        <v>0</v>
      </c>
      <c r="E46" s="260"/>
      <c r="F46" s="68"/>
      <c r="G46" s="70"/>
      <c r="H46" s="71"/>
      <c r="I46" s="238"/>
      <c r="J46" s="69"/>
      <c r="K46" s="70"/>
      <c r="L46" s="70"/>
      <c r="M46" s="67"/>
      <c r="N46" s="68"/>
      <c r="O46" s="70"/>
      <c r="P46" s="71"/>
      <c r="Q46" s="249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2"/>
      <c r="AD46" s="68"/>
      <c r="AE46" s="70"/>
      <c r="AF46" s="71"/>
      <c r="AG46" s="89"/>
      <c r="AH46" s="68"/>
      <c r="AI46" s="70"/>
      <c r="AJ46" s="71"/>
      <c r="AK46" s="282"/>
      <c r="AL46" s="68"/>
      <c r="AM46" s="70"/>
      <c r="AN46" s="71"/>
      <c r="AO46" s="89"/>
      <c r="AP46" s="68"/>
      <c r="AQ46" s="70"/>
      <c r="AR46" s="71"/>
      <c r="AS46" s="69"/>
      <c r="AT46" s="70"/>
      <c r="AU46" s="70"/>
      <c r="AV46" s="70"/>
      <c r="AW46" s="72"/>
      <c r="AX46" s="68"/>
      <c r="AY46" s="70"/>
      <c r="AZ46" s="70"/>
      <c r="BA46" s="71"/>
      <c r="BB46" s="75"/>
      <c r="BC46" s="27"/>
      <c r="BD46" s="224"/>
      <c r="BE46" s="30"/>
      <c r="BF46" s="30"/>
      <c r="BG46" s="30"/>
      <c r="BH46" s="30"/>
      <c r="BI46" s="30"/>
    </row>
    <row r="47" spans="1:61" hidden="1" x14ac:dyDescent="0.2">
      <c r="A47" s="68"/>
      <c r="B47" s="63">
        <f t="shared" si="0"/>
        <v>0</v>
      </c>
      <c r="C47" s="64">
        <f t="shared" si="1"/>
        <v>0</v>
      </c>
      <c r="D47" s="64">
        <f t="shared" si="2"/>
        <v>0</v>
      </c>
      <c r="E47" s="260"/>
      <c r="F47" s="68"/>
      <c r="G47" s="70"/>
      <c r="H47" s="71"/>
      <c r="I47" s="238"/>
      <c r="J47" s="69"/>
      <c r="K47" s="70"/>
      <c r="L47" s="70"/>
      <c r="M47" s="67"/>
      <c r="N47" s="68"/>
      <c r="O47" s="70"/>
      <c r="P47" s="71"/>
      <c r="Q47" s="249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2"/>
      <c r="AD47" s="68"/>
      <c r="AE47" s="70"/>
      <c r="AF47" s="71"/>
      <c r="AG47" s="89"/>
      <c r="AH47" s="68"/>
      <c r="AI47" s="70"/>
      <c r="AJ47" s="71"/>
      <c r="AK47" s="282"/>
      <c r="AL47" s="68"/>
      <c r="AM47" s="70"/>
      <c r="AN47" s="71"/>
      <c r="AO47" s="89"/>
      <c r="AP47" s="68"/>
      <c r="AQ47" s="70"/>
      <c r="AR47" s="71"/>
      <c r="AS47" s="69"/>
      <c r="AT47" s="70"/>
      <c r="AU47" s="70"/>
      <c r="AV47" s="70"/>
      <c r="AW47" s="72"/>
      <c r="AX47" s="68"/>
      <c r="AY47" s="70"/>
      <c r="AZ47" s="70"/>
      <c r="BA47" s="71"/>
      <c r="BB47" s="75"/>
      <c r="BC47" s="27"/>
      <c r="BD47" s="224"/>
      <c r="BE47" s="30"/>
      <c r="BF47" s="30"/>
      <c r="BG47" s="30"/>
      <c r="BH47" s="30"/>
      <c r="BI47" s="30"/>
    </row>
    <row r="48" spans="1:61" hidden="1" x14ac:dyDescent="0.2">
      <c r="A48" s="68"/>
      <c r="B48" s="63">
        <f t="shared" si="0"/>
        <v>0</v>
      </c>
      <c r="C48" s="64">
        <f t="shared" si="1"/>
        <v>0</v>
      </c>
      <c r="D48" s="64">
        <f t="shared" si="2"/>
        <v>0</v>
      </c>
      <c r="E48" s="260"/>
      <c r="F48" s="68"/>
      <c r="G48" s="70"/>
      <c r="H48" s="71"/>
      <c r="I48" s="238"/>
      <c r="J48" s="69"/>
      <c r="K48" s="70"/>
      <c r="L48" s="70"/>
      <c r="M48" s="67"/>
      <c r="N48" s="68"/>
      <c r="O48" s="70"/>
      <c r="P48" s="71"/>
      <c r="Q48" s="249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2"/>
      <c r="AD48" s="68"/>
      <c r="AE48" s="70"/>
      <c r="AF48" s="71"/>
      <c r="AG48" s="89"/>
      <c r="AH48" s="68"/>
      <c r="AI48" s="70"/>
      <c r="AJ48" s="71"/>
      <c r="AK48" s="282"/>
      <c r="AL48" s="68"/>
      <c r="AM48" s="70"/>
      <c r="AN48" s="71"/>
      <c r="AO48" s="89"/>
      <c r="AP48" s="68"/>
      <c r="AQ48" s="70"/>
      <c r="AR48" s="71"/>
      <c r="AS48" s="69"/>
      <c r="AT48" s="70"/>
      <c r="AU48" s="70"/>
      <c r="AV48" s="70"/>
      <c r="AW48" s="72"/>
      <c r="AX48" s="68"/>
      <c r="AY48" s="70"/>
      <c r="AZ48" s="70"/>
      <c r="BA48" s="71"/>
      <c r="BB48" s="75"/>
      <c r="BC48" s="27"/>
      <c r="BD48" s="224"/>
      <c r="BE48" s="30"/>
      <c r="BF48" s="30"/>
      <c r="BG48" s="30"/>
      <c r="BH48" s="30"/>
      <c r="BI48" s="30"/>
    </row>
    <row r="49" spans="1:61" hidden="1" x14ac:dyDescent="0.2">
      <c r="A49" s="68"/>
      <c r="B49" s="63">
        <f t="shared" si="0"/>
        <v>0</v>
      </c>
      <c r="C49" s="64">
        <f t="shared" si="1"/>
        <v>0</v>
      </c>
      <c r="D49" s="64">
        <f t="shared" si="2"/>
        <v>0</v>
      </c>
      <c r="E49" s="260"/>
      <c r="F49" s="68"/>
      <c r="G49" s="70"/>
      <c r="H49" s="71"/>
      <c r="I49" s="238"/>
      <c r="J49" s="69"/>
      <c r="K49" s="70"/>
      <c r="L49" s="70"/>
      <c r="M49" s="67"/>
      <c r="N49" s="68"/>
      <c r="O49" s="70"/>
      <c r="P49" s="71"/>
      <c r="Q49" s="249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2"/>
      <c r="AD49" s="68"/>
      <c r="AE49" s="70"/>
      <c r="AF49" s="71"/>
      <c r="AG49" s="89"/>
      <c r="AH49" s="68"/>
      <c r="AI49" s="70"/>
      <c r="AJ49" s="71"/>
      <c r="AK49" s="282"/>
      <c r="AL49" s="68"/>
      <c r="AM49" s="70"/>
      <c r="AN49" s="71"/>
      <c r="AO49" s="89"/>
      <c r="AP49" s="68"/>
      <c r="AQ49" s="70"/>
      <c r="AR49" s="71"/>
      <c r="AS49" s="69"/>
      <c r="AT49" s="70"/>
      <c r="AU49" s="70"/>
      <c r="AV49" s="70"/>
      <c r="AW49" s="72"/>
      <c r="AX49" s="68"/>
      <c r="AY49" s="70"/>
      <c r="AZ49" s="70"/>
      <c r="BA49" s="71"/>
      <c r="BB49" s="75"/>
      <c r="BC49" s="27"/>
      <c r="BD49" s="224"/>
      <c r="BE49" s="30"/>
      <c r="BF49" s="30"/>
      <c r="BG49" s="30"/>
      <c r="BH49" s="30"/>
      <c r="BI49" s="30"/>
    </row>
    <row r="50" spans="1:61" hidden="1" x14ac:dyDescent="0.2">
      <c r="A50" s="68"/>
      <c r="B50" s="63">
        <f t="shared" si="0"/>
        <v>0</v>
      </c>
      <c r="C50" s="64">
        <f t="shared" si="1"/>
        <v>0</v>
      </c>
      <c r="D50" s="64">
        <f t="shared" si="2"/>
        <v>0</v>
      </c>
      <c r="E50" s="260"/>
      <c r="F50" s="68"/>
      <c r="G50" s="70"/>
      <c r="H50" s="71"/>
      <c r="I50" s="238"/>
      <c r="J50" s="69"/>
      <c r="K50" s="70"/>
      <c r="L50" s="70"/>
      <c r="M50" s="67"/>
      <c r="N50" s="68"/>
      <c r="O50" s="70"/>
      <c r="P50" s="71"/>
      <c r="Q50" s="249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2"/>
      <c r="AD50" s="68"/>
      <c r="AE50" s="70"/>
      <c r="AF50" s="71"/>
      <c r="AG50" s="89"/>
      <c r="AH50" s="68"/>
      <c r="AI50" s="70"/>
      <c r="AJ50" s="71"/>
      <c r="AK50" s="282"/>
      <c r="AL50" s="68"/>
      <c r="AM50" s="70"/>
      <c r="AN50" s="71"/>
      <c r="AO50" s="89"/>
      <c r="AP50" s="68"/>
      <c r="AQ50" s="70"/>
      <c r="AR50" s="71"/>
      <c r="AS50" s="69"/>
      <c r="AT50" s="70"/>
      <c r="AU50" s="70"/>
      <c r="AV50" s="70"/>
      <c r="AW50" s="72"/>
      <c r="AX50" s="68"/>
      <c r="AY50" s="70"/>
      <c r="AZ50" s="70"/>
      <c r="BA50" s="71"/>
      <c r="BB50" s="75"/>
      <c r="BC50" s="27"/>
      <c r="BD50" s="224"/>
      <c r="BE50" s="30"/>
      <c r="BF50" s="30"/>
      <c r="BG50" s="30"/>
      <c r="BH50" s="30"/>
      <c r="BI50" s="30"/>
    </row>
    <row r="51" spans="1:61" hidden="1" x14ac:dyDescent="0.2">
      <c r="A51" s="68"/>
      <c r="B51" s="63">
        <f t="shared" si="0"/>
        <v>0</v>
      </c>
      <c r="C51" s="64">
        <f t="shared" si="1"/>
        <v>0</v>
      </c>
      <c r="D51" s="64">
        <f t="shared" si="2"/>
        <v>0</v>
      </c>
      <c r="E51" s="260"/>
      <c r="F51" s="68"/>
      <c r="G51" s="70"/>
      <c r="H51" s="71"/>
      <c r="I51" s="238"/>
      <c r="J51" s="69"/>
      <c r="K51" s="70"/>
      <c r="L51" s="70"/>
      <c r="M51" s="67"/>
      <c r="N51" s="68"/>
      <c r="O51" s="70"/>
      <c r="P51" s="71"/>
      <c r="Q51" s="249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2"/>
      <c r="AD51" s="68"/>
      <c r="AE51" s="70"/>
      <c r="AF51" s="71"/>
      <c r="AG51" s="89"/>
      <c r="AH51" s="68"/>
      <c r="AI51" s="70"/>
      <c r="AJ51" s="71"/>
      <c r="AK51" s="282"/>
      <c r="AL51" s="68"/>
      <c r="AM51" s="70"/>
      <c r="AN51" s="71"/>
      <c r="AO51" s="89"/>
      <c r="AP51" s="68"/>
      <c r="AQ51" s="70"/>
      <c r="AR51" s="71"/>
      <c r="AS51" s="69"/>
      <c r="AT51" s="70"/>
      <c r="AU51" s="70"/>
      <c r="AV51" s="70"/>
      <c r="AW51" s="72"/>
      <c r="AX51" s="68"/>
      <c r="AY51" s="70"/>
      <c r="AZ51" s="70"/>
      <c r="BA51" s="71"/>
      <c r="BB51" s="75"/>
      <c r="BC51" s="27"/>
      <c r="BD51" s="224"/>
      <c r="BE51" s="30"/>
      <c r="BF51" s="30"/>
      <c r="BG51" s="30"/>
      <c r="BH51" s="30"/>
      <c r="BI51" s="30"/>
    </row>
    <row r="52" spans="1:61" hidden="1" x14ac:dyDescent="0.2">
      <c r="A52" s="68"/>
      <c r="B52" s="63">
        <f t="shared" si="0"/>
        <v>0</v>
      </c>
      <c r="C52" s="64">
        <f t="shared" si="1"/>
        <v>0</v>
      </c>
      <c r="D52" s="64">
        <f t="shared" si="2"/>
        <v>0</v>
      </c>
      <c r="E52" s="260"/>
      <c r="F52" s="68"/>
      <c r="G52" s="70"/>
      <c r="H52" s="71"/>
      <c r="I52" s="238"/>
      <c r="J52" s="69"/>
      <c r="K52" s="70"/>
      <c r="L52" s="70"/>
      <c r="M52" s="67"/>
      <c r="N52" s="68"/>
      <c r="O52" s="70"/>
      <c r="P52" s="71"/>
      <c r="Q52" s="249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2"/>
      <c r="AD52" s="68"/>
      <c r="AE52" s="70"/>
      <c r="AF52" s="71"/>
      <c r="AG52" s="89"/>
      <c r="AH52" s="68"/>
      <c r="AI52" s="70"/>
      <c r="AJ52" s="71"/>
      <c r="AK52" s="282"/>
      <c r="AL52" s="68"/>
      <c r="AM52" s="70"/>
      <c r="AN52" s="71"/>
      <c r="AO52" s="89"/>
      <c r="AP52" s="68"/>
      <c r="AQ52" s="70"/>
      <c r="AR52" s="71"/>
      <c r="AS52" s="69"/>
      <c r="AT52" s="70"/>
      <c r="AU52" s="70"/>
      <c r="AV52" s="70"/>
      <c r="AW52" s="72"/>
      <c r="AX52" s="68"/>
      <c r="AY52" s="70"/>
      <c r="AZ52" s="70"/>
      <c r="BA52" s="71"/>
      <c r="BB52" s="75"/>
      <c r="BC52" s="27"/>
      <c r="BD52" s="224"/>
      <c r="BE52" s="30"/>
      <c r="BF52" s="30"/>
      <c r="BG52" s="30"/>
      <c r="BH52" s="30"/>
      <c r="BI52" s="30"/>
    </row>
    <row r="53" spans="1:61" hidden="1" x14ac:dyDescent="0.2">
      <c r="A53" s="68"/>
      <c r="B53" s="63">
        <f t="shared" si="0"/>
        <v>0</v>
      </c>
      <c r="C53" s="64">
        <f t="shared" si="1"/>
        <v>0</v>
      </c>
      <c r="D53" s="64">
        <f t="shared" si="2"/>
        <v>0</v>
      </c>
      <c r="E53" s="260"/>
      <c r="F53" s="68"/>
      <c r="G53" s="70"/>
      <c r="H53" s="71"/>
      <c r="I53" s="238"/>
      <c r="J53" s="69"/>
      <c r="K53" s="70"/>
      <c r="L53" s="70"/>
      <c r="M53" s="67"/>
      <c r="N53" s="68"/>
      <c r="O53" s="70"/>
      <c r="P53" s="71"/>
      <c r="Q53" s="249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2"/>
      <c r="AD53" s="68"/>
      <c r="AE53" s="70"/>
      <c r="AF53" s="71"/>
      <c r="AG53" s="89"/>
      <c r="AH53" s="68"/>
      <c r="AI53" s="70"/>
      <c r="AJ53" s="71"/>
      <c r="AK53" s="282"/>
      <c r="AL53" s="68"/>
      <c r="AM53" s="70"/>
      <c r="AN53" s="71"/>
      <c r="AO53" s="89"/>
      <c r="AP53" s="68"/>
      <c r="AQ53" s="70"/>
      <c r="AR53" s="71"/>
      <c r="AS53" s="69"/>
      <c r="AT53" s="70"/>
      <c r="AU53" s="70"/>
      <c r="AV53" s="70"/>
      <c r="AW53" s="72"/>
      <c r="AX53" s="68"/>
      <c r="AY53" s="70"/>
      <c r="AZ53" s="70"/>
      <c r="BA53" s="71"/>
      <c r="BB53" s="75"/>
      <c r="BC53" s="27"/>
      <c r="BD53" s="224"/>
      <c r="BE53" s="30"/>
      <c r="BF53" s="30"/>
      <c r="BG53" s="30"/>
      <c r="BH53" s="30"/>
      <c r="BI53" s="30"/>
    </row>
    <row r="54" spans="1:61" hidden="1" x14ac:dyDescent="0.2">
      <c r="A54" s="73"/>
      <c r="B54" s="63">
        <f t="shared" si="0"/>
        <v>0</v>
      </c>
      <c r="C54" s="64">
        <f t="shared" si="1"/>
        <v>0</v>
      </c>
      <c r="D54" s="64">
        <f t="shared" si="2"/>
        <v>0</v>
      </c>
      <c r="E54" s="260"/>
      <c r="F54" s="68"/>
      <c r="G54" s="70"/>
      <c r="H54" s="71"/>
      <c r="I54" s="238"/>
      <c r="J54" s="69"/>
      <c r="K54" s="70"/>
      <c r="L54" s="70"/>
      <c r="M54" s="67"/>
      <c r="N54" s="68"/>
      <c r="O54" s="70"/>
      <c r="P54" s="71"/>
      <c r="Q54" s="249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2"/>
      <c r="AD54" s="68"/>
      <c r="AE54" s="70"/>
      <c r="AF54" s="71"/>
      <c r="AG54" s="89"/>
      <c r="AH54" s="68"/>
      <c r="AI54" s="70"/>
      <c r="AJ54" s="71"/>
      <c r="AK54" s="282"/>
      <c r="AL54" s="68"/>
      <c r="AM54" s="70"/>
      <c r="AN54" s="71"/>
      <c r="AO54" s="89"/>
      <c r="AP54" s="68"/>
      <c r="AQ54" s="70"/>
      <c r="AR54" s="71"/>
      <c r="AS54" s="69"/>
      <c r="AT54" s="70"/>
      <c r="AU54" s="70"/>
      <c r="AV54" s="70"/>
      <c r="AW54" s="72"/>
      <c r="AX54" s="68"/>
      <c r="AY54" s="70"/>
      <c r="AZ54" s="70"/>
      <c r="BA54" s="71"/>
      <c r="BB54" s="75"/>
      <c r="BC54" s="27"/>
      <c r="BD54" s="224"/>
      <c r="BE54" s="30"/>
      <c r="BF54" s="30"/>
      <c r="BG54" s="30"/>
      <c r="BH54" s="30"/>
      <c r="BI54" s="30"/>
    </row>
    <row r="55" spans="1:61" hidden="1" x14ac:dyDescent="0.2">
      <c r="A55" s="73"/>
      <c r="B55" s="63">
        <f t="shared" si="0"/>
        <v>0</v>
      </c>
      <c r="C55" s="64">
        <f t="shared" si="1"/>
        <v>0</v>
      </c>
      <c r="D55" s="64">
        <f t="shared" si="2"/>
        <v>0</v>
      </c>
      <c r="E55" s="260"/>
      <c r="F55" s="68"/>
      <c r="G55" s="70"/>
      <c r="H55" s="71"/>
      <c r="I55" s="238"/>
      <c r="J55" s="69"/>
      <c r="K55" s="70"/>
      <c r="L55" s="70"/>
      <c r="M55" s="67"/>
      <c r="N55" s="68"/>
      <c r="O55" s="70"/>
      <c r="P55" s="71"/>
      <c r="Q55" s="249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2"/>
      <c r="AD55" s="68"/>
      <c r="AE55" s="70"/>
      <c r="AF55" s="71"/>
      <c r="AG55" s="89"/>
      <c r="AH55" s="68"/>
      <c r="AI55" s="70"/>
      <c r="AJ55" s="71"/>
      <c r="AK55" s="282"/>
      <c r="AL55" s="68"/>
      <c r="AM55" s="70"/>
      <c r="AN55" s="71"/>
      <c r="AO55" s="89"/>
      <c r="AP55" s="68"/>
      <c r="AQ55" s="70"/>
      <c r="AR55" s="71"/>
      <c r="AS55" s="69"/>
      <c r="AT55" s="70"/>
      <c r="AU55" s="70"/>
      <c r="AV55" s="70"/>
      <c r="AW55" s="72"/>
      <c r="AX55" s="68"/>
      <c r="AY55" s="70"/>
      <c r="AZ55" s="70"/>
      <c r="BA55" s="71"/>
      <c r="BB55" s="75"/>
      <c r="BC55" s="27"/>
      <c r="BD55" s="224"/>
      <c r="BE55" s="30"/>
      <c r="BF55" s="30"/>
      <c r="BG55" s="30"/>
      <c r="BH55" s="30"/>
      <c r="BI55" s="30"/>
    </row>
    <row r="56" spans="1:61" hidden="1" x14ac:dyDescent="0.2">
      <c r="A56" s="73"/>
      <c r="B56" s="63">
        <f t="shared" si="0"/>
        <v>0</v>
      </c>
      <c r="C56" s="64">
        <f t="shared" si="1"/>
        <v>0</v>
      </c>
      <c r="D56" s="64">
        <f t="shared" si="2"/>
        <v>0</v>
      </c>
      <c r="E56" s="260"/>
      <c r="F56" s="68"/>
      <c r="G56" s="70"/>
      <c r="H56" s="71"/>
      <c r="I56" s="238"/>
      <c r="J56" s="69"/>
      <c r="K56" s="70"/>
      <c r="L56" s="70"/>
      <c r="M56" s="67"/>
      <c r="N56" s="68"/>
      <c r="O56" s="70"/>
      <c r="P56" s="71"/>
      <c r="Q56" s="249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2"/>
      <c r="AD56" s="68"/>
      <c r="AE56" s="70"/>
      <c r="AF56" s="71"/>
      <c r="AG56" s="89"/>
      <c r="AH56" s="68"/>
      <c r="AI56" s="70"/>
      <c r="AJ56" s="71"/>
      <c r="AK56" s="282"/>
      <c r="AL56" s="68"/>
      <c r="AM56" s="70"/>
      <c r="AN56" s="71"/>
      <c r="AO56" s="89"/>
      <c r="AP56" s="68"/>
      <c r="AQ56" s="70"/>
      <c r="AR56" s="71"/>
      <c r="AS56" s="69"/>
      <c r="AT56" s="70"/>
      <c r="AU56" s="70"/>
      <c r="AV56" s="70"/>
      <c r="AW56" s="72"/>
      <c r="AX56" s="68"/>
      <c r="AY56" s="70"/>
      <c r="AZ56" s="70"/>
      <c r="BA56" s="71"/>
      <c r="BB56" s="75"/>
      <c r="BC56" s="27"/>
      <c r="BD56" s="224"/>
      <c r="BE56" s="30"/>
      <c r="BF56" s="30"/>
      <c r="BG56" s="30"/>
      <c r="BH56" s="30"/>
      <c r="BI56" s="30"/>
    </row>
    <row r="57" spans="1:61" hidden="1" x14ac:dyDescent="0.2">
      <c r="A57" s="73"/>
      <c r="B57" s="63">
        <f t="shared" si="0"/>
        <v>0</v>
      </c>
      <c r="C57" s="64">
        <f t="shared" si="1"/>
        <v>0</v>
      </c>
      <c r="D57" s="64">
        <f t="shared" si="2"/>
        <v>0</v>
      </c>
      <c r="E57" s="260"/>
      <c r="F57" s="68"/>
      <c r="G57" s="70"/>
      <c r="H57" s="71"/>
      <c r="I57" s="238"/>
      <c r="J57" s="69"/>
      <c r="K57" s="70"/>
      <c r="L57" s="70"/>
      <c r="M57" s="67"/>
      <c r="N57" s="68"/>
      <c r="O57" s="70"/>
      <c r="P57" s="71"/>
      <c r="Q57" s="249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2"/>
      <c r="AD57" s="68"/>
      <c r="AE57" s="70"/>
      <c r="AF57" s="71"/>
      <c r="AG57" s="89"/>
      <c r="AH57" s="68"/>
      <c r="AI57" s="70"/>
      <c r="AJ57" s="71"/>
      <c r="AK57" s="282"/>
      <c r="AL57" s="68"/>
      <c r="AM57" s="70"/>
      <c r="AN57" s="71"/>
      <c r="AO57" s="89"/>
      <c r="AP57" s="68"/>
      <c r="AQ57" s="70"/>
      <c r="AR57" s="71"/>
      <c r="AS57" s="69"/>
      <c r="AT57" s="70"/>
      <c r="AU57" s="70"/>
      <c r="AV57" s="70"/>
      <c r="AW57" s="72"/>
      <c r="AX57" s="68"/>
      <c r="AY57" s="70"/>
      <c r="AZ57" s="70"/>
      <c r="BA57" s="71"/>
      <c r="BB57" s="75"/>
      <c r="BC57" s="27"/>
      <c r="BD57" s="224"/>
      <c r="BE57" s="30"/>
      <c r="BF57" s="30"/>
      <c r="BG57" s="30"/>
      <c r="BH57" s="30"/>
      <c r="BI57" s="30"/>
    </row>
    <row r="58" spans="1:61" hidden="1" x14ac:dyDescent="0.2">
      <c r="A58" s="73"/>
      <c r="B58" s="63">
        <f t="shared" si="0"/>
        <v>0</v>
      </c>
      <c r="C58" s="64">
        <f t="shared" si="1"/>
        <v>0</v>
      </c>
      <c r="D58" s="64">
        <f t="shared" si="2"/>
        <v>0</v>
      </c>
      <c r="E58" s="260"/>
      <c r="F58" s="68"/>
      <c r="G58" s="70"/>
      <c r="H58" s="71"/>
      <c r="I58" s="238"/>
      <c r="J58" s="69"/>
      <c r="K58" s="70"/>
      <c r="L58" s="70"/>
      <c r="M58" s="67"/>
      <c r="N58" s="68"/>
      <c r="O58" s="70"/>
      <c r="P58" s="71"/>
      <c r="Q58" s="249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2"/>
      <c r="AD58" s="68"/>
      <c r="AE58" s="70"/>
      <c r="AF58" s="71"/>
      <c r="AG58" s="89"/>
      <c r="AH58" s="68"/>
      <c r="AI58" s="70"/>
      <c r="AJ58" s="71"/>
      <c r="AK58" s="282"/>
      <c r="AL58" s="68"/>
      <c r="AM58" s="70"/>
      <c r="AN58" s="71"/>
      <c r="AO58" s="89"/>
      <c r="AP58" s="68"/>
      <c r="AQ58" s="70"/>
      <c r="AR58" s="71"/>
      <c r="AS58" s="69"/>
      <c r="AT58" s="70"/>
      <c r="AU58" s="70"/>
      <c r="AV58" s="70"/>
      <c r="AW58" s="72"/>
      <c r="AX58" s="68"/>
      <c r="AY58" s="70"/>
      <c r="AZ58" s="70"/>
      <c r="BA58" s="71"/>
      <c r="BB58" s="75"/>
      <c r="BC58" s="27"/>
      <c r="BD58" s="224"/>
      <c r="BE58" s="30"/>
      <c r="BF58" s="30"/>
      <c r="BG58" s="30"/>
      <c r="BH58" s="30"/>
      <c r="BI58" s="30"/>
    </row>
    <row r="59" spans="1:61" hidden="1" x14ac:dyDescent="0.2">
      <c r="A59" s="73"/>
      <c r="B59" s="63">
        <f t="shared" si="0"/>
        <v>0</v>
      </c>
      <c r="C59" s="64">
        <f t="shared" si="1"/>
        <v>0</v>
      </c>
      <c r="D59" s="64">
        <f t="shared" si="2"/>
        <v>0</v>
      </c>
      <c r="E59" s="260"/>
      <c r="F59" s="68"/>
      <c r="G59" s="70"/>
      <c r="H59" s="71"/>
      <c r="I59" s="238"/>
      <c r="J59" s="69"/>
      <c r="K59" s="70"/>
      <c r="L59" s="70"/>
      <c r="M59" s="67"/>
      <c r="N59" s="68"/>
      <c r="O59" s="70"/>
      <c r="P59" s="71"/>
      <c r="Q59" s="249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2"/>
      <c r="AD59" s="68"/>
      <c r="AE59" s="70"/>
      <c r="AF59" s="71"/>
      <c r="AG59" s="89"/>
      <c r="AH59" s="68"/>
      <c r="AI59" s="70"/>
      <c r="AJ59" s="71"/>
      <c r="AK59" s="282"/>
      <c r="AL59" s="68"/>
      <c r="AM59" s="70"/>
      <c r="AN59" s="71"/>
      <c r="AO59" s="89"/>
      <c r="AP59" s="68"/>
      <c r="AQ59" s="70"/>
      <c r="AR59" s="71"/>
      <c r="AS59" s="69"/>
      <c r="AT59" s="70"/>
      <c r="AU59" s="70"/>
      <c r="AV59" s="70"/>
      <c r="AW59" s="72"/>
      <c r="AX59" s="68"/>
      <c r="AY59" s="70"/>
      <c r="AZ59" s="70"/>
      <c r="BA59" s="71"/>
      <c r="BB59" s="75"/>
      <c r="BC59" s="27"/>
      <c r="BD59" s="224"/>
      <c r="BE59" s="30"/>
      <c r="BF59" s="30"/>
      <c r="BG59" s="30"/>
      <c r="BH59" s="30"/>
      <c r="BI59" s="30"/>
    </row>
    <row r="60" spans="1:61" hidden="1" x14ac:dyDescent="0.2">
      <c r="A60" s="73"/>
      <c r="B60" s="63">
        <f t="shared" si="0"/>
        <v>0</v>
      </c>
      <c r="C60" s="64">
        <f t="shared" si="1"/>
        <v>0</v>
      </c>
      <c r="D60" s="64">
        <f t="shared" si="2"/>
        <v>0</v>
      </c>
      <c r="E60" s="260"/>
      <c r="F60" s="68"/>
      <c r="G60" s="70"/>
      <c r="H60" s="71"/>
      <c r="I60" s="238"/>
      <c r="J60" s="69"/>
      <c r="K60" s="70"/>
      <c r="L60" s="70"/>
      <c r="M60" s="67"/>
      <c r="N60" s="68"/>
      <c r="O60" s="70"/>
      <c r="P60" s="71"/>
      <c r="Q60" s="249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2"/>
      <c r="AD60" s="68"/>
      <c r="AE60" s="70"/>
      <c r="AF60" s="71"/>
      <c r="AG60" s="89"/>
      <c r="AH60" s="68"/>
      <c r="AI60" s="70"/>
      <c r="AJ60" s="71"/>
      <c r="AK60" s="282"/>
      <c r="AL60" s="68"/>
      <c r="AM60" s="70"/>
      <c r="AN60" s="71"/>
      <c r="AO60" s="89"/>
      <c r="AP60" s="68"/>
      <c r="AQ60" s="70"/>
      <c r="AR60" s="71"/>
      <c r="AS60" s="69"/>
      <c r="AT60" s="70"/>
      <c r="AU60" s="70"/>
      <c r="AV60" s="70"/>
      <c r="AW60" s="72"/>
      <c r="AX60" s="68"/>
      <c r="AY60" s="70"/>
      <c r="AZ60" s="70"/>
      <c r="BA60" s="71"/>
      <c r="BB60" s="75"/>
      <c r="BC60" s="27"/>
      <c r="BD60" s="224"/>
      <c r="BE60" s="30"/>
      <c r="BF60" s="30"/>
      <c r="BG60" s="30"/>
      <c r="BH60" s="30"/>
      <c r="BI60" s="30"/>
    </row>
    <row r="61" spans="1:61" hidden="1" x14ac:dyDescent="0.2">
      <c r="A61" s="73"/>
      <c r="B61" s="63">
        <f t="shared" si="0"/>
        <v>0</v>
      </c>
      <c r="C61" s="64">
        <f t="shared" si="1"/>
        <v>0</v>
      </c>
      <c r="D61" s="64">
        <f t="shared" si="2"/>
        <v>0</v>
      </c>
      <c r="E61" s="260"/>
      <c r="F61" s="68"/>
      <c r="G61" s="70"/>
      <c r="H61" s="71"/>
      <c r="I61" s="238"/>
      <c r="J61" s="69"/>
      <c r="K61" s="70"/>
      <c r="L61" s="70"/>
      <c r="M61" s="67"/>
      <c r="N61" s="68"/>
      <c r="O61" s="70"/>
      <c r="P61" s="71"/>
      <c r="Q61" s="249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2"/>
      <c r="AD61" s="68"/>
      <c r="AE61" s="70"/>
      <c r="AF61" s="71"/>
      <c r="AG61" s="89"/>
      <c r="AH61" s="68"/>
      <c r="AI61" s="70"/>
      <c r="AJ61" s="71"/>
      <c r="AK61" s="282"/>
      <c r="AL61" s="68"/>
      <c r="AM61" s="70"/>
      <c r="AN61" s="71"/>
      <c r="AO61" s="89"/>
      <c r="AP61" s="68"/>
      <c r="AQ61" s="70"/>
      <c r="AR61" s="71"/>
      <c r="AS61" s="69"/>
      <c r="AT61" s="70"/>
      <c r="AU61" s="70"/>
      <c r="AV61" s="70"/>
      <c r="AW61" s="72"/>
      <c r="AX61" s="68"/>
      <c r="AY61" s="70"/>
      <c r="AZ61" s="70"/>
      <c r="BA61" s="71"/>
      <c r="BB61" s="75"/>
      <c r="BC61" s="27"/>
      <c r="BD61" s="224"/>
      <c r="BE61" s="30"/>
      <c r="BF61" s="30"/>
      <c r="BG61" s="30"/>
      <c r="BH61" s="30"/>
      <c r="BI61" s="30"/>
    </row>
    <row r="62" spans="1:61" hidden="1" x14ac:dyDescent="0.2">
      <c r="A62" s="73"/>
      <c r="B62" s="63">
        <f t="shared" si="0"/>
        <v>0</v>
      </c>
      <c r="C62" s="64">
        <f t="shared" si="1"/>
        <v>0</v>
      </c>
      <c r="D62" s="64">
        <f t="shared" si="2"/>
        <v>0</v>
      </c>
      <c r="E62" s="260"/>
      <c r="F62" s="68"/>
      <c r="G62" s="70"/>
      <c r="H62" s="71"/>
      <c r="I62" s="238"/>
      <c r="J62" s="69"/>
      <c r="K62" s="70"/>
      <c r="L62" s="70"/>
      <c r="M62" s="67"/>
      <c r="N62" s="68"/>
      <c r="O62" s="70"/>
      <c r="P62" s="71"/>
      <c r="Q62" s="249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2"/>
      <c r="AD62" s="68"/>
      <c r="AE62" s="70"/>
      <c r="AF62" s="71"/>
      <c r="AG62" s="89"/>
      <c r="AH62" s="68"/>
      <c r="AI62" s="70"/>
      <c r="AJ62" s="71"/>
      <c r="AK62" s="282"/>
      <c r="AL62" s="68"/>
      <c r="AM62" s="70"/>
      <c r="AN62" s="71"/>
      <c r="AO62" s="89"/>
      <c r="AP62" s="68"/>
      <c r="AQ62" s="70"/>
      <c r="AR62" s="71"/>
      <c r="AS62" s="69"/>
      <c r="AT62" s="70"/>
      <c r="AU62" s="70"/>
      <c r="AV62" s="70"/>
      <c r="AW62" s="72"/>
      <c r="AX62" s="68"/>
      <c r="AY62" s="70"/>
      <c r="AZ62" s="70"/>
      <c r="BA62" s="71"/>
      <c r="BB62" s="75"/>
      <c r="BC62" s="27"/>
      <c r="BD62" s="224"/>
      <c r="BE62" s="30"/>
      <c r="BF62" s="30"/>
      <c r="BG62" s="30"/>
      <c r="BH62" s="30"/>
      <c r="BI62" s="30"/>
    </row>
    <row r="63" spans="1:61" hidden="1" x14ac:dyDescent="0.2">
      <c r="A63" s="73"/>
      <c r="B63" s="63">
        <f t="shared" si="0"/>
        <v>0</v>
      </c>
      <c r="C63" s="64">
        <f t="shared" si="1"/>
        <v>0</v>
      </c>
      <c r="D63" s="64">
        <f t="shared" si="2"/>
        <v>0</v>
      </c>
      <c r="E63" s="260"/>
      <c r="F63" s="68"/>
      <c r="G63" s="70"/>
      <c r="H63" s="71"/>
      <c r="I63" s="238"/>
      <c r="J63" s="69"/>
      <c r="K63" s="70"/>
      <c r="L63" s="70"/>
      <c r="M63" s="67"/>
      <c r="N63" s="68"/>
      <c r="O63" s="70"/>
      <c r="P63" s="71"/>
      <c r="Q63" s="249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2"/>
      <c r="AD63" s="68"/>
      <c r="AE63" s="70"/>
      <c r="AF63" s="71"/>
      <c r="AG63" s="89"/>
      <c r="AH63" s="68"/>
      <c r="AI63" s="70"/>
      <c r="AJ63" s="71"/>
      <c r="AK63" s="282"/>
      <c r="AL63" s="68"/>
      <c r="AM63" s="70"/>
      <c r="AN63" s="71"/>
      <c r="AO63" s="89"/>
      <c r="AP63" s="68"/>
      <c r="AQ63" s="70"/>
      <c r="AR63" s="71"/>
      <c r="AS63" s="69"/>
      <c r="AT63" s="70"/>
      <c r="AU63" s="70"/>
      <c r="AV63" s="70"/>
      <c r="AW63" s="72"/>
      <c r="AX63" s="68"/>
      <c r="AY63" s="70"/>
      <c r="AZ63" s="70"/>
      <c r="BA63" s="71"/>
      <c r="BB63" s="75"/>
      <c r="BC63" s="27"/>
      <c r="BD63" s="224"/>
      <c r="BE63" s="30"/>
      <c r="BF63" s="30"/>
      <c r="BG63" s="30"/>
      <c r="BH63" s="30"/>
      <c r="BI63" s="30"/>
    </row>
    <row r="64" spans="1:61" hidden="1" x14ac:dyDescent="0.2">
      <c r="A64" s="73"/>
      <c r="B64" s="63">
        <f t="shared" si="0"/>
        <v>0</v>
      </c>
      <c r="C64" s="64">
        <f t="shared" si="1"/>
        <v>0</v>
      </c>
      <c r="D64" s="64">
        <f t="shared" si="2"/>
        <v>0</v>
      </c>
      <c r="E64" s="260"/>
      <c r="F64" s="68"/>
      <c r="G64" s="70"/>
      <c r="H64" s="71"/>
      <c r="I64" s="238"/>
      <c r="J64" s="69"/>
      <c r="K64" s="70"/>
      <c r="L64" s="70"/>
      <c r="M64" s="67"/>
      <c r="N64" s="68"/>
      <c r="O64" s="70"/>
      <c r="P64" s="71"/>
      <c r="Q64" s="249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2"/>
      <c r="AD64" s="68"/>
      <c r="AE64" s="70"/>
      <c r="AF64" s="71"/>
      <c r="AG64" s="89"/>
      <c r="AH64" s="68"/>
      <c r="AI64" s="70"/>
      <c r="AJ64" s="71"/>
      <c r="AK64" s="282"/>
      <c r="AL64" s="68"/>
      <c r="AM64" s="70"/>
      <c r="AN64" s="71"/>
      <c r="AO64" s="89"/>
      <c r="AP64" s="68"/>
      <c r="AQ64" s="70"/>
      <c r="AR64" s="71"/>
      <c r="AS64" s="69"/>
      <c r="AT64" s="70"/>
      <c r="AU64" s="70"/>
      <c r="AV64" s="70"/>
      <c r="AW64" s="72"/>
      <c r="AX64" s="68"/>
      <c r="AY64" s="70"/>
      <c r="AZ64" s="70"/>
      <c r="BA64" s="71"/>
      <c r="BB64" s="75"/>
      <c r="BC64" s="27"/>
      <c r="BD64" s="224"/>
      <c r="BE64" s="30"/>
      <c r="BF64" s="30"/>
      <c r="BG64" s="30"/>
      <c r="BH64" s="30"/>
      <c r="BI64" s="30"/>
    </row>
    <row r="65" spans="1:83" hidden="1" x14ac:dyDescent="0.2">
      <c r="A65" s="73"/>
      <c r="B65" s="63">
        <f t="shared" si="0"/>
        <v>0</v>
      </c>
      <c r="C65" s="64">
        <f t="shared" si="1"/>
        <v>0</v>
      </c>
      <c r="D65" s="64">
        <f t="shared" si="2"/>
        <v>0</v>
      </c>
      <c r="E65" s="260"/>
      <c r="F65" s="68"/>
      <c r="G65" s="70"/>
      <c r="H65" s="71"/>
      <c r="I65" s="238"/>
      <c r="J65" s="69"/>
      <c r="K65" s="70"/>
      <c r="L65" s="70"/>
      <c r="M65" s="67"/>
      <c r="N65" s="68"/>
      <c r="O65" s="70"/>
      <c r="P65" s="71"/>
      <c r="Q65" s="249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2"/>
      <c r="AD65" s="68"/>
      <c r="AE65" s="70"/>
      <c r="AF65" s="71"/>
      <c r="AG65" s="89"/>
      <c r="AH65" s="68"/>
      <c r="AI65" s="70"/>
      <c r="AJ65" s="71"/>
      <c r="AK65" s="282"/>
      <c r="AL65" s="68"/>
      <c r="AM65" s="70"/>
      <c r="AN65" s="71"/>
      <c r="AO65" s="89"/>
      <c r="AP65" s="68"/>
      <c r="AQ65" s="70"/>
      <c r="AR65" s="71"/>
      <c r="AS65" s="69"/>
      <c r="AT65" s="70"/>
      <c r="AU65" s="70"/>
      <c r="AV65" s="70"/>
      <c r="AW65" s="72"/>
      <c r="AX65" s="68"/>
      <c r="AY65" s="70"/>
      <c r="AZ65" s="70"/>
      <c r="BA65" s="71"/>
      <c r="BB65" s="75"/>
      <c r="BC65" s="27"/>
      <c r="BD65" s="224"/>
      <c r="BE65" s="30"/>
      <c r="BF65" s="30"/>
      <c r="BG65" s="30"/>
      <c r="BH65" s="30"/>
      <c r="BI65" s="30"/>
    </row>
    <row r="66" spans="1:83" hidden="1" x14ac:dyDescent="0.2">
      <c r="A66" s="73"/>
      <c r="B66" s="63">
        <f t="shared" si="0"/>
        <v>0</v>
      </c>
      <c r="C66" s="64">
        <f t="shared" si="1"/>
        <v>0</v>
      </c>
      <c r="D66" s="64">
        <f t="shared" si="2"/>
        <v>0</v>
      </c>
      <c r="E66" s="260"/>
      <c r="F66" s="73"/>
      <c r="G66" s="26"/>
      <c r="H66" s="74"/>
      <c r="I66" s="268"/>
      <c r="J66" s="25"/>
      <c r="K66" s="26"/>
      <c r="L66" s="26"/>
      <c r="M66" s="272"/>
      <c r="N66" s="73"/>
      <c r="O66" s="26"/>
      <c r="P66" s="74"/>
      <c r="Q66" s="275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3"/>
      <c r="AD66" s="73"/>
      <c r="AE66" s="26"/>
      <c r="AF66" s="74"/>
      <c r="AG66" s="24"/>
      <c r="AH66" s="73"/>
      <c r="AI66" s="26"/>
      <c r="AJ66" s="74"/>
      <c r="AK66" s="282"/>
      <c r="AL66" s="73"/>
      <c r="AM66" s="26"/>
      <c r="AN66" s="74"/>
      <c r="AO66" s="24"/>
      <c r="AP66" s="73"/>
      <c r="AQ66" s="26"/>
      <c r="AR66" s="74"/>
      <c r="AS66" s="25"/>
      <c r="AT66" s="26"/>
      <c r="AU66" s="26"/>
      <c r="AV66" s="26"/>
      <c r="AW66" s="23"/>
      <c r="AX66" s="73"/>
      <c r="AY66" s="26"/>
      <c r="AZ66" s="26"/>
      <c r="BA66" s="74"/>
      <c r="BB66" s="75"/>
      <c r="BC66" s="27"/>
      <c r="BD66" s="224"/>
      <c r="BE66" s="30"/>
      <c r="BF66" s="30"/>
      <c r="BG66" s="30"/>
      <c r="BH66" s="30"/>
      <c r="BI66" s="30"/>
    </row>
    <row r="67" spans="1:83" hidden="1" x14ac:dyDescent="0.2">
      <c r="A67" s="75"/>
      <c r="B67" s="63">
        <f t="shared" si="0"/>
        <v>0</v>
      </c>
      <c r="C67" s="64">
        <f t="shared" si="1"/>
        <v>0</v>
      </c>
      <c r="D67" s="64">
        <f t="shared" si="2"/>
        <v>0</v>
      </c>
      <c r="E67" s="261"/>
      <c r="F67" s="75"/>
      <c r="G67" s="27"/>
      <c r="H67" s="78"/>
      <c r="I67" s="223"/>
      <c r="J67" s="76"/>
      <c r="K67" s="27"/>
      <c r="L67" s="27"/>
      <c r="M67" s="273"/>
      <c r="N67" s="75"/>
      <c r="O67" s="27"/>
      <c r="P67" s="78"/>
      <c r="Q67" s="276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33"/>
      <c r="AD67" s="75"/>
      <c r="AE67" s="27"/>
      <c r="AF67" s="78"/>
      <c r="AG67" s="30"/>
      <c r="AH67" s="75"/>
      <c r="AI67" s="27"/>
      <c r="AJ67" s="78"/>
      <c r="AK67" s="79"/>
      <c r="AL67" s="75"/>
      <c r="AM67" s="27"/>
      <c r="AN67" s="78"/>
      <c r="AO67" s="30"/>
      <c r="AP67" s="75"/>
      <c r="AQ67" s="27"/>
      <c r="AR67" s="78"/>
      <c r="AS67" s="76"/>
      <c r="AT67" s="27"/>
      <c r="AU67" s="27"/>
      <c r="AV67" s="27"/>
      <c r="AW67" s="33"/>
      <c r="AX67" s="75"/>
      <c r="AY67" s="27"/>
      <c r="AZ67" s="27"/>
      <c r="BA67" s="78"/>
      <c r="BB67" s="75"/>
      <c r="BC67" s="27"/>
      <c r="BD67" s="224"/>
      <c r="BE67" s="30"/>
      <c r="BF67" s="30"/>
      <c r="BG67" s="30"/>
      <c r="BH67" s="30"/>
      <c r="BI67" s="30"/>
    </row>
    <row r="68" spans="1:83" x14ac:dyDescent="0.2">
      <c r="A68" s="64"/>
      <c r="B68" s="63">
        <f t="shared" si="0"/>
        <v>0</v>
      </c>
      <c r="C68" s="64">
        <f t="shared" si="1"/>
        <v>0</v>
      </c>
      <c r="D68" s="64">
        <f t="shared" si="2"/>
        <v>0</v>
      </c>
      <c r="E68" s="262"/>
      <c r="F68" s="68"/>
      <c r="G68" s="70"/>
      <c r="H68" s="71"/>
      <c r="I68" s="238"/>
      <c r="J68" s="69"/>
      <c r="K68" s="70"/>
      <c r="L68" s="70"/>
      <c r="M68" s="67"/>
      <c r="N68" s="68"/>
      <c r="O68" s="70"/>
      <c r="P68" s="71"/>
      <c r="Q68" s="249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2"/>
      <c r="AD68" s="68"/>
      <c r="AE68" s="70"/>
      <c r="AF68" s="71"/>
      <c r="AG68" s="89"/>
      <c r="AH68" s="68"/>
      <c r="AI68" s="70"/>
      <c r="AJ68" s="71"/>
      <c r="AK68" s="283"/>
      <c r="AL68" s="68"/>
      <c r="AM68" s="70"/>
      <c r="AN68" s="71"/>
      <c r="AO68" s="89"/>
      <c r="AP68" s="68"/>
      <c r="AQ68" s="70"/>
      <c r="AR68" s="71"/>
      <c r="AS68" s="69"/>
      <c r="AT68" s="70"/>
      <c r="AU68" s="70"/>
      <c r="AV68" s="70"/>
      <c r="AW68" s="138"/>
      <c r="AX68" s="56"/>
      <c r="AY68" s="98"/>
      <c r="AZ68" s="98"/>
      <c r="BA68" s="71"/>
      <c r="BB68" s="56"/>
      <c r="BC68" s="98"/>
      <c r="BD68" s="240"/>
      <c r="BE68" s="30"/>
      <c r="BF68" s="30"/>
      <c r="BG68" s="30"/>
      <c r="BH68" s="30"/>
      <c r="BI68" s="30"/>
    </row>
    <row r="69" spans="1:83" s="32" customFormat="1" x14ac:dyDescent="0.2">
      <c r="A69" s="139"/>
      <c r="B69" s="63">
        <f t="shared" si="0"/>
        <v>0</v>
      </c>
      <c r="C69" s="64">
        <f t="shared" si="1"/>
        <v>0</v>
      </c>
      <c r="D69" s="64">
        <f t="shared" si="2"/>
        <v>0</v>
      </c>
      <c r="E69" s="263"/>
      <c r="F69" s="234"/>
      <c r="G69" s="85"/>
      <c r="H69" s="86"/>
      <c r="I69" s="269"/>
      <c r="J69" s="265"/>
      <c r="K69" s="85"/>
      <c r="L69" s="85"/>
      <c r="M69" s="219"/>
      <c r="N69" s="234"/>
      <c r="O69" s="85"/>
      <c r="P69" s="86"/>
      <c r="Q69" s="277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219"/>
      <c r="AD69" s="234"/>
      <c r="AE69" s="85"/>
      <c r="AF69" s="86"/>
      <c r="AG69" s="280"/>
      <c r="AH69" s="234"/>
      <c r="AI69" s="85"/>
      <c r="AJ69" s="86"/>
      <c r="AK69" s="284"/>
      <c r="AL69" s="234"/>
      <c r="AM69" s="85"/>
      <c r="AN69" s="86"/>
      <c r="AO69" s="280"/>
      <c r="AP69" s="234"/>
      <c r="AQ69" s="85"/>
      <c r="AR69" s="86"/>
      <c r="AS69" s="265"/>
      <c r="AT69" s="85"/>
      <c r="AU69" s="85"/>
      <c r="AV69" s="85"/>
      <c r="AW69" s="219"/>
      <c r="AX69" s="234"/>
      <c r="AY69" s="85"/>
      <c r="AZ69" s="85"/>
      <c r="BA69" s="86"/>
      <c r="BB69" s="244"/>
      <c r="BC69" s="247"/>
      <c r="BD69" s="236"/>
      <c r="BE69" s="29"/>
      <c r="BF69" s="29"/>
      <c r="BG69" s="29"/>
      <c r="BH69" s="29"/>
      <c r="BI69" s="29"/>
    </row>
    <row r="70" spans="1:83" ht="13.5" thickBot="1" x14ac:dyDescent="0.25">
      <c r="A70" s="231"/>
      <c r="B70" s="63">
        <f t="shared" si="0"/>
        <v>0</v>
      </c>
      <c r="C70" s="64">
        <f t="shared" si="1"/>
        <v>0</v>
      </c>
      <c r="D70" s="64">
        <f t="shared" si="2"/>
        <v>0</v>
      </c>
      <c r="E70" s="264"/>
      <c r="F70" s="235"/>
      <c r="G70" s="87"/>
      <c r="H70" s="88"/>
      <c r="I70" s="270"/>
      <c r="J70" s="266"/>
      <c r="K70" s="87"/>
      <c r="L70" s="87"/>
      <c r="M70" s="274"/>
      <c r="N70" s="235"/>
      <c r="O70" s="87"/>
      <c r="P70" s="88"/>
      <c r="Q70" s="278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232"/>
      <c r="AD70" s="235"/>
      <c r="AE70" s="87"/>
      <c r="AF70" s="88"/>
      <c r="AG70" s="281"/>
      <c r="AH70" s="235"/>
      <c r="AI70" s="87"/>
      <c r="AJ70" s="88"/>
      <c r="AK70" s="285"/>
      <c r="AL70" s="235"/>
      <c r="AM70" s="87"/>
      <c r="AN70" s="88"/>
      <c r="AO70" s="24"/>
      <c r="AP70" s="235"/>
      <c r="AQ70" s="87"/>
      <c r="AR70" s="88"/>
      <c r="AS70" s="266"/>
      <c r="AT70" s="87"/>
      <c r="AU70" s="87"/>
      <c r="AV70" s="87"/>
      <c r="AW70" s="232"/>
      <c r="AX70" s="235"/>
      <c r="AY70" s="87"/>
      <c r="AZ70" s="87"/>
      <c r="BA70" s="88"/>
      <c r="BB70" s="245"/>
      <c r="BC70" s="248"/>
      <c r="BD70" s="230"/>
      <c r="BE70" s="30"/>
      <c r="BF70" s="30"/>
      <c r="BG70" s="30"/>
      <c r="BH70" s="30"/>
      <c r="BI70" s="30"/>
    </row>
    <row r="71" spans="1:83" ht="13.5" thickBot="1" x14ac:dyDescent="0.25">
      <c r="A71" s="742" t="s">
        <v>12</v>
      </c>
      <c r="B71" s="251">
        <f>SUM(B21:B70)</f>
        <v>42731</v>
      </c>
      <c r="C71" s="251">
        <f>SUM(C21:C70)</f>
        <v>45640</v>
      </c>
      <c r="D71" s="251">
        <f>SUM(D21:D70)</f>
        <v>45509</v>
      </c>
      <c r="E71" s="743"/>
      <c r="F71" s="102">
        <f>SUM(F21:F70)</f>
        <v>60</v>
      </c>
      <c r="G71" s="102">
        <f>SUM(G21:G70)</f>
        <v>178</v>
      </c>
      <c r="H71" s="102">
        <f>SUM(H21:H70)</f>
        <v>178</v>
      </c>
      <c r="I71" s="744"/>
      <c r="J71" s="267">
        <f>SUM(J21:J70)</f>
        <v>0</v>
      </c>
      <c r="K71" s="102">
        <f>SUM(K21:K70)</f>
        <v>868</v>
      </c>
      <c r="L71" s="102">
        <f t="shared" ref="L71:BD71" si="3">SUM(L21:L70)</f>
        <v>868</v>
      </c>
      <c r="M71" s="102">
        <f t="shared" si="3"/>
        <v>0</v>
      </c>
      <c r="N71" s="102">
        <f t="shared" si="3"/>
        <v>6982</v>
      </c>
      <c r="O71" s="102">
        <f t="shared" si="3"/>
        <v>6342</v>
      </c>
      <c r="P71" s="102">
        <f t="shared" si="3"/>
        <v>6342</v>
      </c>
      <c r="Q71" s="102">
        <f t="shared" si="3"/>
        <v>0</v>
      </c>
      <c r="R71" s="102">
        <f t="shared" si="3"/>
        <v>0</v>
      </c>
      <c r="S71" s="102">
        <f t="shared" si="3"/>
        <v>0</v>
      </c>
      <c r="T71" s="102">
        <f t="shared" si="3"/>
        <v>0</v>
      </c>
      <c r="U71" s="102">
        <f t="shared" si="3"/>
        <v>0</v>
      </c>
      <c r="V71" s="102">
        <f t="shared" si="3"/>
        <v>0</v>
      </c>
      <c r="W71" s="102">
        <f t="shared" si="3"/>
        <v>0</v>
      </c>
      <c r="X71" s="102">
        <f t="shared" si="3"/>
        <v>0</v>
      </c>
      <c r="Y71" s="102">
        <f t="shared" si="3"/>
        <v>0</v>
      </c>
      <c r="Z71" s="102">
        <f t="shared" si="3"/>
        <v>0</v>
      </c>
      <c r="AA71" s="102">
        <f t="shared" si="3"/>
        <v>0</v>
      </c>
      <c r="AB71" s="102">
        <f t="shared" si="3"/>
        <v>0</v>
      </c>
      <c r="AC71" s="102">
        <f t="shared" si="3"/>
        <v>0</v>
      </c>
      <c r="AD71" s="102">
        <f t="shared" si="3"/>
        <v>5028</v>
      </c>
      <c r="AE71" s="102">
        <f t="shared" si="3"/>
        <v>5074</v>
      </c>
      <c r="AF71" s="102">
        <f t="shared" si="3"/>
        <v>4759</v>
      </c>
      <c r="AG71" s="102">
        <f t="shared" si="3"/>
        <v>0</v>
      </c>
      <c r="AH71" s="102">
        <f t="shared" si="3"/>
        <v>195</v>
      </c>
      <c r="AI71" s="102">
        <f t="shared" si="3"/>
        <v>2548</v>
      </c>
      <c r="AJ71" s="102">
        <f t="shared" si="3"/>
        <v>2637</v>
      </c>
      <c r="AK71" s="252">
        <f t="shared" si="3"/>
        <v>0</v>
      </c>
      <c r="AL71" s="102">
        <f t="shared" si="3"/>
        <v>7044</v>
      </c>
      <c r="AM71" s="102">
        <f t="shared" si="3"/>
        <v>7070</v>
      </c>
      <c r="AN71" s="102">
        <f t="shared" si="3"/>
        <v>7165</v>
      </c>
      <c r="AO71" s="252">
        <f t="shared" si="3"/>
        <v>0</v>
      </c>
      <c r="AP71" s="102">
        <f t="shared" si="3"/>
        <v>15861</v>
      </c>
      <c r="AQ71" s="102">
        <f t="shared" si="3"/>
        <v>16615</v>
      </c>
      <c r="AR71" s="102">
        <f t="shared" si="3"/>
        <v>16615</v>
      </c>
      <c r="AS71" s="252">
        <f t="shared" si="3"/>
        <v>0</v>
      </c>
      <c r="AT71" s="102">
        <f t="shared" si="3"/>
        <v>538</v>
      </c>
      <c r="AU71" s="102">
        <f t="shared" si="3"/>
        <v>627</v>
      </c>
      <c r="AV71" s="102">
        <f t="shared" si="3"/>
        <v>627</v>
      </c>
      <c r="AW71" s="102">
        <f t="shared" si="3"/>
        <v>0</v>
      </c>
      <c r="AX71" s="102">
        <f t="shared" si="3"/>
        <v>0</v>
      </c>
      <c r="AY71" s="102">
        <f t="shared" si="3"/>
        <v>570</v>
      </c>
      <c r="AZ71" s="102">
        <f t="shared" si="3"/>
        <v>570</v>
      </c>
      <c r="BA71" s="102">
        <f t="shared" si="3"/>
        <v>0</v>
      </c>
      <c r="BB71" s="102">
        <f t="shared" si="3"/>
        <v>7023</v>
      </c>
      <c r="BC71" s="102">
        <f t="shared" si="3"/>
        <v>5748</v>
      </c>
      <c r="BD71" s="385">
        <f t="shared" si="3"/>
        <v>5748</v>
      </c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</row>
    <row r="72" spans="1:83" x14ac:dyDescent="0.2">
      <c r="A72" s="30"/>
      <c r="B72" s="30"/>
      <c r="C72" s="30"/>
      <c r="D72" s="30"/>
      <c r="E72" s="30"/>
      <c r="F72" s="30"/>
      <c r="G72" s="29"/>
      <c r="H72" s="30"/>
      <c r="I72" s="30"/>
      <c r="J72" s="30"/>
      <c r="K72" s="29"/>
      <c r="L72" s="30"/>
      <c r="M72" s="30"/>
      <c r="N72" s="30"/>
      <c r="O72" s="29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</row>
    <row r="73" spans="1:83" x14ac:dyDescent="0.2"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</row>
  </sheetData>
  <mergeCells count="26">
    <mergeCell ref="B19:E19"/>
    <mergeCell ref="AL18:AO18"/>
    <mergeCell ref="F17:Q17"/>
    <mergeCell ref="R17:U17"/>
    <mergeCell ref="AP18:AS18"/>
    <mergeCell ref="V17:Y17"/>
    <mergeCell ref="Z17:AW17"/>
    <mergeCell ref="AT18:AW19"/>
    <mergeCell ref="AD18:AG19"/>
    <mergeCell ref="AH18:AK19"/>
    <mergeCell ref="A14:BD14"/>
    <mergeCell ref="A12:BD12"/>
    <mergeCell ref="A10:BD10"/>
    <mergeCell ref="AZ16:BD16"/>
    <mergeCell ref="AX17:BA19"/>
    <mergeCell ref="F19:I19"/>
    <mergeCell ref="J19:M19"/>
    <mergeCell ref="AL19:AO19"/>
    <mergeCell ref="AP19:AS19"/>
    <mergeCell ref="B18:E18"/>
    <mergeCell ref="F18:I18"/>
    <mergeCell ref="J18:M18"/>
    <mergeCell ref="Z18:AC19"/>
    <mergeCell ref="N18:Q18"/>
    <mergeCell ref="N19:Q19"/>
    <mergeCell ref="B17:E17"/>
  </mergeCells>
  <phoneticPr fontId="6" type="noConversion"/>
  <pageMargins left="0.75" right="0.75" top="1" bottom="1" header="0.5" footer="0.5"/>
  <pageSetup paperSize="9" scale="93" orientation="landscape" r:id="rId1"/>
  <headerFooter alignWithMargins="0"/>
  <colBreaks count="1" manualBreakCount="1">
    <brk id="17" min="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7"/>
  <sheetViews>
    <sheetView topLeftCell="B1" workbookViewId="0">
      <selection activeCell="J23" sqref="J23"/>
    </sheetView>
  </sheetViews>
  <sheetFormatPr defaultRowHeight="12.75" x14ac:dyDescent="0.2"/>
  <cols>
    <col min="1" max="1" width="11.5703125" hidden="1" customWidth="1"/>
    <col min="2" max="2" width="63.85546875" customWidth="1"/>
    <col min="3" max="3" width="13.28515625" customWidth="1"/>
    <col min="4" max="4" width="12.42578125" customWidth="1"/>
    <col min="5" max="5" width="11.28515625" customWidth="1"/>
  </cols>
  <sheetData>
    <row r="2" spans="1:5" x14ac:dyDescent="0.2">
      <c r="B2" s="504" t="s">
        <v>13</v>
      </c>
      <c r="C2" s="504"/>
    </row>
    <row r="3" spans="1:5" x14ac:dyDescent="0.2">
      <c r="B3" s="1"/>
      <c r="C3" s="1"/>
    </row>
    <row r="4" spans="1:5" x14ac:dyDescent="0.2">
      <c r="A4" s="471" t="s">
        <v>378</v>
      </c>
      <c r="B4" s="471"/>
      <c r="C4" s="471"/>
    </row>
    <row r="6" spans="1:5" x14ac:dyDescent="0.2">
      <c r="A6" s="114" t="s">
        <v>61</v>
      </c>
      <c r="B6" s="208" t="s">
        <v>364</v>
      </c>
      <c r="C6" s="114"/>
      <c r="D6" s="114"/>
      <c r="E6" s="114"/>
    </row>
    <row r="8" spans="1:5" ht="13.5" thickBot="1" x14ac:dyDescent="0.25">
      <c r="D8" s="508" t="s">
        <v>381</v>
      </c>
      <c r="E8" s="508"/>
    </row>
    <row r="9" spans="1:5" ht="14.25" thickTop="1" thickBot="1" x14ac:dyDescent="0.25">
      <c r="A9" s="115"/>
      <c r="B9" s="288" t="s">
        <v>62</v>
      </c>
      <c r="C9" s="505" t="s">
        <v>379</v>
      </c>
      <c r="D9" s="506"/>
      <c r="E9" s="507"/>
    </row>
    <row r="10" spans="1:5" ht="14.25" thickTop="1" thickBot="1" x14ac:dyDescent="0.25">
      <c r="A10" s="116"/>
      <c r="B10" s="117" t="s">
        <v>93</v>
      </c>
      <c r="C10" s="289" t="s">
        <v>4</v>
      </c>
      <c r="D10" s="130" t="s">
        <v>5</v>
      </c>
      <c r="E10" s="290" t="s">
        <v>6</v>
      </c>
    </row>
    <row r="11" spans="1:5" ht="13.5" thickTop="1" x14ac:dyDescent="0.2">
      <c r="A11" s="142"/>
      <c r="B11" s="149"/>
      <c r="C11" s="291"/>
      <c r="D11" s="307"/>
      <c r="E11" s="292"/>
    </row>
    <row r="12" spans="1:5" x14ac:dyDescent="0.2">
      <c r="A12" s="143"/>
      <c r="B12" s="147" t="s">
        <v>296</v>
      </c>
      <c r="C12" s="296">
        <v>11414006</v>
      </c>
      <c r="D12" s="303">
        <v>11429866</v>
      </c>
      <c r="E12" s="317">
        <v>11429866</v>
      </c>
    </row>
    <row r="13" spans="1:5" x14ac:dyDescent="0.2">
      <c r="A13" s="143"/>
      <c r="B13" s="210" t="s">
        <v>297</v>
      </c>
      <c r="C13" s="295">
        <v>1960170</v>
      </c>
      <c r="D13" s="308">
        <v>1960170</v>
      </c>
      <c r="E13" s="160">
        <v>1960170</v>
      </c>
    </row>
    <row r="14" spans="1:5" x14ac:dyDescent="0.2">
      <c r="A14" s="143"/>
      <c r="B14" s="210" t="s">
        <v>298</v>
      </c>
      <c r="C14" s="295">
        <v>1696000</v>
      </c>
      <c r="D14" s="308">
        <v>1696000</v>
      </c>
      <c r="E14" s="160">
        <v>1696000</v>
      </c>
    </row>
    <row r="15" spans="1:5" x14ac:dyDescent="0.2">
      <c r="A15" s="144"/>
      <c r="B15" s="210" t="s">
        <v>299</v>
      </c>
      <c r="C15" s="295">
        <v>473685</v>
      </c>
      <c r="D15" s="308">
        <v>473685</v>
      </c>
      <c r="E15" s="160">
        <v>473685</v>
      </c>
    </row>
    <row r="16" spans="1:5" x14ac:dyDescent="0.2">
      <c r="A16" s="143"/>
      <c r="B16" s="210" t="s">
        <v>300</v>
      </c>
      <c r="C16" s="295">
        <v>329150</v>
      </c>
      <c r="D16" s="308">
        <v>329150</v>
      </c>
      <c r="E16" s="160">
        <v>329150</v>
      </c>
    </row>
    <row r="17" spans="1:5" hidden="1" x14ac:dyDescent="0.2">
      <c r="A17" s="143"/>
      <c r="B17" s="143"/>
      <c r="C17" s="295">
        <v>1696000</v>
      </c>
      <c r="D17" s="308">
        <v>1960170</v>
      </c>
      <c r="E17" s="318"/>
    </row>
    <row r="18" spans="1:5" hidden="1" x14ac:dyDescent="0.2">
      <c r="A18" s="145"/>
      <c r="B18" s="143"/>
      <c r="C18" s="295">
        <v>1696000</v>
      </c>
      <c r="D18" s="308">
        <v>1960170</v>
      </c>
      <c r="E18" s="318"/>
    </row>
    <row r="19" spans="1:5" hidden="1" x14ac:dyDescent="0.2">
      <c r="A19" s="143"/>
      <c r="B19" s="143"/>
      <c r="C19" s="295">
        <v>1696000</v>
      </c>
      <c r="D19" s="308">
        <v>1960170</v>
      </c>
      <c r="E19" s="318"/>
    </row>
    <row r="20" spans="1:5" x14ac:dyDescent="0.2">
      <c r="A20" s="143"/>
      <c r="B20" s="210" t="s">
        <v>301</v>
      </c>
      <c r="C20" s="295">
        <v>5000000</v>
      </c>
      <c r="D20" s="308">
        <v>5000000</v>
      </c>
      <c r="E20" s="293">
        <v>5000000</v>
      </c>
    </row>
    <row r="21" spans="1:5" x14ac:dyDescent="0.2">
      <c r="A21" s="143"/>
      <c r="B21" s="210" t="s">
        <v>380</v>
      </c>
      <c r="C21" s="295">
        <v>1009100</v>
      </c>
      <c r="D21" s="308">
        <v>1009100</v>
      </c>
      <c r="E21" s="160">
        <v>1009100</v>
      </c>
    </row>
    <row r="22" spans="1:5" hidden="1" x14ac:dyDescent="0.2">
      <c r="A22" s="146"/>
      <c r="B22" s="143"/>
      <c r="C22" s="295">
        <v>1696000</v>
      </c>
      <c r="D22" s="308">
        <v>1960170</v>
      </c>
      <c r="E22" s="318"/>
    </row>
    <row r="23" spans="1:5" x14ac:dyDescent="0.2">
      <c r="A23" s="146"/>
      <c r="B23" s="210" t="s">
        <v>363</v>
      </c>
      <c r="C23" s="295">
        <v>945901</v>
      </c>
      <c r="D23" s="308">
        <v>961761</v>
      </c>
      <c r="E23" s="293">
        <v>961761</v>
      </c>
    </row>
    <row r="24" spans="1:5" x14ac:dyDescent="0.2">
      <c r="A24" s="146"/>
      <c r="B24" s="210"/>
      <c r="C24" s="295"/>
      <c r="D24" s="309"/>
      <c r="E24" s="293"/>
    </row>
    <row r="25" spans="1:5" x14ac:dyDescent="0.2">
      <c r="A25" s="143"/>
      <c r="B25" s="147" t="s">
        <v>302</v>
      </c>
      <c r="C25" s="297">
        <f>SUM(C26)</f>
        <v>2647000</v>
      </c>
      <c r="D25" s="297">
        <f>SUM(D26)</f>
        <v>2647000</v>
      </c>
      <c r="E25" s="317">
        <f>SUM(E26)</f>
        <v>2647000</v>
      </c>
    </row>
    <row r="26" spans="1:5" x14ac:dyDescent="0.2">
      <c r="A26" s="140" t="s">
        <v>63</v>
      </c>
      <c r="B26" s="211" t="s">
        <v>303</v>
      </c>
      <c r="C26" s="295">
        <v>2647000</v>
      </c>
      <c r="D26" s="310">
        <v>2647000</v>
      </c>
      <c r="E26" s="302">
        <v>2647000</v>
      </c>
    </row>
    <row r="27" spans="1:5" x14ac:dyDescent="0.2">
      <c r="A27" s="140"/>
      <c r="B27" s="211"/>
      <c r="C27" s="295"/>
      <c r="D27" s="311"/>
      <c r="E27" s="294"/>
    </row>
    <row r="28" spans="1:5" x14ac:dyDescent="0.2">
      <c r="A28" s="143"/>
      <c r="B28" s="147"/>
      <c r="C28" s="295"/>
      <c r="D28" s="312"/>
      <c r="E28" s="160"/>
    </row>
    <row r="29" spans="1:5" x14ac:dyDescent="0.2">
      <c r="A29" s="143" t="s">
        <v>64</v>
      </c>
      <c r="B29" s="147" t="s">
        <v>304</v>
      </c>
      <c r="C29" s="297">
        <f>SUM(C30)</f>
        <v>1800000</v>
      </c>
      <c r="D29" s="297">
        <f>SUM(D30)</f>
        <v>1800000</v>
      </c>
      <c r="E29" s="317">
        <f>SUM(E30)</f>
        <v>1800000</v>
      </c>
    </row>
    <row r="30" spans="1:5" x14ac:dyDescent="0.2">
      <c r="A30" s="143"/>
      <c r="B30" s="210" t="s">
        <v>305</v>
      </c>
      <c r="C30" s="295">
        <v>1800000</v>
      </c>
      <c r="D30" s="308">
        <v>1800000</v>
      </c>
      <c r="E30" s="301">
        <v>1800000</v>
      </c>
    </row>
    <row r="31" spans="1:5" x14ac:dyDescent="0.2">
      <c r="A31" s="148" t="s">
        <v>65</v>
      </c>
      <c r="B31" s="148"/>
      <c r="C31" s="295"/>
      <c r="D31" s="313"/>
      <c r="E31" s="294"/>
    </row>
    <row r="32" spans="1:5" x14ac:dyDescent="0.2">
      <c r="A32" s="143"/>
      <c r="B32" s="147" t="s">
        <v>306</v>
      </c>
      <c r="C32" s="295">
        <v>0</v>
      </c>
      <c r="D32" s="314">
        <v>738154</v>
      </c>
      <c r="E32" s="304">
        <v>738154</v>
      </c>
    </row>
    <row r="33" spans="1:5" x14ac:dyDescent="0.2">
      <c r="A33" s="143"/>
      <c r="B33" s="143"/>
      <c r="C33" s="295"/>
      <c r="D33" s="312"/>
      <c r="E33" s="160"/>
    </row>
    <row r="34" spans="1:5" x14ac:dyDescent="0.2">
      <c r="A34" s="143"/>
      <c r="B34" s="147" t="s">
        <v>339</v>
      </c>
      <c r="C34" s="295"/>
      <c r="D34" s="312"/>
      <c r="E34" s="160"/>
    </row>
    <row r="35" spans="1:5" x14ac:dyDescent="0.2">
      <c r="A35" s="148"/>
      <c r="B35" s="148"/>
      <c r="C35" s="295"/>
      <c r="D35" s="313"/>
      <c r="E35" s="294"/>
    </row>
    <row r="36" spans="1:5" x14ac:dyDescent="0.2">
      <c r="A36" s="143"/>
      <c r="B36" s="143"/>
      <c r="C36" s="295"/>
      <c r="D36" s="312"/>
      <c r="E36" s="160"/>
    </row>
    <row r="37" spans="1:5" ht="13.5" thickBot="1" x14ac:dyDescent="0.25">
      <c r="A37" s="502" t="s">
        <v>12</v>
      </c>
      <c r="B37" s="503"/>
      <c r="C37" s="299"/>
      <c r="D37" s="315"/>
      <c r="E37" s="300"/>
    </row>
    <row r="38" spans="1:5" ht="13.5" thickBot="1" x14ac:dyDescent="0.25">
      <c r="A38" s="118"/>
      <c r="B38" s="298"/>
      <c r="C38" s="305">
        <f>SUM(C12,C25,C29)</f>
        <v>15861006</v>
      </c>
      <c r="D38" s="316">
        <f>SUM(D12,D25,D29,D32)</f>
        <v>16615020</v>
      </c>
      <c r="E38" s="306">
        <f>SUM(E12,E25,E29,E32)</f>
        <v>16615020</v>
      </c>
    </row>
    <row r="39" spans="1:5" ht="13.5" thickTop="1" x14ac:dyDescent="0.2">
      <c r="A39" s="9"/>
      <c r="B39" s="119"/>
      <c r="C39" s="119"/>
    </row>
    <row r="40" spans="1:5" x14ac:dyDescent="0.2">
      <c r="A40" s="119"/>
      <c r="B40" s="119"/>
      <c r="C40" s="119"/>
    </row>
    <row r="41" spans="1:5" x14ac:dyDescent="0.2">
      <c r="A41" s="119"/>
      <c r="B41" s="119"/>
      <c r="C41" s="119"/>
    </row>
    <row r="42" spans="1:5" x14ac:dyDescent="0.2">
      <c r="A42" s="119"/>
      <c r="B42" s="119"/>
      <c r="C42" s="119"/>
    </row>
    <row r="43" spans="1:5" x14ac:dyDescent="0.2">
      <c r="A43" s="119"/>
      <c r="B43" s="119"/>
      <c r="C43" s="119"/>
    </row>
    <row r="44" spans="1:5" x14ac:dyDescent="0.2">
      <c r="A44" s="119"/>
      <c r="B44" s="119"/>
      <c r="C44" s="119"/>
    </row>
    <row r="45" spans="1:5" x14ac:dyDescent="0.2">
      <c r="A45" s="119"/>
      <c r="B45" s="119"/>
      <c r="C45" s="119"/>
    </row>
    <row r="46" spans="1:5" x14ac:dyDescent="0.2">
      <c r="A46" s="119"/>
      <c r="B46" s="119"/>
      <c r="C46" s="119"/>
    </row>
    <row r="47" spans="1:5" x14ac:dyDescent="0.2">
      <c r="A47" s="119"/>
      <c r="B47" s="119"/>
      <c r="C47" s="119"/>
    </row>
  </sheetData>
  <mergeCells count="5">
    <mergeCell ref="A4:C4"/>
    <mergeCell ref="A37:B37"/>
    <mergeCell ref="B2:C2"/>
    <mergeCell ref="C9:E9"/>
    <mergeCell ref="D8:E8"/>
  </mergeCells>
  <phoneticPr fontId="0" type="noConversion"/>
  <pageMargins left="0.75" right="0.75" top="1" bottom="1" header="0.5" footer="0.5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1"/>
  <sheetViews>
    <sheetView workbookViewId="0">
      <selection activeCell="C33" sqref="C33"/>
    </sheetView>
  </sheetViews>
  <sheetFormatPr defaultRowHeight="12.75" x14ac:dyDescent="0.2"/>
  <cols>
    <col min="2" max="2" width="34.5703125" customWidth="1"/>
    <col min="3" max="3" width="13.5703125" customWidth="1"/>
    <col min="4" max="4" width="12.85546875" customWidth="1"/>
    <col min="5" max="5" width="12.28515625" customWidth="1"/>
  </cols>
  <sheetData>
    <row r="2" spans="1:9" x14ac:dyDescent="0.2">
      <c r="A2" s="504" t="s">
        <v>59</v>
      </c>
      <c r="B2" s="504"/>
      <c r="C2" s="504"/>
      <c r="D2" s="504"/>
      <c r="E2" s="504"/>
      <c r="F2" s="504"/>
    </row>
    <row r="5" spans="1:9" x14ac:dyDescent="0.2">
      <c r="A5" s="504" t="s">
        <v>382</v>
      </c>
      <c r="B5" s="504"/>
      <c r="C5" s="504"/>
      <c r="D5" s="504"/>
      <c r="E5" s="504"/>
      <c r="F5" s="504"/>
      <c r="G5" s="104"/>
      <c r="H5" s="104"/>
      <c r="I5" s="104"/>
    </row>
    <row r="7" spans="1:9" x14ac:dyDescent="0.2">
      <c r="A7" s="504" t="s">
        <v>192</v>
      </c>
      <c r="B7" s="504"/>
      <c r="C7" s="504"/>
      <c r="D7" s="504"/>
      <c r="E7" s="504"/>
      <c r="F7" s="504"/>
    </row>
    <row r="9" spans="1:9" ht="13.5" thickBot="1" x14ac:dyDescent="0.25">
      <c r="D9" s="508" t="s">
        <v>21</v>
      </c>
      <c r="E9" s="508"/>
    </row>
    <row r="10" spans="1:9" x14ac:dyDescent="0.2">
      <c r="B10" s="126" t="s">
        <v>29</v>
      </c>
      <c r="C10" s="127" t="s">
        <v>78</v>
      </c>
      <c r="D10" s="126" t="s">
        <v>80</v>
      </c>
      <c r="E10" s="126"/>
    </row>
    <row r="11" spans="1:9" ht="13.5" thickBot="1" x14ac:dyDescent="0.25">
      <c r="B11" s="128"/>
      <c r="C11" s="129" t="s">
        <v>79</v>
      </c>
      <c r="D11" s="130" t="s">
        <v>79</v>
      </c>
      <c r="E11" s="130" t="s">
        <v>6</v>
      </c>
    </row>
    <row r="12" spans="1:9" x14ac:dyDescent="0.2">
      <c r="B12" s="105" t="s">
        <v>113</v>
      </c>
      <c r="C12" s="106">
        <v>4700</v>
      </c>
      <c r="D12" s="105">
        <v>4747</v>
      </c>
      <c r="E12" s="105">
        <v>4623</v>
      </c>
    </row>
    <row r="13" spans="1:9" x14ac:dyDescent="0.2">
      <c r="B13" s="150" t="s">
        <v>94</v>
      </c>
      <c r="C13" s="108">
        <v>278</v>
      </c>
      <c r="D13" s="107">
        <v>277</v>
      </c>
      <c r="E13" s="107">
        <v>117</v>
      </c>
    </row>
    <row r="14" spans="1:9" x14ac:dyDescent="0.2">
      <c r="B14" s="212" t="s">
        <v>307</v>
      </c>
      <c r="C14" s="108">
        <v>50</v>
      </c>
      <c r="D14" s="107">
        <v>50</v>
      </c>
      <c r="E14" s="107">
        <v>19</v>
      </c>
    </row>
    <row r="15" spans="1:9" x14ac:dyDescent="0.2">
      <c r="B15" s="107"/>
      <c r="C15" s="108"/>
      <c r="D15" s="107"/>
      <c r="E15" s="107"/>
    </row>
    <row r="16" spans="1:9" s="103" customFormat="1" x14ac:dyDescent="0.2">
      <c r="B16" s="109"/>
      <c r="C16" s="110"/>
      <c r="D16" s="109"/>
      <c r="E16" s="109"/>
    </row>
    <row r="17" spans="2:5" x14ac:dyDescent="0.2">
      <c r="B17" s="150"/>
      <c r="C17" s="108"/>
      <c r="D17" s="107"/>
      <c r="E17" s="107"/>
    </row>
    <row r="18" spans="2:5" x14ac:dyDescent="0.2">
      <c r="B18" s="150"/>
      <c r="C18" s="160"/>
      <c r="D18" s="107"/>
      <c r="E18" s="107"/>
    </row>
    <row r="19" spans="2:5" ht="13.5" thickBot="1" x14ac:dyDescent="0.25">
      <c r="B19" s="151"/>
      <c r="C19" s="152"/>
      <c r="D19" s="153"/>
      <c r="E19" s="153"/>
    </row>
    <row r="20" spans="2:5" s="103" customFormat="1" ht="13.5" thickBot="1" x14ac:dyDescent="0.25">
      <c r="B20" s="111" t="s">
        <v>60</v>
      </c>
      <c r="C20" s="112">
        <f>SUM(C12:C19)</f>
        <v>5028</v>
      </c>
      <c r="D20" s="111">
        <f>SUM(D12:D19)</f>
        <v>5074</v>
      </c>
      <c r="E20" s="111">
        <f>SUM(E12:E19)</f>
        <v>4759</v>
      </c>
    </row>
    <row r="21" spans="2:5" x14ac:dyDescent="0.2">
      <c r="B21" s="113"/>
      <c r="C21" s="113"/>
    </row>
  </sheetData>
  <mergeCells count="4">
    <mergeCell ref="A5:F5"/>
    <mergeCell ref="A2:F2"/>
    <mergeCell ref="A7:F7"/>
    <mergeCell ref="D9:E9"/>
  </mergeCells>
  <phoneticPr fontId="0" type="noConversion"/>
  <pageMargins left="0.75" right="0.75" top="1" bottom="1" header="0.5" footer="0.5"/>
  <pageSetup paperSize="9" scale="91" orientation="landscape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workbookViewId="0">
      <selection activeCell="G14" sqref="G14"/>
    </sheetView>
  </sheetViews>
  <sheetFormatPr defaultRowHeight="12.75" x14ac:dyDescent="0.2"/>
  <cols>
    <col min="1" max="16384" width="9.140625" style="93"/>
  </cols>
  <sheetData>
    <row r="1" spans="1:9" x14ac:dyDescent="0.2">
      <c r="A1" s="92"/>
      <c r="B1" s="92"/>
      <c r="C1" s="92"/>
      <c r="D1" s="92"/>
      <c r="E1" s="92"/>
      <c r="F1" s="92"/>
      <c r="G1" s="92"/>
      <c r="H1" s="92"/>
      <c r="I1" s="92"/>
    </row>
    <row r="2" spans="1:9" x14ac:dyDescent="0.2">
      <c r="A2" s="509" t="s">
        <v>77</v>
      </c>
      <c r="B2" s="509"/>
      <c r="C2" s="509"/>
      <c r="D2" s="509"/>
      <c r="E2" s="509"/>
      <c r="F2" s="509"/>
      <c r="G2" s="509"/>
      <c r="H2" s="509"/>
      <c r="I2" s="509"/>
    </row>
    <row r="3" spans="1:9" x14ac:dyDescent="0.2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x14ac:dyDescent="0.2">
      <c r="A5" s="509" t="s">
        <v>53</v>
      </c>
      <c r="B5" s="509"/>
      <c r="C5" s="509"/>
      <c r="D5" s="509"/>
      <c r="E5" s="509"/>
      <c r="F5" s="509"/>
      <c r="G5" s="509"/>
      <c r="H5" s="509"/>
      <c r="I5" s="509"/>
    </row>
    <row r="6" spans="1:9" x14ac:dyDescent="0.2">
      <c r="A6" s="509" t="s">
        <v>383</v>
      </c>
      <c r="B6" s="509"/>
      <c r="C6" s="509"/>
      <c r="D6" s="509"/>
      <c r="E6" s="509"/>
      <c r="F6" s="509"/>
      <c r="G6" s="509"/>
      <c r="H6" s="509"/>
      <c r="I6" s="509"/>
    </row>
    <row r="7" spans="1:9" x14ac:dyDescent="0.2">
      <c r="A7" s="509" t="s">
        <v>192</v>
      </c>
      <c r="B7" s="509"/>
      <c r="C7" s="509"/>
      <c r="D7" s="509"/>
      <c r="E7" s="509"/>
      <c r="F7" s="509"/>
      <c r="G7" s="509"/>
      <c r="H7" s="509"/>
      <c r="I7" s="509"/>
    </row>
    <row r="8" spans="1:9" x14ac:dyDescent="0.2">
      <c r="A8" s="92"/>
      <c r="B8" s="92"/>
      <c r="C8" s="92"/>
      <c r="D8" s="92"/>
      <c r="E8" s="92"/>
      <c r="F8" s="92"/>
      <c r="G8" s="92"/>
      <c r="H8" s="92"/>
      <c r="I8" s="92"/>
    </row>
    <row r="9" spans="1:9" x14ac:dyDescent="0.2">
      <c r="A9" s="94"/>
      <c r="B9" s="94"/>
      <c r="C9" s="94"/>
      <c r="D9" s="94"/>
      <c r="E9" s="94"/>
      <c r="F9" s="94"/>
      <c r="G9" s="94"/>
      <c r="H9" s="94"/>
      <c r="I9" s="94"/>
    </row>
    <row r="10" spans="1:9" x14ac:dyDescent="0.2">
      <c r="A10" s="94"/>
      <c r="B10" s="94"/>
      <c r="C10" s="94"/>
      <c r="D10" s="94"/>
      <c r="E10" s="94"/>
      <c r="F10" s="94"/>
      <c r="G10" s="94"/>
      <c r="H10" s="94"/>
      <c r="I10" s="94"/>
    </row>
    <row r="11" spans="1:9" x14ac:dyDescent="0.2">
      <c r="A11" s="92"/>
      <c r="B11" s="92"/>
      <c r="C11" s="92"/>
      <c r="D11" s="92"/>
      <c r="E11" s="92"/>
      <c r="F11" s="92"/>
      <c r="G11" s="92"/>
      <c r="H11" s="92"/>
      <c r="I11" s="92"/>
    </row>
    <row r="12" spans="1:9" x14ac:dyDescent="0.2">
      <c r="A12" s="92"/>
      <c r="B12" s="92"/>
      <c r="C12" s="92"/>
      <c r="D12" s="92"/>
      <c r="E12" s="92"/>
      <c r="F12" s="92"/>
      <c r="G12" s="92"/>
      <c r="H12" s="257"/>
      <c r="I12" s="92"/>
    </row>
    <row r="13" spans="1:9" ht="13.5" thickBot="1" x14ac:dyDescent="0.25">
      <c r="A13" s="92"/>
      <c r="B13" s="92"/>
      <c r="C13" s="92"/>
      <c r="D13" s="92"/>
      <c r="E13" s="92"/>
      <c r="F13" s="92"/>
      <c r="G13" s="519" t="s">
        <v>21</v>
      </c>
      <c r="H13" s="519"/>
      <c r="I13" s="764"/>
    </row>
    <row r="14" spans="1:9" ht="13.5" thickBot="1" x14ac:dyDescent="0.25">
      <c r="A14" s="511" t="s">
        <v>29</v>
      </c>
      <c r="B14" s="512"/>
      <c r="C14" s="512"/>
      <c r="D14" s="512"/>
      <c r="E14" s="746"/>
      <c r="F14" s="758" t="s">
        <v>4</v>
      </c>
      <c r="G14" s="758" t="s">
        <v>5</v>
      </c>
      <c r="H14" s="758" t="s">
        <v>6</v>
      </c>
      <c r="I14" s="745"/>
    </row>
    <row r="15" spans="1:9" x14ac:dyDescent="0.2">
      <c r="A15" s="513" t="s">
        <v>114</v>
      </c>
      <c r="B15" s="514"/>
      <c r="C15" s="514"/>
      <c r="D15" s="514"/>
      <c r="E15" s="747"/>
      <c r="F15" s="759">
        <f>SUM(F16:F20)</f>
        <v>7044</v>
      </c>
      <c r="G15" s="759">
        <f>SUM(G16:G20)</f>
        <v>7070</v>
      </c>
      <c r="H15" s="759">
        <f>SUM(H16:H20)</f>
        <v>7165</v>
      </c>
      <c r="I15" s="745"/>
    </row>
    <row r="16" spans="1:9" x14ac:dyDescent="0.2">
      <c r="A16" s="515" t="s">
        <v>278</v>
      </c>
      <c r="B16" s="516"/>
      <c r="C16" s="516"/>
      <c r="D16" s="516"/>
      <c r="E16" s="748"/>
      <c r="F16" s="760">
        <v>1748</v>
      </c>
      <c r="G16" s="760">
        <v>1580</v>
      </c>
      <c r="H16" s="760">
        <v>1580</v>
      </c>
      <c r="I16" s="97"/>
    </row>
    <row r="17" spans="1:9" x14ac:dyDescent="0.2">
      <c r="A17" s="517" t="s">
        <v>115</v>
      </c>
      <c r="B17" s="518"/>
      <c r="C17" s="518"/>
      <c r="D17" s="518"/>
      <c r="E17" s="749"/>
      <c r="F17" s="760">
        <v>3492</v>
      </c>
      <c r="G17" s="760">
        <v>3489</v>
      </c>
      <c r="H17" s="760">
        <v>3489</v>
      </c>
      <c r="I17" s="97"/>
    </row>
    <row r="18" spans="1:9" x14ac:dyDescent="0.2">
      <c r="A18" s="520" t="s">
        <v>384</v>
      </c>
      <c r="B18" s="521"/>
      <c r="C18" s="521"/>
      <c r="D18" s="521"/>
      <c r="E18" s="750"/>
      <c r="F18" s="760">
        <v>0</v>
      </c>
      <c r="G18" s="760">
        <v>26</v>
      </c>
      <c r="H18" s="760">
        <v>26</v>
      </c>
      <c r="I18" s="97"/>
    </row>
    <row r="19" spans="1:9" x14ac:dyDescent="0.2">
      <c r="A19" s="440" t="s">
        <v>385</v>
      </c>
      <c r="B19" s="441"/>
      <c r="C19" s="441"/>
      <c r="D19" s="441"/>
      <c r="E19" s="751"/>
      <c r="F19" s="760">
        <v>730</v>
      </c>
      <c r="G19" s="760">
        <v>0</v>
      </c>
      <c r="H19" s="760">
        <v>0</v>
      </c>
      <c r="I19" s="97"/>
    </row>
    <row r="20" spans="1:9" x14ac:dyDescent="0.2">
      <c r="A20" s="520" t="s">
        <v>280</v>
      </c>
      <c r="B20" s="521"/>
      <c r="C20" s="521"/>
      <c r="D20" s="521"/>
      <c r="E20" s="750"/>
      <c r="F20" s="760">
        <v>1074</v>
      </c>
      <c r="G20" s="760">
        <v>1975</v>
      </c>
      <c r="H20" s="760">
        <v>2070</v>
      </c>
      <c r="I20" s="97"/>
    </row>
    <row r="21" spans="1:9" x14ac:dyDescent="0.2">
      <c r="A21" s="523" t="s">
        <v>116</v>
      </c>
      <c r="B21" s="524"/>
      <c r="C21" s="524"/>
      <c r="D21" s="524"/>
      <c r="E21" s="752"/>
      <c r="F21" s="761">
        <f>SUM(F22:F23)</f>
        <v>538</v>
      </c>
      <c r="G21" s="761">
        <f>SUM(G22:G23)</f>
        <v>627</v>
      </c>
      <c r="H21" s="761">
        <f>SUM(H22:H23)</f>
        <v>627</v>
      </c>
      <c r="I21" s="97"/>
    </row>
    <row r="22" spans="1:9" x14ac:dyDescent="0.2">
      <c r="A22" s="753" t="s">
        <v>117</v>
      </c>
      <c r="B22" s="162"/>
      <c r="C22" s="162"/>
      <c r="D22" s="162"/>
      <c r="E22" s="754"/>
      <c r="F22" s="760">
        <v>538</v>
      </c>
      <c r="G22" s="760">
        <v>627</v>
      </c>
      <c r="H22" s="760">
        <v>627</v>
      </c>
      <c r="I22" s="97"/>
    </row>
    <row r="23" spans="1:9" ht="13.5" thickBot="1" x14ac:dyDescent="0.25">
      <c r="A23" s="755" t="s">
        <v>340</v>
      </c>
      <c r="B23" s="161"/>
      <c r="C23" s="161"/>
      <c r="D23" s="161"/>
      <c r="E23" s="756"/>
      <c r="F23" s="762">
        <v>0</v>
      </c>
      <c r="G23" s="762">
        <v>0</v>
      </c>
      <c r="H23" s="762">
        <v>0</v>
      </c>
      <c r="I23" s="97"/>
    </row>
    <row r="24" spans="1:9" ht="13.5" thickBot="1" x14ac:dyDescent="0.25">
      <c r="A24" s="525" t="s">
        <v>12</v>
      </c>
      <c r="B24" s="526"/>
      <c r="C24" s="526"/>
      <c r="D24" s="526"/>
      <c r="E24" s="757"/>
      <c r="F24" s="763">
        <f>SUM(F15,F21)</f>
        <v>7582</v>
      </c>
      <c r="G24" s="763">
        <f>SUM(G15,G21)</f>
        <v>7697</v>
      </c>
      <c r="H24" s="763">
        <f>SUM(H15,H21)</f>
        <v>7792</v>
      </c>
      <c r="I24" s="96"/>
    </row>
    <row r="25" spans="1:9" x14ac:dyDescent="0.2">
      <c r="A25" s="527"/>
      <c r="B25" s="527"/>
      <c r="C25" s="527"/>
      <c r="D25" s="527"/>
      <c r="E25" s="527"/>
      <c r="F25" s="95"/>
      <c r="G25" s="95"/>
      <c r="H25" s="95"/>
      <c r="I25" s="97"/>
    </row>
    <row r="26" spans="1:9" x14ac:dyDescent="0.2">
      <c r="A26" s="522"/>
      <c r="B26" s="522"/>
      <c r="C26" s="522"/>
      <c r="D26" s="522"/>
      <c r="E26" s="522"/>
      <c r="F26" s="96"/>
      <c r="G26" s="96"/>
      <c r="H26" s="96"/>
      <c r="I26" s="96"/>
    </row>
    <row r="27" spans="1:9" x14ac:dyDescent="0.2">
      <c r="A27" s="510"/>
      <c r="B27" s="510"/>
      <c r="C27" s="510"/>
      <c r="D27" s="510"/>
      <c r="E27" s="510"/>
      <c r="F27" s="97"/>
      <c r="G27" s="97"/>
      <c r="H27" s="97"/>
      <c r="I27" s="97"/>
    </row>
    <row r="28" spans="1:9" x14ac:dyDescent="0.2">
      <c r="A28" s="510"/>
      <c r="B28" s="510"/>
      <c r="C28" s="510"/>
      <c r="D28" s="510"/>
      <c r="E28" s="510"/>
      <c r="F28" s="97"/>
      <c r="G28" s="97"/>
      <c r="H28" s="97"/>
      <c r="I28" s="97"/>
    </row>
    <row r="29" spans="1:9" x14ac:dyDescent="0.2">
      <c r="A29" s="522"/>
      <c r="B29" s="522"/>
      <c r="C29" s="522"/>
      <c r="D29" s="522"/>
      <c r="E29" s="522"/>
      <c r="F29" s="96"/>
      <c r="G29" s="96"/>
      <c r="H29" s="96"/>
      <c r="I29" s="96"/>
    </row>
  </sheetData>
  <mergeCells count="18">
    <mergeCell ref="A29:E29"/>
    <mergeCell ref="A21:E21"/>
    <mergeCell ref="A24:E24"/>
    <mergeCell ref="A25:E25"/>
    <mergeCell ref="A26:E26"/>
    <mergeCell ref="A27:E27"/>
    <mergeCell ref="A2:I2"/>
    <mergeCell ref="A5:I5"/>
    <mergeCell ref="A6:I6"/>
    <mergeCell ref="A28:E28"/>
    <mergeCell ref="A14:E14"/>
    <mergeCell ref="A15:E15"/>
    <mergeCell ref="A16:E16"/>
    <mergeCell ref="A17:E17"/>
    <mergeCell ref="A7:I7"/>
    <mergeCell ref="A18:E18"/>
    <mergeCell ref="A20:E20"/>
    <mergeCell ref="G13:H1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60"/>
  <sheetViews>
    <sheetView workbookViewId="0">
      <selection activeCell="M55" sqref="M55"/>
    </sheetView>
  </sheetViews>
  <sheetFormatPr defaultRowHeight="12.75" x14ac:dyDescent="0.2"/>
  <cols>
    <col min="1" max="1" width="33.85546875" style="31" customWidth="1"/>
    <col min="2" max="4" width="5.7109375" style="31" customWidth="1"/>
    <col min="5" max="5" width="6.140625" style="31" customWidth="1"/>
    <col min="6" max="6" width="5.85546875" style="31" customWidth="1"/>
    <col min="7" max="7" width="6" style="31" customWidth="1"/>
    <col min="8" max="8" width="4.85546875" style="31" customWidth="1"/>
    <col min="9" max="9" width="5.140625" style="31" customWidth="1"/>
    <col min="10" max="10" width="4.42578125" style="31" customWidth="1"/>
    <col min="11" max="12" width="4.28515625" style="31" customWidth="1"/>
    <col min="13" max="13" width="7.5703125" style="31" customWidth="1"/>
    <col min="14" max="20" width="5.7109375" style="31" hidden="1" customWidth="1"/>
    <col min="21" max="31" width="5.7109375" style="31" customWidth="1"/>
    <col min="32" max="32" width="5.28515625" style="31" customWidth="1"/>
    <col min="33" max="33" width="3.85546875" style="31" customWidth="1"/>
    <col min="34" max="34" width="4.7109375" style="31" customWidth="1"/>
    <col min="35" max="35" width="6.7109375" style="31" customWidth="1"/>
    <col min="36" max="36" width="4.7109375" style="31" customWidth="1"/>
    <col min="37" max="37" width="5" style="31" customWidth="1"/>
    <col min="38" max="38" width="7" style="31" customWidth="1"/>
    <col min="39" max="40" width="5.7109375" style="31" customWidth="1"/>
    <col min="41" max="41" width="5.140625" style="31" customWidth="1"/>
    <col min="42" max="43" width="4.28515625" style="31" customWidth="1"/>
    <col min="44" max="44" width="5.85546875" style="31" customWidth="1"/>
    <col min="45" max="45" width="3.140625" style="31" customWidth="1"/>
    <col min="46" max="46" width="5.5703125" style="31" customWidth="1"/>
    <col min="47" max="47" width="4.28515625" style="31" customWidth="1"/>
    <col min="48" max="16384" width="9.140625" style="31"/>
  </cols>
  <sheetData>
    <row r="2" spans="1:47" x14ac:dyDescent="0.2">
      <c r="A2" s="472" t="s">
        <v>20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</row>
    <row r="3" spans="1:47" x14ac:dyDescent="0.2">
      <c r="B3" s="47"/>
      <c r="C3" s="47"/>
      <c r="D3" s="41"/>
      <c r="E3" s="41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47" x14ac:dyDescent="0.2">
      <c r="A4" s="473" t="s">
        <v>184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M4" s="473"/>
      <c r="AN4" s="473"/>
      <c r="AO4" s="473"/>
      <c r="AP4" s="473"/>
      <c r="AQ4" s="473"/>
      <c r="AR4" s="473"/>
      <c r="AS4" s="473"/>
      <c r="AT4" s="473"/>
      <c r="AU4" s="473"/>
    </row>
    <row r="5" spans="1:47" x14ac:dyDescent="0.2">
      <c r="W5" s="213" t="s">
        <v>192</v>
      </c>
    </row>
    <row r="6" spans="1:47" x14ac:dyDescent="0.2"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Z6" s="32" t="s">
        <v>386</v>
      </c>
    </row>
    <row r="7" spans="1:47" ht="13.5" thickBot="1" x14ac:dyDescent="0.25">
      <c r="AN7" s="474" t="s">
        <v>21</v>
      </c>
      <c r="AO7" s="474"/>
      <c r="AP7" s="474"/>
      <c r="AQ7" s="474"/>
      <c r="AR7" s="474"/>
    </row>
    <row r="8" spans="1:47" ht="13.5" thickBot="1" x14ac:dyDescent="0.25">
      <c r="A8" s="445" t="s">
        <v>31</v>
      </c>
      <c r="B8" s="532" t="s">
        <v>15</v>
      </c>
      <c r="C8" s="533"/>
      <c r="D8" s="533"/>
      <c r="E8" s="547" t="s">
        <v>40</v>
      </c>
      <c r="F8" s="548"/>
      <c r="G8" s="548"/>
      <c r="H8" s="548"/>
      <c r="I8" s="548"/>
      <c r="J8" s="548"/>
      <c r="K8" s="548"/>
      <c r="L8" s="548"/>
      <c r="M8" s="548"/>
      <c r="N8" s="546" t="s">
        <v>16</v>
      </c>
      <c r="O8" s="533"/>
      <c r="P8" s="533"/>
      <c r="Q8" s="533"/>
      <c r="R8" s="533" t="s">
        <v>17</v>
      </c>
      <c r="S8" s="533"/>
      <c r="T8" s="533"/>
      <c r="U8" s="548" t="s">
        <v>41</v>
      </c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8"/>
      <c r="AH8" s="548"/>
      <c r="AI8" s="548"/>
      <c r="AJ8" s="548"/>
      <c r="AK8" s="548"/>
      <c r="AL8" s="548"/>
      <c r="AM8" s="532" t="s">
        <v>98</v>
      </c>
      <c r="AN8" s="533"/>
      <c r="AO8" s="533"/>
      <c r="AP8" s="533" t="s">
        <v>187</v>
      </c>
      <c r="AQ8" s="533"/>
      <c r="AR8" s="533"/>
      <c r="AS8" s="533" t="s">
        <v>42</v>
      </c>
      <c r="AT8" s="533"/>
      <c r="AU8" s="550"/>
    </row>
    <row r="9" spans="1:47" x14ac:dyDescent="0.2">
      <c r="A9" s="446"/>
      <c r="B9" s="539"/>
      <c r="C9" s="540"/>
      <c r="D9" s="540"/>
      <c r="E9" s="549" t="s">
        <v>43</v>
      </c>
      <c r="F9" s="538"/>
      <c r="G9" s="538"/>
      <c r="H9" s="549" t="s">
        <v>325</v>
      </c>
      <c r="I9" s="538"/>
      <c r="J9" s="538"/>
      <c r="K9" s="541" t="s">
        <v>44</v>
      </c>
      <c r="L9" s="542"/>
      <c r="M9" s="542"/>
      <c r="N9" s="447"/>
      <c r="O9" s="448"/>
      <c r="P9" s="448"/>
      <c r="Q9" s="448"/>
      <c r="R9" s="448"/>
      <c r="S9" s="448"/>
      <c r="T9" s="448"/>
      <c r="U9" s="542" t="s">
        <v>30</v>
      </c>
      <c r="V9" s="542"/>
      <c r="W9" s="542"/>
      <c r="X9" s="542" t="s">
        <v>45</v>
      </c>
      <c r="Y9" s="542"/>
      <c r="Z9" s="542"/>
      <c r="AA9" s="542" t="s">
        <v>46</v>
      </c>
      <c r="AB9" s="542"/>
      <c r="AC9" s="542"/>
      <c r="AD9" s="537" t="s">
        <v>36</v>
      </c>
      <c r="AE9" s="538"/>
      <c r="AF9" s="538"/>
      <c r="AG9" s="537" t="s">
        <v>47</v>
      </c>
      <c r="AH9" s="538"/>
      <c r="AI9" s="538"/>
      <c r="AJ9" s="542" t="s">
        <v>48</v>
      </c>
      <c r="AK9" s="542"/>
      <c r="AL9" s="542"/>
      <c r="AM9" s="530"/>
      <c r="AN9" s="531"/>
      <c r="AO9" s="531"/>
      <c r="AP9" s="531" t="s">
        <v>188</v>
      </c>
      <c r="AQ9" s="531"/>
      <c r="AR9" s="531"/>
      <c r="AS9" s="551"/>
      <c r="AT9" s="551"/>
      <c r="AU9" s="552"/>
    </row>
    <row r="10" spans="1:47" ht="13.5" thickBot="1" x14ac:dyDescent="0.25">
      <c r="A10" s="446"/>
      <c r="B10" s="528"/>
      <c r="C10" s="529"/>
      <c r="D10" s="529"/>
      <c r="E10" s="536" t="s">
        <v>49</v>
      </c>
      <c r="F10" s="474"/>
      <c r="G10" s="474"/>
      <c r="H10" s="536" t="s">
        <v>326</v>
      </c>
      <c r="I10" s="474"/>
      <c r="J10" s="474"/>
      <c r="K10" s="543"/>
      <c r="L10" s="544"/>
      <c r="M10" s="544"/>
      <c r="N10" s="447"/>
      <c r="O10" s="448"/>
      <c r="P10" s="448"/>
      <c r="Q10" s="448"/>
      <c r="R10" s="448"/>
      <c r="S10" s="448"/>
      <c r="T10" s="448"/>
      <c r="U10" s="544"/>
      <c r="V10" s="544"/>
      <c r="W10" s="544"/>
      <c r="X10" s="544"/>
      <c r="Y10" s="544"/>
      <c r="Z10" s="544"/>
      <c r="AA10" s="544"/>
      <c r="AB10" s="544"/>
      <c r="AC10" s="544"/>
      <c r="AD10" s="545" t="s">
        <v>50</v>
      </c>
      <c r="AE10" s="474"/>
      <c r="AF10" s="474"/>
      <c r="AG10" s="545" t="s">
        <v>51</v>
      </c>
      <c r="AH10" s="474"/>
      <c r="AI10" s="474"/>
      <c r="AJ10" s="544"/>
      <c r="AK10" s="544"/>
      <c r="AL10" s="544"/>
      <c r="AM10" s="534"/>
      <c r="AN10" s="535"/>
      <c r="AO10" s="535"/>
      <c r="AP10" s="535" t="s">
        <v>189</v>
      </c>
      <c r="AQ10" s="535"/>
      <c r="AR10" s="535"/>
      <c r="AS10" s="553"/>
      <c r="AT10" s="553"/>
      <c r="AU10" s="554"/>
    </row>
    <row r="11" spans="1:47" ht="13.5" thickBot="1" x14ac:dyDescent="0.25">
      <c r="A11" s="449"/>
      <c r="B11" s="450" t="s">
        <v>4</v>
      </c>
      <c r="C11" s="451" t="s">
        <v>5</v>
      </c>
      <c r="D11" s="451" t="s">
        <v>6</v>
      </c>
      <c r="E11" s="451" t="s">
        <v>4</v>
      </c>
      <c r="F11" s="451" t="s">
        <v>5</v>
      </c>
      <c r="G11" s="451" t="s">
        <v>6</v>
      </c>
      <c r="H11" s="451" t="s">
        <v>18</v>
      </c>
      <c r="I11" s="451" t="s">
        <v>5</v>
      </c>
      <c r="J11" s="451" t="s">
        <v>6</v>
      </c>
      <c r="K11" s="785" t="s">
        <v>4</v>
      </c>
      <c r="L11" s="785" t="s">
        <v>5</v>
      </c>
      <c r="M11" s="785" t="s">
        <v>6</v>
      </c>
      <c r="N11" s="784" t="s">
        <v>4</v>
      </c>
      <c r="O11" s="449" t="s">
        <v>5</v>
      </c>
      <c r="P11" s="449" t="s">
        <v>6</v>
      </c>
      <c r="Q11" s="449" t="s">
        <v>7</v>
      </c>
      <c r="R11" s="449" t="s">
        <v>4</v>
      </c>
      <c r="S11" s="449" t="s">
        <v>5</v>
      </c>
      <c r="T11" s="786" t="s">
        <v>19</v>
      </c>
      <c r="U11" s="785" t="s">
        <v>4</v>
      </c>
      <c r="V11" s="790" t="s">
        <v>5</v>
      </c>
      <c r="W11" s="790" t="s">
        <v>6</v>
      </c>
      <c r="X11" s="790" t="s">
        <v>4</v>
      </c>
      <c r="Y11" s="790" t="s">
        <v>5</v>
      </c>
      <c r="Z11" s="790" t="s">
        <v>6</v>
      </c>
      <c r="AA11" s="791" t="s">
        <v>4</v>
      </c>
      <c r="AB11" s="791" t="s">
        <v>5</v>
      </c>
      <c r="AC11" s="791" t="s">
        <v>6</v>
      </c>
      <c r="AD11" s="791" t="s">
        <v>4</v>
      </c>
      <c r="AE11" s="791" t="s">
        <v>5</v>
      </c>
      <c r="AF11" s="791" t="s">
        <v>6</v>
      </c>
      <c r="AG11" s="791" t="s">
        <v>18</v>
      </c>
      <c r="AH11" s="791" t="s">
        <v>5</v>
      </c>
      <c r="AI11" s="791" t="s">
        <v>6</v>
      </c>
      <c r="AJ11" s="791" t="s">
        <v>4</v>
      </c>
      <c r="AK11" s="791" t="s">
        <v>5</v>
      </c>
      <c r="AL11" s="791" t="s">
        <v>6</v>
      </c>
      <c r="AM11" s="452" t="s">
        <v>4</v>
      </c>
      <c r="AN11" s="453" t="s">
        <v>5</v>
      </c>
      <c r="AO11" s="454" t="s">
        <v>6</v>
      </c>
      <c r="AP11" s="452" t="s">
        <v>4</v>
      </c>
      <c r="AQ11" s="453" t="s">
        <v>5</v>
      </c>
      <c r="AR11" s="454" t="s">
        <v>6</v>
      </c>
      <c r="AS11" s="792" t="s">
        <v>4</v>
      </c>
      <c r="AT11" s="453" t="s">
        <v>5</v>
      </c>
      <c r="AU11" s="454" t="s">
        <v>6</v>
      </c>
    </row>
    <row r="12" spans="1:47" s="32" customFormat="1" x14ac:dyDescent="0.2">
      <c r="A12" s="766" t="s">
        <v>172</v>
      </c>
      <c r="B12" s="772">
        <f t="shared" ref="B12:B39" si="0">SUM(E12,H12,K12,U12,X12,AA12,AD12,AG12,AJ12,AM12,AP12,AS12)</f>
        <v>89</v>
      </c>
      <c r="C12" s="773">
        <f t="shared" ref="C12:C39" si="1">SUM(F12,I12,L12,V12,Y12,AB12,AE12,AH12,AK12,AN12,AQ12,AT12)</f>
        <v>593</v>
      </c>
      <c r="D12" s="774">
        <f t="shared" ref="D12:D39" si="2">SUM(G12,J12,M12,W12,Z12,AC12,AF12,AI12,AL12,AO12,AR12,AU12)</f>
        <v>593</v>
      </c>
      <c r="E12" s="781"/>
      <c r="F12" s="782"/>
      <c r="G12" s="783"/>
      <c r="H12" s="781"/>
      <c r="I12" s="782"/>
      <c r="J12" s="783"/>
      <c r="K12" s="455"/>
      <c r="L12" s="457"/>
      <c r="M12" s="459"/>
      <c r="N12" s="458"/>
      <c r="O12" s="457"/>
      <c r="P12" s="457"/>
      <c r="Q12" s="457"/>
      <c r="R12" s="457"/>
      <c r="S12" s="457"/>
      <c r="T12" s="787"/>
      <c r="U12" s="455"/>
      <c r="V12" s="457"/>
      <c r="W12" s="459"/>
      <c r="X12" s="455"/>
      <c r="Y12" s="457"/>
      <c r="Z12" s="459"/>
      <c r="AA12" s="455">
        <v>89</v>
      </c>
      <c r="AB12" s="457">
        <v>593</v>
      </c>
      <c r="AC12" s="459">
        <v>593</v>
      </c>
      <c r="AD12" s="455"/>
      <c r="AE12" s="457"/>
      <c r="AF12" s="459"/>
      <c r="AG12" s="455"/>
      <c r="AH12" s="457"/>
      <c r="AI12" s="459"/>
      <c r="AJ12" s="455"/>
      <c r="AK12" s="457"/>
      <c r="AL12" s="459"/>
      <c r="AM12" s="455"/>
      <c r="AN12" s="457"/>
      <c r="AO12" s="459"/>
      <c r="AP12" s="455"/>
      <c r="AQ12" s="457"/>
      <c r="AR12" s="459"/>
      <c r="AS12" s="458"/>
      <c r="AT12" s="457"/>
      <c r="AU12" s="459"/>
    </row>
    <row r="13" spans="1:47" s="32" customFormat="1" x14ac:dyDescent="0.2">
      <c r="A13" s="767" t="s">
        <v>173</v>
      </c>
      <c r="B13" s="775">
        <f t="shared" si="0"/>
        <v>17777</v>
      </c>
      <c r="C13" s="456">
        <f t="shared" si="1"/>
        <v>16584</v>
      </c>
      <c r="D13" s="776">
        <f t="shared" si="2"/>
        <v>11465</v>
      </c>
      <c r="E13" s="463">
        <v>0</v>
      </c>
      <c r="F13" s="460">
        <v>134</v>
      </c>
      <c r="G13" s="462">
        <v>134</v>
      </c>
      <c r="H13" s="463"/>
      <c r="I13" s="460"/>
      <c r="J13" s="462"/>
      <c r="K13" s="463"/>
      <c r="L13" s="460"/>
      <c r="M13" s="462"/>
      <c r="N13" s="461"/>
      <c r="O13" s="460"/>
      <c r="P13" s="460"/>
      <c r="Q13" s="460"/>
      <c r="R13" s="460"/>
      <c r="S13" s="460"/>
      <c r="T13" s="788"/>
      <c r="U13" s="463">
        <v>6049</v>
      </c>
      <c r="V13" s="460">
        <v>6693</v>
      </c>
      <c r="W13" s="462">
        <v>6693</v>
      </c>
      <c r="X13" s="463">
        <v>1208</v>
      </c>
      <c r="Y13" s="460">
        <v>1259</v>
      </c>
      <c r="Z13" s="462">
        <v>1259</v>
      </c>
      <c r="AA13" s="463">
        <v>1619</v>
      </c>
      <c r="AB13" s="460">
        <v>3019</v>
      </c>
      <c r="AC13" s="462">
        <v>3019</v>
      </c>
      <c r="AD13" s="463">
        <v>360</v>
      </c>
      <c r="AE13" s="460">
        <v>360</v>
      </c>
      <c r="AF13" s="462">
        <v>360</v>
      </c>
      <c r="AG13" s="463"/>
      <c r="AH13" s="460"/>
      <c r="AI13" s="462"/>
      <c r="AJ13" s="463"/>
      <c r="AK13" s="460"/>
      <c r="AL13" s="462"/>
      <c r="AM13" s="463">
        <v>8541</v>
      </c>
      <c r="AN13" s="460">
        <v>5119</v>
      </c>
      <c r="AO13" s="462">
        <v>0</v>
      </c>
      <c r="AP13" s="463"/>
      <c r="AQ13" s="460"/>
      <c r="AR13" s="462"/>
      <c r="AS13" s="461"/>
      <c r="AT13" s="460"/>
      <c r="AU13" s="462"/>
    </row>
    <row r="14" spans="1:47" s="32" customFormat="1" x14ac:dyDescent="0.2">
      <c r="A14" s="767" t="s">
        <v>174</v>
      </c>
      <c r="B14" s="775">
        <f t="shared" si="0"/>
        <v>4432</v>
      </c>
      <c r="C14" s="456">
        <f t="shared" si="1"/>
        <v>8451</v>
      </c>
      <c r="D14" s="776">
        <f t="shared" si="2"/>
        <v>8451</v>
      </c>
      <c r="E14" s="463">
        <v>4356</v>
      </c>
      <c r="F14" s="460">
        <v>5885</v>
      </c>
      <c r="G14" s="462">
        <v>5885</v>
      </c>
      <c r="H14" s="463"/>
      <c r="I14" s="460"/>
      <c r="J14" s="462"/>
      <c r="K14" s="463"/>
      <c r="L14" s="460"/>
      <c r="M14" s="462"/>
      <c r="N14" s="461"/>
      <c r="O14" s="460"/>
      <c r="P14" s="460"/>
      <c r="Q14" s="460"/>
      <c r="R14" s="460"/>
      <c r="S14" s="460"/>
      <c r="T14" s="788"/>
      <c r="U14" s="463"/>
      <c r="V14" s="460"/>
      <c r="W14" s="462"/>
      <c r="X14" s="463"/>
      <c r="Y14" s="460"/>
      <c r="Z14" s="462"/>
      <c r="AA14" s="463">
        <v>76</v>
      </c>
      <c r="AB14" s="460">
        <v>2566</v>
      </c>
      <c r="AC14" s="462">
        <v>2566</v>
      </c>
      <c r="AD14" s="463"/>
      <c r="AE14" s="460"/>
      <c r="AF14" s="462"/>
      <c r="AG14" s="463"/>
      <c r="AH14" s="460"/>
      <c r="AI14" s="462"/>
      <c r="AJ14" s="463"/>
      <c r="AK14" s="460"/>
      <c r="AL14" s="462"/>
      <c r="AM14" s="463"/>
      <c r="AN14" s="460"/>
      <c r="AO14" s="462"/>
      <c r="AP14" s="463"/>
      <c r="AQ14" s="460"/>
      <c r="AR14" s="462"/>
      <c r="AS14" s="461"/>
      <c r="AT14" s="460"/>
      <c r="AU14" s="462"/>
    </row>
    <row r="15" spans="1:47" s="32" customFormat="1" x14ac:dyDescent="0.2">
      <c r="A15" s="767" t="s">
        <v>175</v>
      </c>
      <c r="B15" s="775">
        <f t="shared" si="0"/>
        <v>1651</v>
      </c>
      <c r="C15" s="456">
        <f t="shared" si="1"/>
        <v>1528</v>
      </c>
      <c r="D15" s="776">
        <f t="shared" si="2"/>
        <v>1528</v>
      </c>
      <c r="E15" s="463"/>
      <c r="F15" s="460"/>
      <c r="G15" s="462"/>
      <c r="H15" s="463"/>
      <c r="I15" s="460"/>
      <c r="J15" s="462"/>
      <c r="K15" s="463"/>
      <c r="L15" s="460"/>
      <c r="M15" s="462"/>
      <c r="N15" s="461"/>
      <c r="O15" s="460"/>
      <c r="P15" s="460"/>
      <c r="Q15" s="460"/>
      <c r="R15" s="460"/>
      <c r="S15" s="460"/>
      <c r="T15" s="788"/>
      <c r="U15" s="463"/>
      <c r="V15" s="460"/>
      <c r="W15" s="462"/>
      <c r="X15" s="463"/>
      <c r="Y15" s="460"/>
      <c r="Z15" s="462"/>
      <c r="AA15" s="463">
        <v>1651</v>
      </c>
      <c r="AB15" s="460">
        <v>1528</v>
      </c>
      <c r="AC15" s="462">
        <v>1528</v>
      </c>
      <c r="AD15" s="463"/>
      <c r="AE15" s="460"/>
      <c r="AF15" s="462"/>
      <c r="AG15" s="463"/>
      <c r="AH15" s="460"/>
      <c r="AI15" s="462"/>
      <c r="AJ15" s="463"/>
      <c r="AK15" s="460"/>
      <c r="AL15" s="462"/>
      <c r="AM15" s="463"/>
      <c r="AN15" s="460"/>
      <c r="AO15" s="462"/>
      <c r="AP15" s="463"/>
      <c r="AQ15" s="460"/>
      <c r="AR15" s="462"/>
      <c r="AS15" s="461"/>
      <c r="AT15" s="460"/>
      <c r="AU15" s="462"/>
    </row>
    <row r="16" spans="1:47" x14ac:dyDescent="0.2">
      <c r="A16" s="768" t="s">
        <v>176</v>
      </c>
      <c r="B16" s="775">
        <f t="shared" si="0"/>
        <v>2902</v>
      </c>
      <c r="C16" s="456">
        <f t="shared" si="1"/>
        <v>1394</v>
      </c>
      <c r="D16" s="776">
        <f t="shared" si="2"/>
        <v>1284</v>
      </c>
      <c r="E16" s="463">
        <v>2075</v>
      </c>
      <c r="F16" s="460">
        <v>0</v>
      </c>
      <c r="G16" s="462">
        <v>0</v>
      </c>
      <c r="H16" s="463"/>
      <c r="I16" s="460"/>
      <c r="J16" s="462"/>
      <c r="K16" s="463"/>
      <c r="L16" s="460"/>
      <c r="M16" s="462"/>
      <c r="N16" s="461"/>
      <c r="O16" s="460"/>
      <c r="P16" s="460"/>
      <c r="Q16" s="460"/>
      <c r="R16" s="460"/>
      <c r="S16" s="460"/>
      <c r="T16" s="788"/>
      <c r="U16" s="463">
        <v>200</v>
      </c>
      <c r="V16" s="460">
        <v>482</v>
      </c>
      <c r="W16" s="462">
        <v>372</v>
      </c>
      <c r="X16" s="463">
        <v>0</v>
      </c>
      <c r="Y16" s="460">
        <v>12</v>
      </c>
      <c r="Z16" s="462">
        <v>12</v>
      </c>
      <c r="AA16" s="463">
        <v>627</v>
      </c>
      <c r="AB16" s="460">
        <v>900</v>
      </c>
      <c r="AC16" s="462">
        <v>900</v>
      </c>
      <c r="AD16" s="463"/>
      <c r="AE16" s="460"/>
      <c r="AF16" s="462"/>
      <c r="AG16" s="463"/>
      <c r="AH16" s="460"/>
      <c r="AI16" s="462"/>
      <c r="AJ16" s="463"/>
      <c r="AK16" s="460"/>
      <c r="AL16" s="462"/>
      <c r="AM16" s="463"/>
      <c r="AN16" s="460"/>
      <c r="AO16" s="462"/>
      <c r="AP16" s="463"/>
      <c r="AQ16" s="460"/>
      <c r="AR16" s="462"/>
      <c r="AS16" s="461"/>
      <c r="AT16" s="460"/>
      <c r="AU16" s="462"/>
    </row>
    <row r="17" spans="1:47" x14ac:dyDescent="0.2">
      <c r="A17" s="768" t="s">
        <v>177</v>
      </c>
      <c r="B17" s="775">
        <f t="shared" si="0"/>
        <v>175</v>
      </c>
      <c r="C17" s="456">
        <f t="shared" si="1"/>
        <v>176</v>
      </c>
      <c r="D17" s="776">
        <f t="shared" si="2"/>
        <v>176</v>
      </c>
      <c r="E17" s="463"/>
      <c r="F17" s="460"/>
      <c r="G17" s="462"/>
      <c r="H17" s="463"/>
      <c r="I17" s="460"/>
      <c r="J17" s="462"/>
      <c r="K17" s="463"/>
      <c r="L17" s="460"/>
      <c r="M17" s="462"/>
      <c r="N17" s="461"/>
      <c r="O17" s="460"/>
      <c r="P17" s="460"/>
      <c r="Q17" s="460"/>
      <c r="R17" s="460"/>
      <c r="S17" s="460"/>
      <c r="T17" s="788"/>
      <c r="U17" s="463"/>
      <c r="V17" s="460"/>
      <c r="W17" s="462"/>
      <c r="X17" s="463"/>
      <c r="Y17" s="460"/>
      <c r="Z17" s="462"/>
      <c r="AA17" s="463">
        <v>175</v>
      </c>
      <c r="AB17" s="460">
        <v>176</v>
      </c>
      <c r="AC17" s="462">
        <v>176</v>
      </c>
      <c r="AD17" s="463"/>
      <c r="AE17" s="460"/>
      <c r="AF17" s="462"/>
      <c r="AG17" s="463"/>
      <c r="AH17" s="460"/>
      <c r="AI17" s="462"/>
      <c r="AJ17" s="463"/>
      <c r="AK17" s="460"/>
      <c r="AL17" s="462"/>
      <c r="AM17" s="463"/>
      <c r="AN17" s="460"/>
      <c r="AO17" s="462"/>
      <c r="AP17" s="463"/>
      <c r="AQ17" s="460"/>
      <c r="AR17" s="462"/>
      <c r="AS17" s="461"/>
      <c r="AT17" s="460"/>
      <c r="AU17" s="462"/>
    </row>
    <row r="18" spans="1:47" hidden="1" x14ac:dyDescent="0.2">
      <c r="A18" s="768"/>
      <c r="B18" s="775">
        <f t="shared" si="0"/>
        <v>0</v>
      </c>
      <c r="C18" s="456">
        <f t="shared" si="1"/>
        <v>0</v>
      </c>
      <c r="D18" s="776">
        <f t="shared" si="2"/>
        <v>0</v>
      </c>
      <c r="E18" s="463"/>
      <c r="F18" s="460"/>
      <c r="G18" s="462"/>
      <c r="H18" s="463"/>
      <c r="I18" s="460"/>
      <c r="J18" s="462"/>
      <c r="K18" s="463"/>
      <c r="L18" s="460"/>
      <c r="M18" s="462"/>
      <c r="N18" s="461"/>
      <c r="O18" s="460"/>
      <c r="P18" s="460"/>
      <c r="Q18" s="460"/>
      <c r="R18" s="460"/>
      <c r="S18" s="460"/>
      <c r="T18" s="788"/>
      <c r="U18" s="463"/>
      <c r="V18" s="460"/>
      <c r="W18" s="462"/>
      <c r="X18" s="463"/>
      <c r="Y18" s="460"/>
      <c r="Z18" s="462"/>
      <c r="AA18" s="463"/>
      <c r="AB18" s="460"/>
      <c r="AC18" s="462"/>
      <c r="AD18" s="463"/>
      <c r="AE18" s="460"/>
      <c r="AF18" s="462"/>
      <c r="AG18" s="463"/>
      <c r="AH18" s="460"/>
      <c r="AI18" s="462"/>
      <c r="AJ18" s="463"/>
      <c r="AK18" s="460"/>
      <c r="AL18" s="462"/>
      <c r="AM18" s="463"/>
      <c r="AN18" s="460"/>
      <c r="AO18" s="462"/>
      <c r="AP18" s="463"/>
      <c r="AQ18" s="460"/>
      <c r="AR18" s="462"/>
      <c r="AS18" s="461"/>
      <c r="AT18" s="460"/>
      <c r="AU18" s="462"/>
    </row>
    <row r="19" spans="1:47" ht="12" hidden="1" customHeight="1" x14ac:dyDescent="0.2">
      <c r="A19" s="768"/>
      <c r="B19" s="775">
        <f t="shared" si="0"/>
        <v>0</v>
      </c>
      <c r="C19" s="456">
        <f t="shared" si="1"/>
        <v>0</v>
      </c>
      <c r="D19" s="776">
        <f t="shared" si="2"/>
        <v>0</v>
      </c>
      <c r="E19" s="463"/>
      <c r="F19" s="460"/>
      <c r="G19" s="462"/>
      <c r="H19" s="463"/>
      <c r="I19" s="460"/>
      <c r="J19" s="462"/>
      <c r="K19" s="463"/>
      <c r="L19" s="460"/>
      <c r="M19" s="462"/>
      <c r="N19" s="461"/>
      <c r="O19" s="460"/>
      <c r="P19" s="460"/>
      <c r="Q19" s="460"/>
      <c r="R19" s="460"/>
      <c r="S19" s="460"/>
      <c r="T19" s="788"/>
      <c r="U19" s="463"/>
      <c r="V19" s="460"/>
      <c r="W19" s="462"/>
      <c r="X19" s="463"/>
      <c r="Y19" s="460"/>
      <c r="Z19" s="462"/>
      <c r="AA19" s="463"/>
      <c r="AB19" s="460"/>
      <c r="AC19" s="462"/>
      <c r="AD19" s="463"/>
      <c r="AE19" s="460"/>
      <c r="AF19" s="462"/>
      <c r="AG19" s="463"/>
      <c r="AH19" s="460"/>
      <c r="AI19" s="462"/>
      <c r="AJ19" s="463"/>
      <c r="AK19" s="460"/>
      <c r="AL19" s="462"/>
      <c r="AM19" s="463"/>
      <c r="AN19" s="460"/>
      <c r="AO19" s="462"/>
      <c r="AP19" s="463"/>
      <c r="AQ19" s="460"/>
      <c r="AR19" s="462"/>
      <c r="AS19" s="461"/>
      <c r="AT19" s="460"/>
      <c r="AU19" s="462"/>
    </row>
    <row r="20" spans="1:47" ht="12.75" hidden="1" customHeight="1" x14ac:dyDescent="0.2">
      <c r="A20" s="768"/>
      <c r="B20" s="775">
        <f t="shared" si="0"/>
        <v>0</v>
      </c>
      <c r="C20" s="456">
        <f t="shared" si="1"/>
        <v>0</v>
      </c>
      <c r="D20" s="776">
        <f t="shared" si="2"/>
        <v>0</v>
      </c>
      <c r="E20" s="463"/>
      <c r="F20" s="460"/>
      <c r="G20" s="462"/>
      <c r="H20" s="463"/>
      <c r="I20" s="460"/>
      <c r="J20" s="462"/>
      <c r="K20" s="463"/>
      <c r="L20" s="460"/>
      <c r="M20" s="462"/>
      <c r="N20" s="461"/>
      <c r="O20" s="460"/>
      <c r="P20" s="460"/>
      <c r="Q20" s="460"/>
      <c r="R20" s="460"/>
      <c r="S20" s="460"/>
      <c r="T20" s="788"/>
      <c r="U20" s="463"/>
      <c r="V20" s="460"/>
      <c r="W20" s="462"/>
      <c r="X20" s="463"/>
      <c r="Y20" s="460"/>
      <c r="Z20" s="462"/>
      <c r="AA20" s="463"/>
      <c r="AB20" s="460"/>
      <c r="AC20" s="462"/>
      <c r="AD20" s="463"/>
      <c r="AE20" s="460"/>
      <c r="AF20" s="462"/>
      <c r="AG20" s="463"/>
      <c r="AH20" s="460"/>
      <c r="AI20" s="462"/>
      <c r="AJ20" s="463"/>
      <c r="AK20" s="460"/>
      <c r="AL20" s="462"/>
      <c r="AM20" s="463"/>
      <c r="AN20" s="460"/>
      <c r="AO20" s="462"/>
      <c r="AP20" s="463"/>
      <c r="AQ20" s="460"/>
      <c r="AR20" s="462"/>
      <c r="AS20" s="461"/>
      <c r="AT20" s="460"/>
      <c r="AU20" s="462"/>
    </row>
    <row r="21" spans="1:47" ht="12.75" hidden="1" customHeight="1" x14ac:dyDescent="0.2">
      <c r="A21" s="768"/>
      <c r="B21" s="775">
        <f t="shared" si="0"/>
        <v>0</v>
      </c>
      <c r="C21" s="456">
        <f t="shared" si="1"/>
        <v>0</v>
      </c>
      <c r="D21" s="776">
        <f t="shared" si="2"/>
        <v>0</v>
      </c>
      <c r="E21" s="463"/>
      <c r="F21" s="460"/>
      <c r="G21" s="462"/>
      <c r="H21" s="463"/>
      <c r="I21" s="460"/>
      <c r="J21" s="462"/>
      <c r="K21" s="463"/>
      <c r="L21" s="460"/>
      <c r="M21" s="462"/>
      <c r="N21" s="461"/>
      <c r="O21" s="460"/>
      <c r="P21" s="460"/>
      <c r="Q21" s="460"/>
      <c r="R21" s="460"/>
      <c r="S21" s="460"/>
      <c r="T21" s="788"/>
      <c r="U21" s="463"/>
      <c r="V21" s="460"/>
      <c r="W21" s="462"/>
      <c r="X21" s="463"/>
      <c r="Y21" s="460"/>
      <c r="Z21" s="462"/>
      <c r="AA21" s="463"/>
      <c r="AB21" s="460"/>
      <c r="AC21" s="462"/>
      <c r="AD21" s="463"/>
      <c r="AE21" s="460"/>
      <c r="AF21" s="462"/>
      <c r="AG21" s="463"/>
      <c r="AH21" s="460"/>
      <c r="AI21" s="462"/>
      <c r="AJ21" s="463"/>
      <c r="AK21" s="460"/>
      <c r="AL21" s="462"/>
      <c r="AM21" s="463"/>
      <c r="AN21" s="460"/>
      <c r="AO21" s="462"/>
      <c r="AP21" s="463"/>
      <c r="AQ21" s="460"/>
      <c r="AR21" s="462"/>
      <c r="AS21" s="461"/>
      <c r="AT21" s="460"/>
      <c r="AU21" s="462"/>
    </row>
    <row r="22" spans="1:47" ht="12.75" hidden="1" customHeight="1" x14ac:dyDescent="0.2">
      <c r="A22" s="768"/>
      <c r="B22" s="775">
        <f t="shared" si="0"/>
        <v>0</v>
      </c>
      <c r="C22" s="456">
        <f t="shared" si="1"/>
        <v>0</v>
      </c>
      <c r="D22" s="776">
        <f t="shared" si="2"/>
        <v>0</v>
      </c>
      <c r="E22" s="463"/>
      <c r="F22" s="460"/>
      <c r="G22" s="462"/>
      <c r="H22" s="463"/>
      <c r="I22" s="460"/>
      <c r="J22" s="462"/>
      <c r="K22" s="463"/>
      <c r="L22" s="460"/>
      <c r="M22" s="462"/>
      <c r="N22" s="461"/>
      <c r="O22" s="460"/>
      <c r="P22" s="460"/>
      <c r="Q22" s="460"/>
      <c r="R22" s="460"/>
      <c r="S22" s="460"/>
      <c r="T22" s="788"/>
      <c r="U22" s="463"/>
      <c r="V22" s="460"/>
      <c r="W22" s="462"/>
      <c r="X22" s="463"/>
      <c r="Y22" s="460"/>
      <c r="Z22" s="462"/>
      <c r="AA22" s="463"/>
      <c r="AB22" s="460"/>
      <c r="AC22" s="462"/>
      <c r="AD22" s="463"/>
      <c r="AE22" s="460"/>
      <c r="AF22" s="462"/>
      <c r="AG22" s="463"/>
      <c r="AH22" s="460"/>
      <c r="AI22" s="462"/>
      <c r="AJ22" s="463"/>
      <c r="AK22" s="460"/>
      <c r="AL22" s="462"/>
      <c r="AM22" s="463"/>
      <c r="AN22" s="460"/>
      <c r="AO22" s="462"/>
      <c r="AP22" s="463"/>
      <c r="AQ22" s="460"/>
      <c r="AR22" s="462"/>
      <c r="AS22" s="461"/>
      <c r="AT22" s="460"/>
      <c r="AU22" s="462"/>
    </row>
    <row r="23" spans="1:47" ht="12.75" hidden="1" customHeight="1" x14ac:dyDescent="0.2">
      <c r="A23" s="768"/>
      <c r="B23" s="775">
        <f t="shared" si="0"/>
        <v>0</v>
      </c>
      <c r="C23" s="456">
        <f t="shared" si="1"/>
        <v>0</v>
      </c>
      <c r="D23" s="776">
        <f t="shared" si="2"/>
        <v>0</v>
      </c>
      <c r="E23" s="463"/>
      <c r="F23" s="460"/>
      <c r="G23" s="462"/>
      <c r="H23" s="463"/>
      <c r="I23" s="460"/>
      <c r="J23" s="462"/>
      <c r="K23" s="463"/>
      <c r="L23" s="460"/>
      <c r="M23" s="462"/>
      <c r="N23" s="461"/>
      <c r="O23" s="460"/>
      <c r="P23" s="460"/>
      <c r="Q23" s="460"/>
      <c r="R23" s="460"/>
      <c r="S23" s="460"/>
      <c r="T23" s="788"/>
      <c r="U23" s="463"/>
      <c r="V23" s="460"/>
      <c r="W23" s="462"/>
      <c r="X23" s="463"/>
      <c r="Y23" s="460"/>
      <c r="Z23" s="462"/>
      <c r="AA23" s="463"/>
      <c r="AB23" s="460"/>
      <c r="AC23" s="462"/>
      <c r="AD23" s="463"/>
      <c r="AE23" s="460"/>
      <c r="AF23" s="462"/>
      <c r="AG23" s="463"/>
      <c r="AH23" s="460"/>
      <c r="AI23" s="462"/>
      <c r="AJ23" s="463"/>
      <c r="AK23" s="460"/>
      <c r="AL23" s="462"/>
      <c r="AM23" s="463"/>
      <c r="AN23" s="460"/>
      <c r="AO23" s="462"/>
      <c r="AP23" s="463"/>
      <c r="AQ23" s="460"/>
      <c r="AR23" s="462"/>
      <c r="AS23" s="461"/>
      <c r="AT23" s="460"/>
      <c r="AU23" s="462"/>
    </row>
    <row r="24" spans="1:47" ht="12.75" customHeight="1" x14ac:dyDescent="0.2">
      <c r="A24" s="768" t="s">
        <v>178</v>
      </c>
      <c r="B24" s="775">
        <f t="shared" si="0"/>
        <v>2280</v>
      </c>
      <c r="C24" s="456">
        <f t="shared" si="1"/>
        <v>2280</v>
      </c>
      <c r="D24" s="776">
        <f t="shared" si="2"/>
        <v>1290</v>
      </c>
      <c r="E24" s="463"/>
      <c r="F24" s="460"/>
      <c r="G24" s="462"/>
      <c r="H24" s="463"/>
      <c r="I24" s="460"/>
      <c r="J24" s="462"/>
      <c r="K24" s="463"/>
      <c r="L24" s="460"/>
      <c r="M24" s="462"/>
      <c r="N24" s="461"/>
      <c r="O24" s="460"/>
      <c r="P24" s="460"/>
      <c r="Q24" s="460"/>
      <c r="R24" s="460"/>
      <c r="S24" s="460"/>
      <c r="T24" s="788"/>
      <c r="U24" s="463"/>
      <c r="V24" s="460"/>
      <c r="W24" s="462"/>
      <c r="X24" s="463"/>
      <c r="Y24" s="460"/>
      <c r="Z24" s="462"/>
      <c r="AA24" s="463"/>
      <c r="AB24" s="460"/>
      <c r="AC24" s="462"/>
      <c r="AD24" s="463"/>
      <c r="AE24" s="460"/>
      <c r="AF24" s="462"/>
      <c r="AG24" s="463"/>
      <c r="AH24" s="460"/>
      <c r="AI24" s="462"/>
      <c r="AJ24" s="463">
        <v>2280</v>
      </c>
      <c r="AK24" s="460">
        <v>2280</v>
      </c>
      <c r="AL24" s="462">
        <v>1290</v>
      </c>
      <c r="AM24" s="463"/>
      <c r="AN24" s="460"/>
      <c r="AO24" s="462"/>
      <c r="AP24" s="463"/>
      <c r="AQ24" s="460"/>
      <c r="AR24" s="462"/>
      <c r="AS24" s="461"/>
      <c r="AT24" s="460"/>
      <c r="AU24" s="462"/>
    </row>
    <row r="25" spans="1:47" ht="12.75" customHeight="1" x14ac:dyDescent="0.2">
      <c r="A25" s="768" t="s">
        <v>443</v>
      </c>
      <c r="B25" s="775">
        <f t="shared" si="0"/>
        <v>0</v>
      </c>
      <c r="C25" s="456">
        <f t="shared" si="1"/>
        <v>26</v>
      </c>
      <c r="D25" s="776">
        <f t="shared" si="2"/>
        <v>26</v>
      </c>
      <c r="E25" s="463"/>
      <c r="F25" s="460"/>
      <c r="G25" s="462"/>
      <c r="H25" s="463"/>
      <c r="I25" s="460"/>
      <c r="J25" s="462"/>
      <c r="K25" s="463"/>
      <c r="L25" s="460"/>
      <c r="M25" s="462"/>
      <c r="N25" s="461"/>
      <c r="O25" s="460"/>
      <c r="P25" s="460"/>
      <c r="Q25" s="460"/>
      <c r="R25" s="460"/>
      <c r="S25" s="460"/>
      <c r="T25" s="788"/>
      <c r="U25" s="463"/>
      <c r="V25" s="460"/>
      <c r="W25" s="462"/>
      <c r="X25" s="463"/>
      <c r="Y25" s="460"/>
      <c r="Z25" s="462"/>
      <c r="AA25" s="463"/>
      <c r="AB25" s="460"/>
      <c r="AC25" s="462"/>
      <c r="AD25" s="463"/>
      <c r="AE25" s="460"/>
      <c r="AF25" s="462"/>
      <c r="AG25" s="463"/>
      <c r="AH25" s="460"/>
      <c r="AI25" s="462"/>
      <c r="AJ25" s="463">
        <v>0</v>
      </c>
      <c r="AK25" s="460">
        <v>26</v>
      </c>
      <c r="AL25" s="462">
        <v>26</v>
      </c>
      <c r="AM25" s="463"/>
      <c r="AN25" s="460"/>
      <c r="AO25" s="462"/>
      <c r="AP25" s="463"/>
      <c r="AQ25" s="460"/>
      <c r="AR25" s="462"/>
      <c r="AS25" s="461"/>
      <c r="AT25" s="460"/>
      <c r="AU25" s="462"/>
    </row>
    <row r="26" spans="1:47" ht="12.75" customHeight="1" x14ac:dyDescent="0.2">
      <c r="A26" s="768" t="s">
        <v>179</v>
      </c>
      <c r="B26" s="775">
        <f t="shared" si="0"/>
        <v>873</v>
      </c>
      <c r="C26" s="456">
        <f t="shared" si="1"/>
        <v>833</v>
      </c>
      <c r="D26" s="776">
        <f t="shared" si="2"/>
        <v>833</v>
      </c>
      <c r="E26" s="463"/>
      <c r="F26" s="460"/>
      <c r="G26" s="462"/>
      <c r="H26" s="463"/>
      <c r="I26" s="460"/>
      <c r="J26" s="462"/>
      <c r="K26" s="463"/>
      <c r="L26" s="460"/>
      <c r="M26" s="462"/>
      <c r="N26" s="461"/>
      <c r="O26" s="460"/>
      <c r="P26" s="460"/>
      <c r="Q26" s="460"/>
      <c r="R26" s="460"/>
      <c r="S26" s="460"/>
      <c r="T26" s="788"/>
      <c r="U26" s="463"/>
      <c r="V26" s="460"/>
      <c r="W26" s="462"/>
      <c r="X26" s="463"/>
      <c r="Y26" s="460"/>
      <c r="Z26" s="462"/>
      <c r="AA26" s="463">
        <v>333</v>
      </c>
      <c r="AB26" s="460">
        <v>293</v>
      </c>
      <c r="AC26" s="462">
        <v>293</v>
      </c>
      <c r="AD26" s="463"/>
      <c r="AE26" s="460"/>
      <c r="AF26" s="462"/>
      <c r="AG26" s="463">
        <v>540</v>
      </c>
      <c r="AH26" s="460">
        <v>540</v>
      </c>
      <c r="AI26" s="462">
        <v>540</v>
      </c>
      <c r="AJ26" s="463"/>
      <c r="AK26" s="460"/>
      <c r="AL26" s="462"/>
      <c r="AM26" s="463"/>
      <c r="AN26" s="460"/>
      <c r="AO26" s="462"/>
      <c r="AP26" s="463"/>
      <c r="AQ26" s="460"/>
      <c r="AR26" s="462"/>
      <c r="AS26" s="461"/>
      <c r="AT26" s="460"/>
      <c r="AU26" s="462"/>
    </row>
    <row r="27" spans="1:47" ht="12.75" customHeight="1" x14ac:dyDescent="0.2">
      <c r="A27" s="768" t="s">
        <v>180</v>
      </c>
      <c r="B27" s="775">
        <f t="shared" si="0"/>
        <v>4926</v>
      </c>
      <c r="C27" s="456">
        <f t="shared" si="1"/>
        <v>5193</v>
      </c>
      <c r="D27" s="776">
        <f t="shared" si="2"/>
        <v>5193</v>
      </c>
      <c r="E27" s="463">
        <v>0</v>
      </c>
      <c r="F27" s="460">
        <v>331</v>
      </c>
      <c r="G27" s="462">
        <v>331</v>
      </c>
      <c r="H27" s="463"/>
      <c r="I27" s="460"/>
      <c r="J27" s="462"/>
      <c r="K27" s="463"/>
      <c r="L27" s="460"/>
      <c r="M27" s="462"/>
      <c r="N27" s="461"/>
      <c r="O27" s="460"/>
      <c r="P27" s="460"/>
      <c r="Q27" s="460"/>
      <c r="R27" s="460"/>
      <c r="S27" s="460"/>
      <c r="T27" s="788"/>
      <c r="U27" s="463">
        <v>3662</v>
      </c>
      <c r="V27" s="460">
        <v>3703</v>
      </c>
      <c r="W27" s="462">
        <v>3703</v>
      </c>
      <c r="X27" s="463">
        <v>701</v>
      </c>
      <c r="Y27" s="460">
        <v>711</v>
      </c>
      <c r="Z27" s="462">
        <v>711</v>
      </c>
      <c r="AA27" s="463">
        <v>563</v>
      </c>
      <c r="AB27" s="460">
        <v>448</v>
      </c>
      <c r="AC27" s="462">
        <v>448</v>
      </c>
      <c r="AD27" s="463"/>
      <c r="AE27" s="460"/>
      <c r="AF27" s="462"/>
      <c r="AG27" s="463"/>
      <c r="AH27" s="460"/>
      <c r="AI27" s="462"/>
      <c r="AJ27" s="463"/>
      <c r="AK27" s="460"/>
      <c r="AL27" s="462"/>
      <c r="AM27" s="463"/>
      <c r="AN27" s="460"/>
      <c r="AO27" s="462"/>
      <c r="AP27" s="463"/>
      <c r="AQ27" s="460"/>
      <c r="AR27" s="462"/>
      <c r="AS27" s="461"/>
      <c r="AT27" s="460"/>
      <c r="AU27" s="462"/>
    </row>
    <row r="28" spans="1:47" ht="12.75" customHeight="1" x14ac:dyDescent="0.2">
      <c r="A28" s="768" t="s">
        <v>352</v>
      </c>
      <c r="B28" s="775">
        <f t="shared" si="0"/>
        <v>2678</v>
      </c>
      <c r="C28" s="456">
        <f t="shared" si="1"/>
        <v>2678</v>
      </c>
      <c r="D28" s="776">
        <f t="shared" si="2"/>
        <v>2381</v>
      </c>
      <c r="E28" s="463"/>
      <c r="F28" s="460"/>
      <c r="G28" s="462"/>
      <c r="H28" s="463"/>
      <c r="I28" s="460"/>
      <c r="J28" s="462"/>
      <c r="K28" s="463">
        <v>341</v>
      </c>
      <c r="L28" s="460">
        <v>341</v>
      </c>
      <c r="M28" s="462">
        <v>341</v>
      </c>
      <c r="N28" s="461"/>
      <c r="O28" s="460"/>
      <c r="P28" s="460"/>
      <c r="Q28" s="460"/>
      <c r="R28" s="460"/>
      <c r="S28" s="460"/>
      <c r="T28" s="788"/>
      <c r="U28" s="463"/>
      <c r="V28" s="460"/>
      <c r="W28" s="462"/>
      <c r="X28" s="463"/>
      <c r="Y28" s="460"/>
      <c r="Z28" s="462"/>
      <c r="AA28" s="463"/>
      <c r="AB28" s="460"/>
      <c r="AC28" s="462"/>
      <c r="AD28" s="463">
        <v>2337</v>
      </c>
      <c r="AE28" s="460">
        <v>2337</v>
      </c>
      <c r="AF28" s="462">
        <v>2040</v>
      </c>
      <c r="AG28" s="463"/>
      <c r="AH28" s="460"/>
      <c r="AI28" s="462"/>
      <c r="AJ28" s="463"/>
      <c r="AK28" s="460"/>
      <c r="AL28" s="462"/>
      <c r="AM28" s="463"/>
      <c r="AN28" s="460"/>
      <c r="AO28" s="462"/>
      <c r="AP28" s="463"/>
      <c r="AQ28" s="460"/>
      <c r="AR28" s="462"/>
      <c r="AS28" s="461"/>
      <c r="AT28" s="460"/>
      <c r="AU28" s="462"/>
    </row>
    <row r="29" spans="1:47" ht="12.75" customHeight="1" x14ac:dyDescent="0.2">
      <c r="A29" s="768" t="s">
        <v>181</v>
      </c>
      <c r="B29" s="775">
        <f t="shared" si="0"/>
        <v>940</v>
      </c>
      <c r="C29" s="456">
        <f t="shared" si="1"/>
        <v>1354</v>
      </c>
      <c r="D29" s="776">
        <f t="shared" si="2"/>
        <v>1354</v>
      </c>
      <c r="E29" s="463">
        <v>270</v>
      </c>
      <c r="F29" s="460">
        <v>697</v>
      </c>
      <c r="G29" s="462">
        <v>697</v>
      </c>
      <c r="H29" s="463"/>
      <c r="I29" s="460"/>
      <c r="J29" s="462"/>
      <c r="K29" s="463"/>
      <c r="L29" s="460"/>
      <c r="M29" s="462"/>
      <c r="N29" s="461"/>
      <c r="O29" s="460"/>
      <c r="P29" s="460"/>
      <c r="Q29" s="460"/>
      <c r="R29" s="460"/>
      <c r="S29" s="460"/>
      <c r="T29" s="788"/>
      <c r="U29" s="463">
        <v>540</v>
      </c>
      <c r="V29" s="460">
        <v>540</v>
      </c>
      <c r="W29" s="462">
        <v>540</v>
      </c>
      <c r="X29" s="463">
        <v>105</v>
      </c>
      <c r="Y29" s="460">
        <v>96</v>
      </c>
      <c r="Z29" s="462">
        <v>96</v>
      </c>
      <c r="AA29" s="463">
        <v>25</v>
      </c>
      <c r="AB29" s="460">
        <v>21</v>
      </c>
      <c r="AC29" s="462">
        <v>21</v>
      </c>
      <c r="AD29" s="463"/>
      <c r="AE29" s="460"/>
      <c r="AF29" s="462"/>
      <c r="AG29" s="463"/>
      <c r="AH29" s="460"/>
      <c r="AI29" s="462"/>
      <c r="AJ29" s="463"/>
      <c r="AK29" s="460"/>
      <c r="AL29" s="462"/>
      <c r="AM29" s="463"/>
      <c r="AN29" s="460"/>
      <c r="AO29" s="462"/>
      <c r="AP29" s="463"/>
      <c r="AQ29" s="460"/>
      <c r="AR29" s="462"/>
      <c r="AS29" s="461"/>
      <c r="AT29" s="460"/>
      <c r="AU29" s="462"/>
    </row>
    <row r="30" spans="1:47" x14ac:dyDescent="0.2">
      <c r="A30" s="768" t="s">
        <v>182</v>
      </c>
      <c r="B30" s="775">
        <f t="shared" si="0"/>
        <v>1969</v>
      </c>
      <c r="C30" s="456">
        <f t="shared" si="1"/>
        <v>1611</v>
      </c>
      <c r="D30" s="776">
        <f t="shared" si="2"/>
        <v>473</v>
      </c>
      <c r="E30" s="463"/>
      <c r="F30" s="460"/>
      <c r="G30" s="462"/>
      <c r="H30" s="463"/>
      <c r="I30" s="460"/>
      <c r="J30" s="462"/>
      <c r="K30" s="463"/>
      <c r="L30" s="460"/>
      <c r="M30" s="462"/>
      <c r="N30" s="461"/>
      <c r="O30" s="460"/>
      <c r="P30" s="460"/>
      <c r="Q30" s="460"/>
      <c r="R30" s="460"/>
      <c r="S30" s="460"/>
      <c r="T30" s="788"/>
      <c r="U30" s="463"/>
      <c r="V30" s="460"/>
      <c r="W30" s="462"/>
      <c r="X30" s="463"/>
      <c r="Y30" s="460"/>
      <c r="Z30" s="462"/>
      <c r="AA30" s="463">
        <v>1969</v>
      </c>
      <c r="AB30" s="460">
        <v>1611</v>
      </c>
      <c r="AC30" s="462">
        <v>473</v>
      </c>
      <c r="AD30" s="463"/>
      <c r="AE30" s="460"/>
      <c r="AF30" s="462"/>
      <c r="AG30" s="463"/>
      <c r="AH30" s="460"/>
      <c r="AI30" s="462"/>
      <c r="AJ30" s="463"/>
      <c r="AK30" s="460"/>
      <c r="AL30" s="462"/>
      <c r="AM30" s="463"/>
      <c r="AN30" s="460"/>
      <c r="AO30" s="462"/>
      <c r="AP30" s="463"/>
      <c r="AQ30" s="460"/>
      <c r="AR30" s="462"/>
      <c r="AS30" s="461"/>
      <c r="AT30" s="460"/>
      <c r="AU30" s="462"/>
    </row>
    <row r="31" spans="1:47" ht="12.75" hidden="1" customHeight="1" x14ac:dyDescent="0.2">
      <c r="A31" s="768"/>
      <c r="B31" s="775">
        <f t="shared" si="0"/>
        <v>0</v>
      </c>
      <c r="C31" s="456">
        <f t="shared" si="1"/>
        <v>0</v>
      </c>
      <c r="D31" s="776">
        <f t="shared" si="2"/>
        <v>0</v>
      </c>
      <c r="E31" s="463"/>
      <c r="F31" s="460"/>
      <c r="G31" s="462"/>
      <c r="H31" s="463"/>
      <c r="I31" s="460"/>
      <c r="J31" s="462"/>
      <c r="K31" s="463"/>
      <c r="L31" s="460"/>
      <c r="M31" s="462"/>
      <c r="N31" s="461"/>
      <c r="O31" s="460"/>
      <c r="P31" s="460"/>
      <c r="Q31" s="460"/>
      <c r="R31" s="460"/>
      <c r="S31" s="460"/>
      <c r="T31" s="788"/>
      <c r="U31" s="463"/>
      <c r="V31" s="460"/>
      <c r="W31" s="462"/>
      <c r="X31" s="463"/>
      <c r="Y31" s="460"/>
      <c r="Z31" s="462"/>
      <c r="AA31" s="463"/>
      <c r="AB31" s="460"/>
      <c r="AC31" s="462"/>
      <c r="AD31" s="463"/>
      <c r="AE31" s="460"/>
      <c r="AF31" s="462"/>
      <c r="AG31" s="463"/>
      <c r="AH31" s="460"/>
      <c r="AI31" s="462"/>
      <c r="AJ31" s="463"/>
      <c r="AK31" s="460"/>
      <c r="AL31" s="462"/>
      <c r="AM31" s="463"/>
      <c r="AN31" s="460"/>
      <c r="AO31" s="462"/>
      <c r="AP31" s="463"/>
      <c r="AQ31" s="460"/>
      <c r="AR31" s="462"/>
      <c r="AS31" s="461"/>
      <c r="AT31" s="460"/>
      <c r="AU31" s="462"/>
    </row>
    <row r="32" spans="1:47" ht="12.75" customHeight="1" x14ac:dyDescent="0.2">
      <c r="A32" s="768" t="s">
        <v>183</v>
      </c>
      <c r="B32" s="775">
        <f t="shared" si="0"/>
        <v>483</v>
      </c>
      <c r="C32" s="456">
        <f t="shared" si="1"/>
        <v>175</v>
      </c>
      <c r="D32" s="776">
        <f t="shared" si="2"/>
        <v>175</v>
      </c>
      <c r="E32" s="463"/>
      <c r="F32" s="460"/>
      <c r="G32" s="462"/>
      <c r="H32" s="463"/>
      <c r="I32" s="460"/>
      <c r="J32" s="462"/>
      <c r="K32" s="463"/>
      <c r="L32" s="460"/>
      <c r="M32" s="462"/>
      <c r="N32" s="461"/>
      <c r="O32" s="460"/>
      <c r="P32" s="460"/>
      <c r="Q32" s="460"/>
      <c r="R32" s="460"/>
      <c r="S32" s="460"/>
      <c r="T32" s="788"/>
      <c r="U32" s="463"/>
      <c r="V32" s="460"/>
      <c r="W32" s="462"/>
      <c r="X32" s="463"/>
      <c r="Y32" s="460"/>
      <c r="Z32" s="462"/>
      <c r="AA32" s="463">
        <v>483</v>
      </c>
      <c r="AB32" s="460">
        <v>175</v>
      </c>
      <c r="AC32" s="462">
        <v>175</v>
      </c>
      <c r="AD32" s="463"/>
      <c r="AE32" s="460"/>
      <c r="AF32" s="462"/>
      <c r="AG32" s="463"/>
      <c r="AH32" s="460"/>
      <c r="AI32" s="462"/>
      <c r="AJ32" s="463"/>
      <c r="AK32" s="460"/>
      <c r="AL32" s="462"/>
      <c r="AM32" s="463"/>
      <c r="AN32" s="460"/>
      <c r="AO32" s="462"/>
      <c r="AP32" s="463"/>
      <c r="AQ32" s="460"/>
      <c r="AR32" s="462"/>
      <c r="AS32" s="461"/>
      <c r="AT32" s="460"/>
      <c r="AU32" s="462"/>
    </row>
    <row r="33" spans="1:67" x14ac:dyDescent="0.2">
      <c r="A33" s="768" t="s">
        <v>185</v>
      </c>
      <c r="B33" s="775">
        <f t="shared" si="0"/>
        <v>1073</v>
      </c>
      <c r="C33" s="456">
        <f t="shared" si="1"/>
        <v>1866</v>
      </c>
      <c r="D33" s="776">
        <f t="shared" si="2"/>
        <v>1866</v>
      </c>
      <c r="E33" s="463"/>
      <c r="F33" s="460"/>
      <c r="G33" s="462"/>
      <c r="H33" s="463"/>
      <c r="I33" s="460"/>
      <c r="J33" s="462"/>
      <c r="K33" s="463"/>
      <c r="L33" s="460"/>
      <c r="M33" s="462"/>
      <c r="N33" s="461"/>
      <c r="O33" s="460"/>
      <c r="P33" s="460"/>
      <c r="Q33" s="460"/>
      <c r="R33" s="460"/>
      <c r="S33" s="460"/>
      <c r="T33" s="788"/>
      <c r="U33" s="463">
        <v>978</v>
      </c>
      <c r="V33" s="460">
        <v>1571</v>
      </c>
      <c r="W33" s="462">
        <v>1571</v>
      </c>
      <c r="X33" s="463">
        <v>95</v>
      </c>
      <c r="Y33" s="460">
        <v>266</v>
      </c>
      <c r="Z33" s="462">
        <v>266</v>
      </c>
      <c r="AA33" s="463">
        <v>0</v>
      </c>
      <c r="AB33" s="460">
        <v>29</v>
      </c>
      <c r="AC33" s="462">
        <v>29</v>
      </c>
      <c r="AD33" s="463"/>
      <c r="AE33" s="460"/>
      <c r="AF33" s="462"/>
      <c r="AG33" s="463"/>
      <c r="AH33" s="460"/>
      <c r="AI33" s="462"/>
      <c r="AJ33" s="463"/>
      <c r="AK33" s="460"/>
      <c r="AL33" s="462"/>
      <c r="AM33" s="463"/>
      <c r="AN33" s="460"/>
      <c r="AO33" s="462"/>
      <c r="AP33" s="463"/>
      <c r="AQ33" s="460"/>
      <c r="AR33" s="462"/>
      <c r="AS33" s="461"/>
      <c r="AT33" s="460"/>
      <c r="AU33" s="462"/>
    </row>
    <row r="34" spans="1:67" ht="12.75" hidden="1" customHeight="1" x14ac:dyDescent="0.2">
      <c r="A34" s="768"/>
      <c r="B34" s="775">
        <f t="shared" si="0"/>
        <v>0</v>
      </c>
      <c r="C34" s="456">
        <f t="shared" si="1"/>
        <v>0</v>
      </c>
      <c r="D34" s="776">
        <f t="shared" si="2"/>
        <v>0</v>
      </c>
      <c r="E34" s="463"/>
      <c r="F34" s="460"/>
      <c r="G34" s="462"/>
      <c r="H34" s="463"/>
      <c r="I34" s="460"/>
      <c r="J34" s="462"/>
      <c r="K34" s="463"/>
      <c r="L34" s="460"/>
      <c r="M34" s="462"/>
      <c r="N34" s="461"/>
      <c r="O34" s="460"/>
      <c r="P34" s="460"/>
      <c r="Q34" s="460"/>
      <c r="R34" s="460"/>
      <c r="S34" s="460"/>
      <c r="T34" s="788"/>
      <c r="U34" s="463"/>
      <c r="V34" s="460"/>
      <c r="W34" s="462"/>
      <c r="X34" s="463"/>
      <c r="Y34" s="460"/>
      <c r="Z34" s="462"/>
      <c r="AA34" s="463"/>
      <c r="AB34" s="460"/>
      <c r="AC34" s="462"/>
      <c r="AD34" s="463"/>
      <c r="AE34" s="460"/>
      <c r="AF34" s="462"/>
      <c r="AG34" s="463"/>
      <c r="AH34" s="460"/>
      <c r="AI34" s="462"/>
      <c r="AJ34" s="463"/>
      <c r="AK34" s="460"/>
      <c r="AL34" s="462"/>
      <c r="AM34" s="463"/>
      <c r="AN34" s="460"/>
      <c r="AO34" s="462"/>
      <c r="AP34" s="463"/>
      <c r="AQ34" s="460"/>
      <c r="AR34" s="462"/>
      <c r="AS34" s="461"/>
      <c r="AT34" s="460"/>
      <c r="AU34" s="462"/>
    </row>
    <row r="35" spans="1:67" ht="12.75" customHeight="1" x14ac:dyDescent="0.2">
      <c r="A35" s="768" t="s">
        <v>441</v>
      </c>
      <c r="B35" s="775">
        <f t="shared" si="0"/>
        <v>127</v>
      </c>
      <c r="C35" s="456">
        <f t="shared" si="1"/>
        <v>60</v>
      </c>
      <c r="D35" s="776">
        <f t="shared" si="2"/>
        <v>60</v>
      </c>
      <c r="E35" s="463"/>
      <c r="F35" s="460"/>
      <c r="G35" s="462"/>
      <c r="H35" s="463"/>
      <c r="I35" s="460"/>
      <c r="J35" s="462"/>
      <c r="K35" s="463"/>
      <c r="L35" s="460"/>
      <c r="M35" s="462"/>
      <c r="N35" s="461"/>
      <c r="O35" s="460"/>
      <c r="P35" s="460"/>
      <c r="Q35" s="460"/>
      <c r="R35" s="460"/>
      <c r="S35" s="460"/>
      <c r="T35" s="788"/>
      <c r="U35" s="463"/>
      <c r="V35" s="460"/>
      <c r="W35" s="462"/>
      <c r="X35" s="463"/>
      <c r="Y35" s="460"/>
      <c r="Z35" s="462"/>
      <c r="AA35" s="463">
        <v>127</v>
      </c>
      <c r="AB35" s="460">
        <v>60</v>
      </c>
      <c r="AC35" s="462">
        <v>60</v>
      </c>
      <c r="AD35" s="463"/>
      <c r="AE35" s="460"/>
      <c r="AF35" s="462"/>
      <c r="AG35" s="463"/>
      <c r="AH35" s="460"/>
      <c r="AI35" s="462"/>
      <c r="AJ35" s="463"/>
      <c r="AK35" s="460"/>
      <c r="AL35" s="462"/>
      <c r="AM35" s="463"/>
      <c r="AN35" s="460"/>
      <c r="AO35" s="462"/>
      <c r="AP35" s="463"/>
      <c r="AQ35" s="460"/>
      <c r="AR35" s="462"/>
      <c r="AS35" s="461"/>
      <c r="AT35" s="460"/>
      <c r="AU35" s="462"/>
    </row>
    <row r="36" spans="1:67" hidden="1" x14ac:dyDescent="0.2">
      <c r="A36" s="768"/>
      <c r="B36" s="775">
        <f t="shared" si="0"/>
        <v>0</v>
      </c>
      <c r="C36" s="456">
        <f t="shared" si="1"/>
        <v>0</v>
      </c>
      <c r="D36" s="776">
        <f t="shared" si="2"/>
        <v>0</v>
      </c>
      <c r="E36" s="463"/>
      <c r="F36" s="460"/>
      <c r="G36" s="462"/>
      <c r="H36" s="463"/>
      <c r="I36" s="460"/>
      <c r="J36" s="462"/>
      <c r="K36" s="463"/>
      <c r="L36" s="460"/>
      <c r="M36" s="462"/>
      <c r="N36" s="461"/>
      <c r="O36" s="460"/>
      <c r="P36" s="460"/>
      <c r="Q36" s="460"/>
      <c r="R36" s="460"/>
      <c r="S36" s="460"/>
      <c r="T36" s="788"/>
      <c r="U36" s="463"/>
      <c r="V36" s="460"/>
      <c r="W36" s="462"/>
      <c r="X36" s="463"/>
      <c r="Y36" s="460"/>
      <c r="Z36" s="462"/>
      <c r="AA36" s="463"/>
      <c r="AB36" s="460"/>
      <c r="AC36" s="462"/>
      <c r="AD36" s="463"/>
      <c r="AE36" s="460"/>
      <c r="AF36" s="462"/>
      <c r="AG36" s="463"/>
      <c r="AH36" s="460"/>
      <c r="AI36" s="462"/>
      <c r="AJ36" s="463"/>
      <c r="AK36" s="460"/>
      <c r="AL36" s="462"/>
      <c r="AM36" s="463"/>
      <c r="AN36" s="460"/>
      <c r="AO36" s="462"/>
      <c r="AP36" s="463"/>
      <c r="AQ36" s="460"/>
      <c r="AR36" s="462"/>
      <c r="AS36" s="461"/>
      <c r="AT36" s="460"/>
      <c r="AU36" s="462"/>
    </row>
    <row r="37" spans="1:67" x14ac:dyDescent="0.2">
      <c r="A37" s="768" t="s">
        <v>442</v>
      </c>
      <c r="B37" s="775">
        <f t="shared" si="0"/>
        <v>279</v>
      </c>
      <c r="C37" s="456">
        <f t="shared" si="1"/>
        <v>0</v>
      </c>
      <c r="D37" s="776">
        <f t="shared" si="2"/>
        <v>0</v>
      </c>
      <c r="E37" s="463"/>
      <c r="F37" s="460"/>
      <c r="G37" s="462"/>
      <c r="H37" s="463"/>
      <c r="I37" s="460"/>
      <c r="J37" s="462"/>
      <c r="K37" s="463"/>
      <c r="L37" s="460"/>
      <c r="M37" s="462"/>
      <c r="N37" s="461"/>
      <c r="O37" s="460"/>
      <c r="P37" s="460"/>
      <c r="Q37" s="460"/>
      <c r="R37" s="460"/>
      <c r="S37" s="460"/>
      <c r="T37" s="788"/>
      <c r="U37" s="463"/>
      <c r="V37" s="460"/>
      <c r="W37" s="462"/>
      <c r="X37" s="463"/>
      <c r="Y37" s="460"/>
      <c r="Z37" s="462"/>
      <c r="AA37" s="463">
        <v>279</v>
      </c>
      <c r="AB37" s="460">
        <v>0</v>
      </c>
      <c r="AC37" s="462">
        <v>0</v>
      </c>
      <c r="AD37" s="463"/>
      <c r="AE37" s="460"/>
      <c r="AF37" s="462"/>
      <c r="AG37" s="463"/>
      <c r="AH37" s="460"/>
      <c r="AI37" s="462"/>
      <c r="AJ37" s="463"/>
      <c r="AK37" s="460"/>
      <c r="AL37" s="462"/>
      <c r="AM37" s="463"/>
      <c r="AN37" s="460"/>
      <c r="AO37" s="462"/>
      <c r="AP37" s="463"/>
      <c r="AQ37" s="460"/>
      <c r="AR37" s="462"/>
      <c r="AS37" s="461"/>
      <c r="AT37" s="460"/>
      <c r="AU37" s="462"/>
    </row>
    <row r="38" spans="1:67" x14ac:dyDescent="0.2">
      <c r="A38" s="768" t="s">
        <v>327</v>
      </c>
      <c r="B38" s="775">
        <f t="shared" si="0"/>
        <v>0</v>
      </c>
      <c r="C38" s="456">
        <f t="shared" si="1"/>
        <v>634</v>
      </c>
      <c r="D38" s="776">
        <f t="shared" si="2"/>
        <v>634</v>
      </c>
      <c r="E38" s="463"/>
      <c r="F38" s="460"/>
      <c r="G38" s="462"/>
      <c r="H38" s="463"/>
      <c r="I38" s="460"/>
      <c r="J38" s="462"/>
      <c r="K38" s="463"/>
      <c r="L38" s="460"/>
      <c r="M38" s="462"/>
      <c r="N38" s="461"/>
      <c r="O38" s="460"/>
      <c r="P38" s="460"/>
      <c r="Q38" s="460"/>
      <c r="R38" s="460"/>
      <c r="S38" s="460"/>
      <c r="T38" s="788"/>
      <c r="U38" s="463"/>
      <c r="V38" s="460"/>
      <c r="W38" s="462"/>
      <c r="X38" s="463"/>
      <c r="Y38" s="460"/>
      <c r="Z38" s="462"/>
      <c r="AA38" s="463"/>
      <c r="AB38" s="460"/>
      <c r="AC38" s="462"/>
      <c r="AD38" s="463"/>
      <c r="AE38" s="460"/>
      <c r="AF38" s="462"/>
      <c r="AG38" s="463"/>
      <c r="AH38" s="460"/>
      <c r="AI38" s="462"/>
      <c r="AJ38" s="463"/>
      <c r="AK38" s="460"/>
      <c r="AL38" s="462"/>
      <c r="AM38" s="463"/>
      <c r="AN38" s="460"/>
      <c r="AO38" s="462"/>
      <c r="AP38" s="463">
        <v>0</v>
      </c>
      <c r="AQ38" s="460">
        <v>634</v>
      </c>
      <c r="AR38" s="462">
        <v>634</v>
      </c>
      <c r="AS38" s="461"/>
      <c r="AT38" s="460"/>
      <c r="AU38" s="462"/>
    </row>
    <row r="39" spans="1:67" ht="13.5" thickBot="1" x14ac:dyDescent="0.25">
      <c r="A39" s="768" t="s">
        <v>186</v>
      </c>
      <c r="B39" s="775">
        <f t="shared" si="0"/>
        <v>77</v>
      </c>
      <c r="C39" s="456">
        <f t="shared" si="1"/>
        <v>204</v>
      </c>
      <c r="D39" s="776">
        <f t="shared" si="2"/>
        <v>179</v>
      </c>
      <c r="E39" s="463"/>
      <c r="F39" s="460"/>
      <c r="G39" s="462"/>
      <c r="H39" s="463"/>
      <c r="I39" s="460"/>
      <c r="J39" s="462"/>
      <c r="K39" s="463"/>
      <c r="L39" s="460"/>
      <c r="M39" s="462"/>
      <c r="N39" s="461"/>
      <c r="O39" s="460"/>
      <c r="P39" s="460"/>
      <c r="Q39" s="460"/>
      <c r="R39" s="460"/>
      <c r="S39" s="460"/>
      <c r="T39" s="788"/>
      <c r="U39" s="463"/>
      <c r="V39" s="460"/>
      <c r="W39" s="462"/>
      <c r="X39" s="463"/>
      <c r="Y39" s="460"/>
      <c r="Z39" s="462"/>
      <c r="AA39" s="463"/>
      <c r="AB39" s="460"/>
      <c r="AC39" s="462"/>
      <c r="AD39" s="463"/>
      <c r="AE39" s="460"/>
      <c r="AF39" s="462"/>
      <c r="AG39" s="463">
        <v>77</v>
      </c>
      <c r="AH39" s="460">
        <v>204</v>
      </c>
      <c r="AI39" s="462">
        <v>179</v>
      </c>
      <c r="AJ39" s="463"/>
      <c r="AK39" s="460"/>
      <c r="AL39" s="462"/>
      <c r="AM39" s="463"/>
      <c r="AN39" s="460"/>
      <c r="AO39" s="462"/>
      <c r="AP39" s="463"/>
      <c r="AQ39" s="460"/>
      <c r="AR39" s="462"/>
      <c r="AS39" s="461"/>
      <c r="AT39" s="460"/>
      <c r="AU39" s="462"/>
    </row>
    <row r="40" spans="1:67" ht="12.75" hidden="1" customHeight="1" x14ac:dyDescent="0.25">
      <c r="A40" s="768"/>
      <c r="B40" s="777"/>
      <c r="C40" s="464"/>
      <c r="D40" s="778"/>
      <c r="E40" s="463"/>
      <c r="F40" s="460"/>
      <c r="G40" s="462"/>
      <c r="H40" s="463"/>
      <c r="I40" s="460"/>
      <c r="J40" s="462"/>
      <c r="K40" s="463"/>
      <c r="L40" s="460"/>
      <c r="M40" s="462"/>
      <c r="N40" s="461"/>
      <c r="O40" s="460"/>
      <c r="P40" s="460"/>
      <c r="Q40" s="460"/>
      <c r="R40" s="460"/>
      <c r="S40" s="460"/>
      <c r="T40" s="788"/>
      <c r="U40" s="463"/>
      <c r="V40" s="460"/>
      <c r="W40" s="462"/>
      <c r="X40" s="463"/>
      <c r="Y40" s="460"/>
      <c r="Z40" s="462"/>
      <c r="AA40" s="463"/>
      <c r="AB40" s="460"/>
      <c r="AC40" s="462"/>
      <c r="AD40" s="463"/>
      <c r="AE40" s="460"/>
      <c r="AF40" s="462"/>
      <c r="AG40" s="463"/>
      <c r="AH40" s="460"/>
      <c r="AI40" s="462"/>
      <c r="AJ40" s="463"/>
      <c r="AK40" s="460"/>
      <c r="AL40" s="462"/>
      <c r="AM40" s="463"/>
      <c r="AN40" s="460"/>
      <c r="AO40" s="462"/>
      <c r="AP40" s="463"/>
      <c r="AQ40" s="460"/>
      <c r="AR40" s="462"/>
      <c r="AS40" s="461"/>
      <c r="AT40" s="460"/>
      <c r="AU40" s="462"/>
    </row>
    <row r="41" spans="1:67" ht="12.75" hidden="1" customHeight="1" x14ac:dyDescent="0.25">
      <c r="A41" s="769"/>
      <c r="B41" s="779"/>
      <c r="C41" s="466"/>
      <c r="D41" s="780"/>
      <c r="E41" s="465"/>
      <c r="F41" s="467"/>
      <c r="G41" s="468"/>
      <c r="H41" s="465"/>
      <c r="I41" s="467"/>
      <c r="J41" s="468"/>
      <c r="K41" s="465"/>
      <c r="L41" s="467"/>
      <c r="M41" s="468"/>
      <c r="N41" s="771"/>
      <c r="O41" s="467"/>
      <c r="P41" s="467"/>
      <c r="Q41" s="467"/>
      <c r="R41" s="467"/>
      <c r="S41" s="467"/>
      <c r="T41" s="789"/>
      <c r="U41" s="465"/>
      <c r="V41" s="467"/>
      <c r="W41" s="468"/>
      <c r="X41" s="465"/>
      <c r="Y41" s="467"/>
      <c r="Z41" s="468"/>
      <c r="AA41" s="465"/>
      <c r="AB41" s="467"/>
      <c r="AC41" s="468"/>
      <c r="AD41" s="465"/>
      <c r="AE41" s="467"/>
      <c r="AF41" s="468"/>
      <c r="AG41" s="465"/>
      <c r="AH41" s="467"/>
      <c r="AI41" s="468"/>
      <c r="AJ41" s="465"/>
      <c r="AK41" s="467"/>
      <c r="AL41" s="468"/>
      <c r="AM41" s="465"/>
      <c r="AN41" s="467"/>
      <c r="AO41" s="468"/>
      <c r="AP41" s="465"/>
      <c r="AQ41" s="467"/>
      <c r="AR41" s="468"/>
      <c r="AS41" s="771"/>
      <c r="AT41" s="467"/>
      <c r="AU41" s="468"/>
    </row>
    <row r="42" spans="1:67" ht="12.75" customHeight="1" thickBot="1" x14ac:dyDescent="0.25">
      <c r="A42" s="770" t="s">
        <v>9</v>
      </c>
      <c r="B42" s="770">
        <f t="shared" ref="B42:Z42" si="3">SUM(B12:B41)</f>
        <v>42731</v>
      </c>
      <c r="C42" s="770">
        <f t="shared" si="3"/>
        <v>45640</v>
      </c>
      <c r="D42" s="770">
        <f t="shared" si="3"/>
        <v>37961</v>
      </c>
      <c r="E42" s="770">
        <f t="shared" si="3"/>
        <v>6701</v>
      </c>
      <c r="F42" s="770">
        <f t="shared" si="3"/>
        <v>7047</v>
      </c>
      <c r="G42" s="770">
        <f t="shared" si="3"/>
        <v>7047</v>
      </c>
      <c r="H42" s="770">
        <f t="shared" si="3"/>
        <v>0</v>
      </c>
      <c r="I42" s="770">
        <f t="shared" si="3"/>
        <v>0</v>
      </c>
      <c r="J42" s="770">
        <f t="shared" si="3"/>
        <v>0</v>
      </c>
      <c r="K42" s="770">
        <f t="shared" si="3"/>
        <v>341</v>
      </c>
      <c r="L42" s="770">
        <f t="shared" si="3"/>
        <v>341</v>
      </c>
      <c r="M42" s="770">
        <f t="shared" si="3"/>
        <v>341</v>
      </c>
      <c r="N42" s="469">
        <f t="shared" si="3"/>
        <v>0</v>
      </c>
      <c r="O42" s="469">
        <f t="shared" si="3"/>
        <v>0</v>
      </c>
      <c r="P42" s="469">
        <f t="shared" si="3"/>
        <v>0</v>
      </c>
      <c r="Q42" s="469">
        <f t="shared" si="3"/>
        <v>0</v>
      </c>
      <c r="R42" s="469">
        <f t="shared" si="3"/>
        <v>0</v>
      </c>
      <c r="S42" s="469">
        <f t="shared" si="3"/>
        <v>0</v>
      </c>
      <c r="T42" s="470">
        <f t="shared" si="3"/>
        <v>0</v>
      </c>
      <c r="U42" s="770">
        <f t="shared" si="3"/>
        <v>11429</v>
      </c>
      <c r="V42" s="770">
        <f t="shared" si="3"/>
        <v>12989</v>
      </c>
      <c r="W42" s="770">
        <f t="shared" si="3"/>
        <v>12879</v>
      </c>
      <c r="X42" s="770">
        <f t="shared" si="3"/>
        <v>2109</v>
      </c>
      <c r="Y42" s="770">
        <f t="shared" si="3"/>
        <v>2344</v>
      </c>
      <c r="Z42" s="770">
        <f t="shared" si="3"/>
        <v>2344</v>
      </c>
      <c r="AA42" s="770">
        <f t="shared" ref="AA42:AR42" si="4">SUM(AA12:AA41)</f>
        <v>8016</v>
      </c>
      <c r="AB42" s="770">
        <f t="shared" si="4"/>
        <v>11419</v>
      </c>
      <c r="AC42" s="770">
        <f t="shared" si="4"/>
        <v>10281</v>
      </c>
      <c r="AD42" s="770">
        <f t="shared" si="4"/>
        <v>2697</v>
      </c>
      <c r="AE42" s="770">
        <f t="shared" si="4"/>
        <v>2697</v>
      </c>
      <c r="AF42" s="770">
        <f t="shared" si="4"/>
        <v>2400</v>
      </c>
      <c r="AG42" s="770">
        <f t="shared" si="4"/>
        <v>617</v>
      </c>
      <c r="AH42" s="770">
        <f t="shared" si="4"/>
        <v>744</v>
      </c>
      <c r="AI42" s="770">
        <f t="shared" si="4"/>
        <v>719</v>
      </c>
      <c r="AJ42" s="770">
        <f t="shared" si="4"/>
        <v>2280</v>
      </c>
      <c r="AK42" s="770">
        <f t="shared" si="4"/>
        <v>2306</v>
      </c>
      <c r="AL42" s="770">
        <f t="shared" si="4"/>
        <v>1316</v>
      </c>
      <c r="AM42" s="770">
        <f t="shared" si="4"/>
        <v>8541</v>
      </c>
      <c r="AN42" s="770">
        <f t="shared" si="4"/>
        <v>5119</v>
      </c>
      <c r="AO42" s="770">
        <f t="shared" si="4"/>
        <v>0</v>
      </c>
      <c r="AP42" s="770">
        <f t="shared" si="4"/>
        <v>0</v>
      </c>
      <c r="AQ42" s="770">
        <f t="shared" si="4"/>
        <v>634</v>
      </c>
      <c r="AR42" s="770">
        <f t="shared" si="4"/>
        <v>634</v>
      </c>
      <c r="AS42" s="770">
        <f>SUM(AS12:AS40)</f>
        <v>0</v>
      </c>
      <c r="AT42" s="770">
        <f>SUM(AT12:AT40)</f>
        <v>0</v>
      </c>
      <c r="AU42" s="770">
        <f>SUM(AU12:AU40)</f>
        <v>0</v>
      </c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</row>
    <row r="43" spans="1:67" ht="12.75" customHeight="1" x14ac:dyDescent="0.2">
      <c r="A43" s="765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</row>
    <row r="44" spans="1:67" ht="12.75" hidden="1" customHeight="1" x14ac:dyDescent="0.2">
      <c r="A44" s="73"/>
      <c r="B44" s="13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56"/>
      <c r="AN44" s="98"/>
      <c r="AO44" s="98"/>
      <c r="AP44" s="98"/>
      <c r="AQ44" s="98"/>
      <c r="AR44" s="98"/>
      <c r="AS44" s="98"/>
      <c r="AT44" s="98"/>
      <c r="AU44" s="98"/>
    </row>
    <row r="45" spans="1:67" ht="12.75" hidden="1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</row>
    <row r="46" spans="1:67" ht="12.75" customHeight="1" x14ac:dyDescent="0.2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</row>
    <row r="47" spans="1:67" x14ac:dyDescent="0.2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</row>
    <row r="48" spans="1:67" ht="12.75" hidden="1" customHeight="1" x14ac:dyDescent="0.2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</row>
    <row r="49" spans="1:47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</row>
    <row r="50" spans="1:47" hidden="1" x14ac:dyDescent="0.2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</row>
    <row r="51" spans="1:47" hidden="1" x14ac:dyDescent="0.2">
      <c r="A51" s="3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</row>
    <row r="52" spans="1:47" hidden="1" x14ac:dyDescent="0.2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</row>
    <row r="53" spans="1:47" x14ac:dyDescent="0.2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</row>
    <row r="54" spans="1:47" hidden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</row>
    <row r="55" spans="1:47" s="32" customForma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</row>
    <row r="56" spans="1:47" s="32" customForma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</row>
    <row r="57" spans="1:47" s="32" customForma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1:47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24"/>
      <c r="O58" s="24"/>
      <c r="P58" s="24"/>
      <c r="Q58" s="24"/>
      <c r="R58" s="30"/>
      <c r="S58" s="30"/>
      <c r="T58" s="30"/>
    </row>
    <row r="59" spans="1:47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</row>
    <row r="60" spans="1:47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</sheetData>
  <mergeCells count="32">
    <mergeCell ref="A2:AU2"/>
    <mergeCell ref="A4:AU4"/>
    <mergeCell ref="AP8:AR8"/>
    <mergeCell ref="AP9:AR9"/>
    <mergeCell ref="B8:D8"/>
    <mergeCell ref="R8:T8"/>
    <mergeCell ref="N8:Q8"/>
    <mergeCell ref="E8:M8"/>
    <mergeCell ref="E9:G9"/>
    <mergeCell ref="U8:AL8"/>
    <mergeCell ref="H9:J9"/>
    <mergeCell ref="AS8:AU8"/>
    <mergeCell ref="AS9:AU9"/>
    <mergeCell ref="AA9:AC10"/>
    <mergeCell ref="AP10:AR10"/>
    <mergeCell ref="AS10:AU10"/>
    <mergeCell ref="AN7:AR7"/>
    <mergeCell ref="B10:D10"/>
    <mergeCell ref="AM9:AO9"/>
    <mergeCell ref="AM8:AO8"/>
    <mergeCell ref="AM10:AO10"/>
    <mergeCell ref="H10:J10"/>
    <mergeCell ref="AD9:AF9"/>
    <mergeCell ref="B9:D9"/>
    <mergeCell ref="E10:G10"/>
    <mergeCell ref="K9:M10"/>
    <mergeCell ref="U9:W10"/>
    <mergeCell ref="X9:Z10"/>
    <mergeCell ref="AJ9:AL10"/>
    <mergeCell ref="AD10:AF10"/>
    <mergeCell ref="AG9:AI9"/>
    <mergeCell ref="AG10:AI10"/>
  </mergeCells>
  <phoneticPr fontId="6" type="noConversion"/>
  <pageMargins left="0.75" right="0.75" top="1" bottom="1" header="0.5" footer="0.5"/>
  <pageSetup paperSize="8" scale="76" orientation="landscape" r:id="rId1"/>
  <headerFooter alignWithMargins="0"/>
  <rowBreaks count="1" manualBreakCount="1">
    <brk id="58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I43"/>
  <sheetViews>
    <sheetView workbookViewId="0">
      <selection activeCell="G23" sqref="G23"/>
    </sheetView>
  </sheetViews>
  <sheetFormatPr defaultRowHeight="12.75" x14ac:dyDescent="0.2"/>
  <cols>
    <col min="1" max="4" width="9.140625" style="31"/>
    <col min="5" max="5" width="17.42578125" style="31" customWidth="1"/>
    <col min="6" max="16384" width="9.140625" style="31"/>
  </cols>
  <sheetData>
    <row r="4" spans="1:9" hidden="1" x14ac:dyDescent="0.2"/>
    <row r="5" spans="1:9" hidden="1" x14ac:dyDescent="0.2"/>
    <row r="6" spans="1:9" hidden="1" x14ac:dyDescent="0.2"/>
    <row r="7" spans="1:9" hidden="1" x14ac:dyDescent="0.2"/>
    <row r="8" spans="1:9" hidden="1" x14ac:dyDescent="0.2"/>
    <row r="9" spans="1:9" hidden="1" x14ac:dyDescent="0.2"/>
    <row r="10" spans="1:9" hidden="1" x14ac:dyDescent="0.2"/>
    <row r="11" spans="1:9" hidden="1" x14ac:dyDescent="0.2"/>
    <row r="12" spans="1:9" hidden="1" x14ac:dyDescent="0.2"/>
    <row r="13" spans="1:9" hidden="1" x14ac:dyDescent="0.2"/>
    <row r="14" spans="1:9" hidden="1" x14ac:dyDescent="0.2"/>
    <row r="15" spans="1:9" hidden="1" x14ac:dyDescent="0.2"/>
    <row r="16" spans="1:9" x14ac:dyDescent="0.2">
      <c r="A16" s="567" t="s">
        <v>28</v>
      </c>
      <c r="B16" s="567"/>
      <c r="C16" s="567"/>
      <c r="D16" s="567"/>
      <c r="E16" s="567"/>
      <c r="F16" s="567"/>
      <c r="G16" s="567"/>
      <c r="H16" s="567"/>
      <c r="I16" s="567"/>
    </row>
    <row r="18" spans="1:9" x14ac:dyDescent="0.2">
      <c r="A18" s="567" t="s">
        <v>52</v>
      </c>
      <c r="B18" s="567"/>
      <c r="C18" s="567"/>
      <c r="D18" s="567"/>
      <c r="E18" s="567"/>
      <c r="F18" s="567"/>
      <c r="G18" s="567"/>
      <c r="H18" s="567"/>
      <c r="I18" s="567"/>
    </row>
    <row r="19" spans="1:9" x14ac:dyDescent="0.2">
      <c r="A19" s="567" t="s">
        <v>387</v>
      </c>
      <c r="B19" s="567"/>
      <c r="C19" s="567"/>
      <c r="D19" s="567"/>
      <c r="E19" s="567"/>
      <c r="F19" s="567"/>
      <c r="G19" s="567"/>
      <c r="H19" s="567"/>
      <c r="I19" s="567"/>
    </row>
    <row r="20" spans="1:9" x14ac:dyDescent="0.2">
      <c r="A20" s="567" t="s">
        <v>192</v>
      </c>
      <c r="B20" s="567"/>
      <c r="C20" s="567"/>
      <c r="D20" s="567"/>
      <c r="E20" s="567"/>
      <c r="F20" s="567"/>
      <c r="G20" s="567"/>
      <c r="H20" s="567"/>
      <c r="I20" s="567"/>
    </row>
    <row r="21" spans="1:9" x14ac:dyDescent="0.2">
      <c r="H21" s="256"/>
    </row>
    <row r="22" spans="1:9" ht="13.5" thickBot="1" x14ac:dyDescent="0.25">
      <c r="G22" s="474" t="s">
        <v>21</v>
      </c>
      <c r="H22" s="474"/>
      <c r="I22" s="442"/>
    </row>
    <row r="23" spans="1:9" ht="13.5" thickBot="1" x14ac:dyDescent="0.25">
      <c r="A23" s="496" t="s">
        <v>29</v>
      </c>
      <c r="B23" s="497"/>
      <c r="C23" s="497"/>
      <c r="D23" s="497"/>
      <c r="E23" s="498"/>
      <c r="F23" s="383" t="s">
        <v>4</v>
      </c>
      <c r="G23" s="383" t="s">
        <v>5</v>
      </c>
      <c r="H23" s="807" t="s">
        <v>6</v>
      </c>
      <c r="I23" s="439"/>
    </row>
    <row r="24" spans="1:9" x14ac:dyDescent="0.2">
      <c r="A24" s="570" t="s">
        <v>118</v>
      </c>
      <c r="B24" s="571"/>
      <c r="C24" s="571"/>
      <c r="D24" s="571"/>
      <c r="E24" s="794"/>
      <c r="F24" s="803">
        <f>SUM(F25:F28)</f>
        <v>2697</v>
      </c>
      <c r="G24" s="803">
        <f>SUM(G25:G28)</f>
        <v>2697</v>
      </c>
      <c r="H24" s="808">
        <f>SUM(H25:H28)</f>
        <v>2400</v>
      </c>
      <c r="I24" s="439"/>
    </row>
    <row r="25" spans="1:9" x14ac:dyDescent="0.2">
      <c r="A25" s="565" t="s">
        <v>119</v>
      </c>
      <c r="B25" s="566"/>
      <c r="C25" s="566"/>
      <c r="D25" s="566"/>
      <c r="E25" s="795"/>
      <c r="F25" s="804">
        <v>838</v>
      </c>
      <c r="G25" s="804">
        <v>838</v>
      </c>
      <c r="H25" s="809">
        <v>628</v>
      </c>
      <c r="I25" s="30"/>
    </row>
    <row r="26" spans="1:9" x14ac:dyDescent="0.2">
      <c r="A26" s="555" t="s">
        <v>120</v>
      </c>
      <c r="B26" s="556"/>
      <c r="C26" s="556"/>
      <c r="D26" s="556"/>
      <c r="E26" s="796"/>
      <c r="F26" s="804">
        <v>0</v>
      </c>
      <c r="G26" s="804">
        <v>0</v>
      </c>
      <c r="H26" s="809">
        <v>0</v>
      </c>
      <c r="I26" s="30"/>
    </row>
    <row r="27" spans="1:9" x14ac:dyDescent="0.2">
      <c r="A27" s="568" t="s">
        <v>370</v>
      </c>
      <c r="B27" s="569"/>
      <c r="C27" s="569"/>
      <c r="D27" s="569"/>
      <c r="E27" s="797"/>
      <c r="F27" s="804">
        <v>360</v>
      </c>
      <c r="G27" s="804">
        <v>360</v>
      </c>
      <c r="H27" s="809">
        <v>360</v>
      </c>
      <c r="I27" s="30"/>
    </row>
    <row r="28" spans="1:9" x14ac:dyDescent="0.2">
      <c r="A28" s="555" t="s">
        <v>287</v>
      </c>
      <c r="B28" s="556"/>
      <c r="C28" s="556"/>
      <c r="D28" s="556"/>
      <c r="E28" s="796"/>
      <c r="F28" s="804">
        <v>1499</v>
      </c>
      <c r="G28" s="804">
        <v>1499</v>
      </c>
      <c r="H28" s="809">
        <v>1412</v>
      </c>
      <c r="I28" s="30"/>
    </row>
    <row r="29" spans="1:9" x14ac:dyDescent="0.2">
      <c r="A29" s="557" t="s">
        <v>121</v>
      </c>
      <c r="B29" s="558"/>
      <c r="C29" s="558"/>
      <c r="D29" s="558"/>
      <c r="E29" s="798"/>
      <c r="F29" s="805">
        <f>SUM(F30:F31)</f>
        <v>617</v>
      </c>
      <c r="G29" s="805">
        <f>SUM(G30:G31)</f>
        <v>744</v>
      </c>
      <c r="H29" s="810">
        <f>SUM(H30:H31)</f>
        <v>719</v>
      </c>
      <c r="I29" s="30"/>
    </row>
    <row r="30" spans="1:9" x14ac:dyDescent="0.2">
      <c r="A30" s="555" t="s">
        <v>122</v>
      </c>
      <c r="B30" s="556"/>
      <c r="C30" s="556"/>
      <c r="D30" s="556"/>
      <c r="E30" s="796"/>
      <c r="F30" s="804">
        <v>77</v>
      </c>
      <c r="G30" s="804">
        <v>204</v>
      </c>
      <c r="H30" s="809">
        <v>179</v>
      </c>
      <c r="I30" s="30"/>
    </row>
    <row r="31" spans="1:9" x14ac:dyDescent="0.2">
      <c r="A31" s="555" t="s">
        <v>117</v>
      </c>
      <c r="B31" s="556"/>
      <c r="C31" s="556"/>
      <c r="D31" s="556"/>
      <c r="E31" s="796"/>
      <c r="F31" s="804">
        <v>540</v>
      </c>
      <c r="G31" s="804">
        <v>540</v>
      </c>
      <c r="H31" s="809">
        <v>540</v>
      </c>
      <c r="I31" s="30"/>
    </row>
    <row r="32" spans="1:9" s="32" customFormat="1" x14ac:dyDescent="0.2">
      <c r="A32" s="557"/>
      <c r="B32" s="558"/>
      <c r="C32" s="558"/>
      <c r="D32" s="558"/>
      <c r="E32" s="798"/>
      <c r="F32" s="805"/>
      <c r="G32" s="805"/>
      <c r="H32" s="810"/>
      <c r="I32" s="29"/>
    </row>
    <row r="33" spans="1:9" x14ac:dyDescent="0.2">
      <c r="A33" s="559"/>
      <c r="B33" s="556"/>
      <c r="C33" s="556"/>
      <c r="D33" s="556"/>
      <c r="E33" s="796"/>
      <c r="F33" s="804"/>
      <c r="G33" s="804"/>
      <c r="H33" s="809"/>
      <c r="I33" s="30"/>
    </row>
    <row r="34" spans="1:9" x14ac:dyDescent="0.2">
      <c r="A34" s="559"/>
      <c r="B34" s="556"/>
      <c r="C34" s="556"/>
      <c r="D34" s="556"/>
      <c r="E34" s="796"/>
      <c r="F34" s="804"/>
      <c r="G34" s="804"/>
      <c r="H34" s="809"/>
      <c r="I34" s="30"/>
    </row>
    <row r="35" spans="1:9" s="32" customFormat="1" x14ac:dyDescent="0.2">
      <c r="A35" s="557"/>
      <c r="B35" s="558"/>
      <c r="C35" s="558"/>
      <c r="D35" s="558"/>
      <c r="E35" s="798"/>
      <c r="F35" s="805"/>
      <c r="G35" s="805"/>
      <c r="H35" s="810"/>
      <c r="I35" s="29"/>
    </row>
    <row r="36" spans="1:9" x14ac:dyDescent="0.2">
      <c r="A36" s="555"/>
      <c r="B36" s="556"/>
      <c r="C36" s="556"/>
      <c r="D36" s="556"/>
      <c r="E36" s="796"/>
      <c r="F36" s="804"/>
      <c r="G36" s="804"/>
      <c r="H36" s="809"/>
      <c r="I36" s="30"/>
    </row>
    <row r="37" spans="1:9" x14ac:dyDescent="0.2">
      <c r="A37" s="555"/>
      <c r="B37" s="556"/>
      <c r="C37" s="556"/>
      <c r="D37" s="556"/>
      <c r="E37" s="796"/>
      <c r="F37" s="804"/>
      <c r="G37" s="804"/>
      <c r="H37" s="809"/>
      <c r="I37" s="30"/>
    </row>
    <row r="38" spans="1:9" x14ac:dyDescent="0.2">
      <c r="A38" s="560"/>
      <c r="B38" s="561"/>
      <c r="C38" s="561"/>
      <c r="D38" s="561"/>
      <c r="E38" s="799"/>
      <c r="F38" s="804"/>
      <c r="G38" s="804"/>
      <c r="H38" s="809"/>
      <c r="I38" s="30"/>
    </row>
    <row r="39" spans="1:9" x14ac:dyDescent="0.2">
      <c r="A39" s="557"/>
      <c r="B39" s="556"/>
      <c r="C39" s="556"/>
      <c r="D39" s="556"/>
      <c r="E39" s="796"/>
      <c r="F39" s="805"/>
      <c r="G39" s="805"/>
      <c r="H39" s="810"/>
      <c r="I39" s="30"/>
    </row>
    <row r="40" spans="1:9" s="32" customFormat="1" ht="13.5" thickBot="1" x14ac:dyDescent="0.25">
      <c r="A40" s="800"/>
      <c r="B40" s="801"/>
      <c r="C40" s="801"/>
      <c r="D40" s="801"/>
      <c r="E40" s="802"/>
      <c r="F40" s="806"/>
      <c r="G40" s="806"/>
      <c r="H40" s="811"/>
      <c r="I40" s="29"/>
    </row>
    <row r="41" spans="1:9" ht="13.5" thickBot="1" x14ac:dyDescent="0.25">
      <c r="A41" s="562" t="s">
        <v>95</v>
      </c>
      <c r="B41" s="563"/>
      <c r="C41" s="563"/>
      <c r="D41" s="563"/>
      <c r="E41" s="564"/>
      <c r="F41" s="319">
        <f>SUM(F24,F29)</f>
        <v>3314</v>
      </c>
      <c r="G41" s="319">
        <f t="shared" ref="G41:H41" si="0">SUM(G24,G29)</f>
        <v>3441</v>
      </c>
      <c r="H41" s="320">
        <f t="shared" si="0"/>
        <v>3119</v>
      </c>
      <c r="I41" s="37"/>
    </row>
    <row r="42" spans="1:9" x14ac:dyDescent="0.2">
      <c r="A42" s="793"/>
      <c r="B42" s="793"/>
      <c r="C42" s="793"/>
      <c r="D42" s="793"/>
      <c r="E42" s="793"/>
      <c r="F42" s="30"/>
      <c r="G42" s="30"/>
      <c r="H42" s="30"/>
      <c r="I42" s="30"/>
    </row>
    <row r="43" spans="1:9" x14ac:dyDescent="0.2">
      <c r="A43" s="793"/>
      <c r="B43" s="793"/>
      <c r="C43" s="793"/>
      <c r="D43" s="793"/>
      <c r="E43" s="793"/>
      <c r="F43" s="30"/>
      <c r="G43" s="30"/>
      <c r="H43" s="30"/>
      <c r="I43" s="30"/>
    </row>
  </sheetData>
  <mergeCells count="26">
    <mergeCell ref="A20:I20"/>
    <mergeCell ref="A27:E27"/>
    <mergeCell ref="A16:I16"/>
    <mergeCell ref="A18:I18"/>
    <mergeCell ref="A19:I19"/>
    <mergeCell ref="A23:E23"/>
    <mergeCell ref="A24:E24"/>
    <mergeCell ref="G22:H22"/>
    <mergeCell ref="A30:E30"/>
    <mergeCell ref="A25:E25"/>
    <mergeCell ref="A26:E26"/>
    <mergeCell ref="A28:E28"/>
    <mergeCell ref="A29:E29"/>
    <mergeCell ref="A31:E31"/>
    <mergeCell ref="A32:E32"/>
    <mergeCell ref="A33:E33"/>
    <mergeCell ref="A43:E43"/>
    <mergeCell ref="A42:E42"/>
    <mergeCell ref="A38:E38"/>
    <mergeCell ref="A39:E39"/>
    <mergeCell ref="A40:E40"/>
    <mergeCell ref="A41:E41"/>
    <mergeCell ref="A34:E34"/>
    <mergeCell ref="A35:E35"/>
    <mergeCell ref="A36:E36"/>
    <mergeCell ref="A37:E37"/>
  </mergeCells>
  <phoneticPr fontId="6" type="noConversion"/>
  <pageMargins left="0.75" right="0.75" top="1" bottom="1" header="0.5" footer="0.5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1"/>
  <sheetViews>
    <sheetView workbookViewId="0">
      <selection activeCell="K39" sqref="K39"/>
    </sheetView>
  </sheetViews>
  <sheetFormatPr defaultRowHeight="12.75" x14ac:dyDescent="0.2"/>
  <cols>
    <col min="1" max="16384" width="9.140625" style="31"/>
  </cols>
  <sheetData>
    <row r="1" spans="1:11" x14ac:dyDescent="0.2">
      <c r="E1" s="76"/>
    </row>
    <row r="3" spans="1:11" x14ac:dyDescent="0.2">
      <c r="A3" s="567" t="s">
        <v>57</v>
      </c>
      <c r="B3" s="567"/>
      <c r="C3" s="567"/>
      <c r="D3" s="567"/>
      <c r="E3" s="567"/>
      <c r="F3" s="567"/>
      <c r="G3" s="567"/>
      <c r="H3" s="567"/>
      <c r="I3" s="567"/>
      <c r="J3" s="80"/>
    </row>
    <row r="5" spans="1:11" x14ac:dyDescent="0.2">
      <c r="A5" s="567" t="s">
        <v>430</v>
      </c>
      <c r="B5" s="567"/>
      <c r="C5" s="567"/>
      <c r="D5" s="567"/>
      <c r="E5" s="567"/>
      <c r="F5" s="567"/>
      <c r="G5" s="567"/>
      <c r="H5" s="567"/>
      <c r="I5" s="567"/>
      <c r="J5" s="83"/>
      <c r="K5" s="83"/>
    </row>
    <row r="6" spans="1:1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1" x14ac:dyDescent="0.2">
      <c r="A7" s="567" t="s">
        <v>192</v>
      </c>
      <c r="B7" s="567"/>
      <c r="C7" s="567"/>
      <c r="D7" s="567"/>
      <c r="E7" s="567"/>
      <c r="F7" s="567"/>
      <c r="G7" s="567"/>
      <c r="H7" s="567"/>
      <c r="I7" s="84"/>
      <c r="J7" s="84"/>
    </row>
    <row r="8" spans="1:11" ht="13.5" thickBot="1" x14ac:dyDescent="0.25">
      <c r="G8" s="474" t="s">
        <v>21</v>
      </c>
      <c r="H8" s="588"/>
    </row>
    <row r="9" spans="1:11" s="32" customFormat="1" ht="13.5" thickBot="1" x14ac:dyDescent="0.25">
      <c r="A9" s="585" t="s">
        <v>14</v>
      </c>
      <c r="B9" s="501"/>
      <c r="C9" s="501"/>
      <c r="D9" s="501"/>
      <c r="E9" s="383" t="s">
        <v>4</v>
      </c>
      <c r="F9" s="383" t="s">
        <v>5</v>
      </c>
      <c r="G9" s="384" t="s">
        <v>6</v>
      </c>
      <c r="H9" s="331"/>
      <c r="I9" s="36"/>
      <c r="J9" s="36"/>
    </row>
    <row r="10" spans="1:11" x14ac:dyDescent="0.2">
      <c r="A10" s="586"/>
      <c r="B10" s="587"/>
      <c r="C10" s="587"/>
      <c r="D10" s="587"/>
      <c r="E10" s="386"/>
      <c r="F10" s="386"/>
      <c r="G10" s="391"/>
      <c r="H10" s="30"/>
      <c r="I10" s="30"/>
      <c r="J10" s="30"/>
      <c r="K10" s="30"/>
    </row>
    <row r="11" spans="1:11" x14ac:dyDescent="0.2">
      <c r="A11" s="575" t="s">
        <v>54</v>
      </c>
      <c r="B11" s="576"/>
      <c r="C11" s="576"/>
      <c r="D11" s="576"/>
      <c r="E11" s="387">
        <f>SUM(E15:E16)</f>
        <v>5086</v>
      </c>
      <c r="F11" s="387">
        <f t="shared" ref="F11:G11" si="0">SUM(F15:F16)</f>
        <v>5682</v>
      </c>
      <c r="G11" s="387">
        <f t="shared" si="0"/>
        <v>5682</v>
      </c>
      <c r="H11" s="30"/>
      <c r="I11" s="30"/>
      <c r="J11" s="30"/>
      <c r="K11" s="30"/>
    </row>
    <row r="12" spans="1:11" hidden="1" x14ac:dyDescent="0.2">
      <c r="A12" s="91"/>
      <c r="B12" s="89"/>
      <c r="C12" s="89"/>
      <c r="D12" s="89"/>
      <c r="E12" s="388"/>
      <c r="F12" s="388"/>
      <c r="G12" s="388"/>
      <c r="H12" s="30"/>
      <c r="I12" s="30"/>
      <c r="J12" s="99"/>
      <c r="K12" s="30"/>
    </row>
    <row r="13" spans="1:11" hidden="1" x14ac:dyDescent="0.2">
      <c r="A13" s="91"/>
      <c r="B13" s="89"/>
      <c r="C13" s="89"/>
      <c r="D13" s="89"/>
      <c r="E13" s="388"/>
      <c r="F13" s="388"/>
      <c r="G13" s="388"/>
      <c r="H13" s="30"/>
      <c r="I13" s="30"/>
      <c r="J13" s="99"/>
      <c r="K13" s="30"/>
    </row>
    <row r="14" spans="1:11" hidden="1" x14ac:dyDescent="0.2">
      <c r="A14" s="91"/>
      <c r="B14" s="89"/>
      <c r="C14" s="89"/>
      <c r="D14" s="89"/>
      <c r="E14" s="388"/>
      <c r="F14" s="388"/>
      <c r="G14" s="388"/>
      <c r="H14" s="30"/>
      <c r="I14" s="30"/>
      <c r="J14" s="99"/>
      <c r="K14" s="30"/>
    </row>
    <row r="15" spans="1:11" x14ac:dyDescent="0.2">
      <c r="A15" s="579" t="s">
        <v>355</v>
      </c>
      <c r="B15" s="580"/>
      <c r="C15" s="580"/>
      <c r="D15" s="580"/>
      <c r="E15" s="388">
        <v>4356</v>
      </c>
      <c r="F15" s="388">
        <v>5682</v>
      </c>
      <c r="G15" s="388">
        <v>5682</v>
      </c>
      <c r="H15" s="30"/>
      <c r="I15" s="30"/>
      <c r="J15" s="99"/>
      <c r="K15" s="30"/>
    </row>
    <row r="16" spans="1:11" x14ac:dyDescent="0.2">
      <c r="A16" s="579" t="s">
        <v>431</v>
      </c>
      <c r="B16" s="580"/>
      <c r="C16" s="580"/>
      <c r="D16" s="580"/>
      <c r="E16" s="388">
        <v>730</v>
      </c>
      <c r="F16" s="388">
        <v>0</v>
      </c>
      <c r="G16" s="388">
        <v>0</v>
      </c>
      <c r="H16" s="30"/>
      <c r="I16" s="30"/>
      <c r="J16" s="99"/>
      <c r="K16" s="30"/>
    </row>
    <row r="17" spans="1:11" s="32" customFormat="1" x14ac:dyDescent="0.2">
      <c r="A17" s="577"/>
      <c r="B17" s="578"/>
      <c r="C17" s="578"/>
      <c r="D17" s="578"/>
      <c r="E17" s="387"/>
      <c r="F17" s="387"/>
      <c r="G17" s="387"/>
      <c r="H17" s="29"/>
      <c r="I17" s="29"/>
      <c r="J17" s="99"/>
      <c r="K17" s="29"/>
    </row>
    <row r="18" spans="1:11" x14ac:dyDescent="0.2">
      <c r="A18" s="579"/>
      <c r="B18" s="580"/>
      <c r="C18" s="580"/>
      <c r="D18" s="580"/>
      <c r="E18" s="388"/>
      <c r="F18" s="388"/>
      <c r="G18" s="388"/>
      <c r="H18" s="30"/>
      <c r="I18" s="30"/>
      <c r="J18" s="99"/>
      <c r="K18" s="30"/>
    </row>
    <row r="19" spans="1:11" x14ac:dyDescent="0.2">
      <c r="A19" s="575"/>
      <c r="B19" s="576"/>
      <c r="C19" s="576"/>
      <c r="D19" s="576"/>
      <c r="E19" s="388"/>
      <c r="F19" s="388"/>
      <c r="G19" s="388"/>
      <c r="H19" s="30"/>
      <c r="I19" s="30"/>
      <c r="J19" s="99"/>
      <c r="K19" s="30"/>
    </row>
    <row r="20" spans="1:11" x14ac:dyDescent="0.2">
      <c r="A20" s="575" t="s">
        <v>55</v>
      </c>
      <c r="B20" s="576"/>
      <c r="C20" s="576"/>
      <c r="D20" s="576"/>
      <c r="E20" s="387">
        <f>SUM(E21:E30)</f>
        <v>1615</v>
      </c>
      <c r="F20" s="387">
        <f t="shared" ref="F20:G20" si="1">SUM(F21:F30)</f>
        <v>1365</v>
      </c>
      <c r="G20" s="387">
        <f t="shared" si="1"/>
        <v>1365</v>
      </c>
      <c r="H20" s="30"/>
      <c r="I20" s="30"/>
      <c r="J20" s="99"/>
      <c r="K20" s="30"/>
    </row>
    <row r="21" spans="1:11" x14ac:dyDescent="0.2">
      <c r="A21" s="583" t="s">
        <v>438</v>
      </c>
      <c r="B21" s="584"/>
      <c r="C21" s="584"/>
      <c r="D21" s="584"/>
      <c r="E21" s="388">
        <v>270</v>
      </c>
      <c r="F21" s="388">
        <v>697</v>
      </c>
      <c r="G21" s="388">
        <v>697</v>
      </c>
      <c r="H21" s="30"/>
      <c r="I21" s="30"/>
      <c r="J21" s="99"/>
      <c r="K21" s="30"/>
    </row>
    <row r="22" spans="1:11" x14ac:dyDescent="0.2">
      <c r="A22" s="579" t="s">
        <v>432</v>
      </c>
      <c r="B22" s="580"/>
      <c r="C22" s="580"/>
      <c r="D22" s="580"/>
      <c r="E22" s="389">
        <v>1345</v>
      </c>
      <c r="F22" s="389">
        <v>0</v>
      </c>
      <c r="G22" s="389">
        <v>0</v>
      </c>
      <c r="H22" s="30"/>
      <c r="I22" s="30"/>
      <c r="J22" s="99"/>
      <c r="K22" s="30"/>
    </row>
    <row r="23" spans="1:11" x14ac:dyDescent="0.2">
      <c r="A23" s="583" t="s">
        <v>433</v>
      </c>
      <c r="B23" s="584"/>
      <c r="C23" s="584"/>
      <c r="D23" s="584"/>
      <c r="E23" s="388">
        <v>0</v>
      </c>
      <c r="F23" s="388">
        <v>167</v>
      </c>
      <c r="G23" s="388">
        <v>167</v>
      </c>
      <c r="H23" s="30"/>
      <c r="I23" s="30"/>
      <c r="J23" s="99"/>
      <c r="K23" s="30"/>
    </row>
    <row r="24" spans="1:11" x14ac:dyDescent="0.2">
      <c r="A24" s="579" t="s">
        <v>434</v>
      </c>
      <c r="B24" s="580"/>
      <c r="C24" s="580"/>
      <c r="D24" s="580"/>
      <c r="E24" s="388">
        <v>0</v>
      </c>
      <c r="F24" s="388">
        <v>73</v>
      </c>
      <c r="G24" s="388">
        <v>73</v>
      </c>
      <c r="H24" s="30"/>
      <c r="I24" s="30"/>
      <c r="J24" s="99"/>
      <c r="K24" s="30"/>
    </row>
    <row r="25" spans="1:11" x14ac:dyDescent="0.2">
      <c r="A25" s="579" t="s">
        <v>435</v>
      </c>
      <c r="B25" s="580"/>
      <c r="C25" s="580"/>
      <c r="D25" s="580"/>
      <c r="E25" s="388">
        <v>0</v>
      </c>
      <c r="F25" s="388">
        <v>203</v>
      </c>
      <c r="G25" s="388">
        <v>203</v>
      </c>
      <c r="H25" s="30"/>
      <c r="I25" s="30"/>
      <c r="J25" s="99"/>
      <c r="K25" s="30"/>
    </row>
    <row r="26" spans="1:11" x14ac:dyDescent="0.2">
      <c r="A26" s="579" t="s">
        <v>436</v>
      </c>
      <c r="B26" s="580"/>
      <c r="C26" s="580"/>
      <c r="D26" s="580"/>
      <c r="E26" s="388">
        <v>0</v>
      </c>
      <c r="F26" s="388">
        <v>26</v>
      </c>
      <c r="G26" s="388">
        <v>26</v>
      </c>
      <c r="H26" s="30"/>
      <c r="I26" s="30"/>
      <c r="J26" s="99"/>
      <c r="K26" s="30"/>
    </row>
    <row r="27" spans="1:11" x14ac:dyDescent="0.2">
      <c r="A27" s="579" t="s">
        <v>437</v>
      </c>
      <c r="B27" s="580"/>
      <c r="C27" s="580"/>
      <c r="D27" s="580"/>
      <c r="E27" s="388">
        <v>0</v>
      </c>
      <c r="F27" s="388">
        <v>26</v>
      </c>
      <c r="G27" s="388">
        <v>26</v>
      </c>
      <c r="H27" s="30"/>
      <c r="I27" s="30"/>
      <c r="J27" s="99"/>
      <c r="K27" s="30"/>
    </row>
    <row r="28" spans="1:11" x14ac:dyDescent="0.2">
      <c r="A28" s="579" t="s">
        <v>439</v>
      </c>
      <c r="B28" s="580"/>
      <c r="C28" s="580"/>
      <c r="D28" s="580"/>
      <c r="E28" s="388">
        <v>0</v>
      </c>
      <c r="F28" s="388">
        <v>138</v>
      </c>
      <c r="G28" s="388">
        <v>138</v>
      </c>
      <c r="H28" s="30"/>
      <c r="I28" s="30"/>
      <c r="J28" s="99"/>
      <c r="K28" s="30"/>
    </row>
    <row r="29" spans="1:11" x14ac:dyDescent="0.2">
      <c r="A29" s="579" t="s">
        <v>440</v>
      </c>
      <c r="B29" s="580"/>
      <c r="C29" s="580"/>
      <c r="D29" s="580"/>
      <c r="E29" s="388">
        <v>0</v>
      </c>
      <c r="F29" s="388">
        <v>35</v>
      </c>
      <c r="G29" s="388">
        <v>35</v>
      </c>
      <c r="H29" s="30"/>
      <c r="I29" s="30"/>
      <c r="J29" s="99"/>
      <c r="K29" s="30"/>
    </row>
    <row r="30" spans="1:11" ht="13.5" thickBot="1" x14ac:dyDescent="0.25">
      <c r="A30" s="581"/>
      <c r="B30" s="582"/>
      <c r="C30" s="582"/>
      <c r="D30" s="582"/>
      <c r="E30" s="390"/>
      <c r="F30" s="390"/>
      <c r="G30" s="390"/>
      <c r="H30" s="30"/>
      <c r="I30" s="30"/>
      <c r="J30" s="99"/>
      <c r="K30" s="30"/>
    </row>
    <row r="31" spans="1:11" s="32" customFormat="1" ht="13.5" thickBot="1" x14ac:dyDescent="0.25">
      <c r="A31" s="572" t="s">
        <v>12</v>
      </c>
      <c r="B31" s="573"/>
      <c r="C31" s="573"/>
      <c r="D31" s="573"/>
      <c r="E31" s="385">
        <f>SUM(E11,E20)</f>
        <v>6701</v>
      </c>
      <c r="F31" s="385">
        <f t="shared" ref="F31:G31" si="2">SUM(F11,F20)</f>
        <v>7047</v>
      </c>
      <c r="G31" s="385">
        <f t="shared" si="2"/>
        <v>7047</v>
      </c>
      <c r="H31" s="29"/>
      <c r="I31" s="29"/>
      <c r="J31" s="82"/>
      <c r="K31" s="29"/>
    </row>
    <row r="32" spans="1:11" x14ac:dyDescent="0.2">
      <c r="A32" s="574"/>
      <c r="B32" s="574"/>
      <c r="C32" s="574"/>
      <c r="D32" s="574"/>
      <c r="E32" s="30"/>
      <c r="F32" s="30"/>
      <c r="G32" s="30"/>
      <c r="H32" s="30"/>
      <c r="I32" s="30"/>
      <c r="J32" s="99"/>
      <c r="K32" s="30"/>
    </row>
    <row r="33" spans="1:11" s="32" customFormat="1" x14ac:dyDescent="0.2">
      <c r="A33" s="472"/>
      <c r="B33" s="472"/>
      <c r="C33" s="472"/>
      <c r="D33" s="472"/>
      <c r="E33" s="29"/>
      <c r="F33" s="29"/>
      <c r="G33" s="29"/>
      <c r="H33" s="29"/>
      <c r="I33" s="29"/>
      <c r="J33" s="99"/>
      <c r="K33" s="29"/>
    </row>
    <row r="34" spans="1:1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99"/>
      <c r="K34" s="30"/>
    </row>
    <row r="35" spans="1:11" x14ac:dyDescent="0.2">
      <c r="A35" s="30"/>
      <c r="B35" s="30"/>
      <c r="C35" s="30"/>
      <c r="D35" s="30"/>
      <c r="E35" s="30"/>
      <c r="F35" s="30"/>
      <c r="G35" s="30"/>
      <c r="H35" s="30"/>
      <c r="I35" s="30"/>
      <c r="J35" s="99"/>
      <c r="K35" s="30"/>
    </row>
    <row r="36" spans="1:11" x14ac:dyDescent="0.2">
      <c r="A36" s="100"/>
      <c r="B36" s="30"/>
      <c r="C36" s="30"/>
      <c r="D36" s="30"/>
      <c r="E36" s="30"/>
      <c r="F36" s="30"/>
      <c r="G36" s="30"/>
      <c r="H36" s="30"/>
      <c r="I36" s="30"/>
      <c r="J36" s="99"/>
      <c r="K36" s="30"/>
    </row>
    <row r="37" spans="1:1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99"/>
      <c r="K37" s="30"/>
    </row>
    <row r="38" spans="1:1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99"/>
      <c r="K38" s="30"/>
    </row>
    <row r="39" spans="1:1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99"/>
      <c r="K39" s="30"/>
    </row>
    <row r="40" spans="1:1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99"/>
      <c r="K40" s="30"/>
    </row>
    <row r="41" spans="1:1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99"/>
      <c r="K41" s="30"/>
    </row>
    <row r="42" spans="1:1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99"/>
      <c r="K42" s="30"/>
    </row>
    <row r="43" spans="1:1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99"/>
      <c r="K43" s="30"/>
    </row>
    <row r="44" spans="1:11" s="32" customForma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99"/>
      <c r="K44" s="29"/>
    </row>
    <row r="45" spans="1:1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99"/>
    </row>
    <row r="46" spans="1:1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99"/>
    </row>
    <row r="47" spans="1:1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99"/>
    </row>
    <row r="48" spans="1:11" x14ac:dyDescent="0.2">
      <c r="A48" s="100"/>
      <c r="B48" s="30"/>
      <c r="C48" s="30"/>
      <c r="D48" s="30"/>
      <c r="E48" s="30"/>
      <c r="F48" s="30"/>
      <c r="G48" s="30"/>
      <c r="H48" s="30"/>
      <c r="I48" s="30"/>
      <c r="J48" s="99"/>
    </row>
    <row r="49" spans="1:10" x14ac:dyDescent="0.2">
      <c r="A49" s="30"/>
      <c r="B49" s="30"/>
      <c r="C49" s="30"/>
      <c r="D49" s="30"/>
      <c r="E49" s="30"/>
      <c r="F49" s="30"/>
      <c r="G49" s="30"/>
      <c r="H49" s="30"/>
      <c r="I49" s="30"/>
      <c r="J49" s="99"/>
    </row>
    <row r="50" spans="1:10" x14ac:dyDescent="0.2">
      <c r="A50" s="30"/>
      <c r="B50" s="30"/>
      <c r="C50" s="29"/>
      <c r="D50" s="29"/>
      <c r="E50" s="29"/>
      <c r="F50" s="29"/>
      <c r="G50" s="29"/>
      <c r="H50" s="30"/>
      <c r="I50" s="30"/>
      <c r="J50" s="99"/>
    </row>
    <row r="51" spans="1:10" x14ac:dyDescent="0.2">
      <c r="A51" s="30"/>
      <c r="B51" s="30"/>
      <c r="C51" s="29"/>
      <c r="D51" s="29"/>
      <c r="E51" s="29"/>
      <c r="F51" s="29"/>
      <c r="G51" s="29"/>
      <c r="H51" s="30"/>
      <c r="I51" s="30"/>
      <c r="J51" s="99"/>
    </row>
    <row r="52" spans="1:10" x14ac:dyDescent="0.2">
      <c r="A52" s="30"/>
      <c r="B52" s="30"/>
      <c r="C52" s="29"/>
      <c r="D52" s="29"/>
      <c r="E52" s="29"/>
      <c r="F52" s="29"/>
      <c r="G52" s="29"/>
      <c r="H52" s="30"/>
      <c r="I52" s="30"/>
      <c r="J52" s="99"/>
    </row>
    <row r="53" spans="1:10" x14ac:dyDescent="0.2">
      <c r="A53" s="30"/>
      <c r="B53" s="30"/>
      <c r="C53" s="30"/>
      <c r="D53" s="30"/>
      <c r="E53" s="30"/>
      <c r="F53" s="30"/>
      <c r="G53" s="30"/>
      <c r="H53" s="30"/>
      <c r="I53" s="30"/>
      <c r="J53" s="99"/>
    </row>
    <row r="54" spans="1:10" x14ac:dyDescent="0.2">
      <c r="A54" s="30"/>
      <c r="B54" s="30"/>
      <c r="C54" s="30"/>
      <c r="D54" s="30"/>
      <c r="E54" s="30"/>
      <c r="F54" s="30"/>
      <c r="G54" s="30"/>
      <c r="H54" s="30"/>
      <c r="I54" s="30"/>
      <c r="J54" s="99"/>
    </row>
    <row r="55" spans="1:10" hidden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99"/>
    </row>
    <row r="56" spans="1:10" hidden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99"/>
    </row>
    <row r="57" spans="1:10" hidden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99"/>
    </row>
    <row r="58" spans="1:10" x14ac:dyDescent="0.2">
      <c r="A58" s="30"/>
      <c r="B58" s="30"/>
      <c r="C58" s="30"/>
      <c r="D58" s="30"/>
      <c r="E58" s="30"/>
      <c r="F58" s="30"/>
      <c r="G58" s="30"/>
      <c r="H58" s="30"/>
      <c r="I58" s="30"/>
      <c r="J58" s="99"/>
    </row>
    <row r="59" spans="1:10" x14ac:dyDescent="0.2">
      <c r="A59" s="30"/>
      <c r="B59" s="30"/>
      <c r="C59" s="30"/>
      <c r="D59" s="30"/>
      <c r="E59" s="30"/>
      <c r="F59" s="30"/>
      <c r="G59" s="30"/>
      <c r="H59" s="30"/>
      <c r="I59" s="30"/>
      <c r="J59" s="99"/>
    </row>
    <row r="60" spans="1:10" x14ac:dyDescent="0.2">
      <c r="A60" s="30"/>
      <c r="B60" s="30"/>
      <c r="C60" s="30"/>
      <c r="D60" s="30"/>
      <c r="E60" s="30"/>
      <c r="F60" s="30"/>
      <c r="G60" s="30"/>
      <c r="H60" s="30"/>
      <c r="I60" s="30"/>
      <c r="J60" s="99"/>
    </row>
    <row r="61" spans="1:10" s="32" customForma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99"/>
    </row>
    <row r="62" spans="1:10" x14ac:dyDescent="0.2">
      <c r="A62" s="30"/>
      <c r="B62" s="30"/>
      <c r="C62" s="30"/>
      <c r="D62" s="30"/>
      <c r="E62" s="30"/>
      <c r="F62" s="30"/>
      <c r="G62" s="30"/>
      <c r="H62" s="30"/>
      <c r="I62" s="30"/>
      <c r="J62" s="99"/>
    </row>
    <row r="63" spans="1:10" x14ac:dyDescent="0.2">
      <c r="A63" s="30"/>
      <c r="B63" s="30"/>
      <c r="C63" s="30"/>
      <c r="D63" s="30"/>
      <c r="E63" s="30"/>
      <c r="F63" s="30"/>
      <c r="G63" s="30"/>
      <c r="H63" s="30"/>
      <c r="I63" s="30"/>
      <c r="J63" s="99"/>
    </row>
    <row r="64" spans="1:10" x14ac:dyDescent="0.2">
      <c r="A64" s="30"/>
      <c r="B64" s="30"/>
      <c r="C64" s="30"/>
      <c r="D64" s="30"/>
      <c r="E64" s="30"/>
      <c r="F64" s="30"/>
      <c r="G64" s="30"/>
      <c r="H64" s="30"/>
      <c r="I64" s="30"/>
      <c r="J64" s="99"/>
    </row>
    <row r="65" spans="10:10" x14ac:dyDescent="0.2">
      <c r="J65" s="99"/>
    </row>
    <row r="66" spans="10:10" x14ac:dyDescent="0.2">
      <c r="J66" s="99"/>
    </row>
    <row r="67" spans="10:10" x14ac:dyDescent="0.2">
      <c r="J67" s="99"/>
    </row>
    <row r="68" spans="10:10" x14ac:dyDescent="0.2">
      <c r="J68" s="99"/>
    </row>
    <row r="69" spans="10:10" x14ac:dyDescent="0.2">
      <c r="J69" s="99"/>
    </row>
    <row r="70" spans="10:10" x14ac:dyDescent="0.2">
      <c r="J70" s="99"/>
    </row>
    <row r="71" spans="10:10" x14ac:dyDescent="0.2">
      <c r="J71" s="99"/>
    </row>
    <row r="72" spans="10:10" x14ac:dyDescent="0.2">
      <c r="J72" s="99"/>
    </row>
    <row r="73" spans="10:10" x14ac:dyDescent="0.2">
      <c r="J73" s="99"/>
    </row>
    <row r="74" spans="10:10" x14ac:dyDescent="0.2">
      <c r="J74" s="99"/>
    </row>
    <row r="75" spans="10:10" x14ac:dyDescent="0.2">
      <c r="J75" s="99"/>
    </row>
    <row r="76" spans="10:10" x14ac:dyDescent="0.2">
      <c r="J76" s="99"/>
    </row>
    <row r="77" spans="10:10" x14ac:dyDescent="0.2">
      <c r="J77" s="99"/>
    </row>
    <row r="78" spans="10:10" x14ac:dyDescent="0.2">
      <c r="J78" s="99"/>
    </row>
    <row r="79" spans="10:10" x14ac:dyDescent="0.2">
      <c r="J79" s="99"/>
    </row>
    <row r="80" spans="10:10" x14ac:dyDescent="0.2">
      <c r="J80" s="99"/>
    </row>
    <row r="81" spans="10:10" x14ac:dyDescent="0.2">
      <c r="J81" s="99"/>
    </row>
    <row r="82" spans="10:10" x14ac:dyDescent="0.2">
      <c r="J82" s="99"/>
    </row>
    <row r="83" spans="10:10" x14ac:dyDescent="0.2">
      <c r="J83" s="99"/>
    </row>
    <row r="84" spans="10:10" x14ac:dyDescent="0.2">
      <c r="J84" s="99"/>
    </row>
    <row r="85" spans="10:10" x14ac:dyDescent="0.2">
      <c r="J85" s="99"/>
    </row>
    <row r="86" spans="10:10" x14ac:dyDescent="0.2">
      <c r="J86" s="99"/>
    </row>
    <row r="87" spans="10:10" x14ac:dyDescent="0.2">
      <c r="J87" s="99"/>
    </row>
    <row r="88" spans="10:10" x14ac:dyDescent="0.2">
      <c r="J88" s="99"/>
    </row>
    <row r="89" spans="10:10" x14ac:dyDescent="0.2">
      <c r="J89" s="99"/>
    </row>
    <row r="90" spans="10:10" x14ac:dyDescent="0.2">
      <c r="J90" s="99"/>
    </row>
    <row r="91" spans="10:10" x14ac:dyDescent="0.2">
      <c r="J91" s="99"/>
    </row>
    <row r="92" spans="10:10" x14ac:dyDescent="0.2">
      <c r="J92" s="99"/>
    </row>
    <row r="93" spans="10:10" x14ac:dyDescent="0.2">
      <c r="J93" s="99"/>
    </row>
    <row r="94" spans="10:10" x14ac:dyDescent="0.2">
      <c r="J94" s="99"/>
    </row>
    <row r="95" spans="10:10" x14ac:dyDescent="0.2">
      <c r="J95" s="99"/>
    </row>
    <row r="96" spans="10:10" x14ac:dyDescent="0.2">
      <c r="J96" s="99"/>
    </row>
    <row r="97" spans="10:10" x14ac:dyDescent="0.2">
      <c r="J97" s="99"/>
    </row>
    <row r="98" spans="10:10" x14ac:dyDescent="0.2">
      <c r="J98" s="99"/>
    </row>
    <row r="99" spans="10:10" x14ac:dyDescent="0.2">
      <c r="J99" s="99"/>
    </row>
    <row r="100" spans="10:10" x14ac:dyDescent="0.2">
      <c r="J100" s="99"/>
    </row>
    <row r="101" spans="10:10" x14ac:dyDescent="0.2">
      <c r="J101" s="99"/>
    </row>
    <row r="102" spans="10:10" x14ac:dyDescent="0.2">
      <c r="J102" s="99"/>
    </row>
    <row r="103" spans="10:10" x14ac:dyDescent="0.2">
      <c r="J103" s="99"/>
    </row>
    <row r="104" spans="10:10" x14ac:dyDescent="0.2">
      <c r="J104" s="99"/>
    </row>
    <row r="105" spans="10:10" x14ac:dyDescent="0.2">
      <c r="J105" s="99"/>
    </row>
    <row r="106" spans="10:10" x14ac:dyDescent="0.2">
      <c r="J106" s="99"/>
    </row>
    <row r="107" spans="10:10" x14ac:dyDescent="0.2">
      <c r="J107" s="99"/>
    </row>
    <row r="108" spans="10:10" x14ac:dyDescent="0.2">
      <c r="J108" s="99"/>
    </row>
    <row r="109" spans="10:10" x14ac:dyDescent="0.2">
      <c r="J109" s="99"/>
    </row>
    <row r="110" spans="10:10" x14ac:dyDescent="0.2">
      <c r="J110" s="99"/>
    </row>
    <row r="111" spans="10:10" x14ac:dyDescent="0.2">
      <c r="J111" s="99"/>
    </row>
    <row r="112" spans="10:10" x14ac:dyDescent="0.2">
      <c r="J112" s="99"/>
    </row>
    <row r="113" spans="10:10" x14ac:dyDescent="0.2">
      <c r="J113" s="99"/>
    </row>
    <row r="114" spans="10:10" x14ac:dyDescent="0.2">
      <c r="J114" s="99"/>
    </row>
    <row r="115" spans="10:10" x14ac:dyDescent="0.2">
      <c r="J115" s="99"/>
    </row>
    <row r="116" spans="10:10" x14ac:dyDescent="0.2">
      <c r="J116" s="99"/>
    </row>
    <row r="117" spans="10:10" x14ac:dyDescent="0.2">
      <c r="J117" s="99"/>
    </row>
    <row r="118" spans="10:10" x14ac:dyDescent="0.2">
      <c r="J118" s="99"/>
    </row>
    <row r="119" spans="10:10" x14ac:dyDescent="0.2">
      <c r="J119" s="99"/>
    </row>
    <row r="120" spans="10:10" x14ac:dyDescent="0.2">
      <c r="J120" s="99"/>
    </row>
    <row r="121" spans="10:10" x14ac:dyDescent="0.2">
      <c r="J121" s="101"/>
    </row>
  </sheetData>
  <mergeCells count="26">
    <mergeCell ref="A3:I3"/>
    <mergeCell ref="A5:I5"/>
    <mergeCell ref="A23:D23"/>
    <mergeCell ref="A24:D24"/>
    <mergeCell ref="A9:D9"/>
    <mergeCell ref="A15:D15"/>
    <mergeCell ref="A10:D10"/>
    <mergeCell ref="A7:H7"/>
    <mergeCell ref="G8:H8"/>
    <mergeCell ref="A21:D21"/>
    <mergeCell ref="A22:D22"/>
    <mergeCell ref="A31:D31"/>
    <mergeCell ref="A32:D32"/>
    <mergeCell ref="A33:D33"/>
    <mergeCell ref="A11:D11"/>
    <mergeCell ref="A17:D17"/>
    <mergeCell ref="A18:D18"/>
    <mergeCell ref="A19:D19"/>
    <mergeCell ref="A16:D16"/>
    <mergeCell ref="A20:D20"/>
    <mergeCell ref="A29:D29"/>
    <mergeCell ref="A30:D30"/>
    <mergeCell ref="A25:D25"/>
    <mergeCell ref="A26:D26"/>
    <mergeCell ref="A27:D27"/>
    <mergeCell ref="A28:D28"/>
  </mergeCells>
  <phoneticPr fontId="6" type="noConversion"/>
  <pageMargins left="0.75" right="0.75" top="1" bottom="1" header="0.5" footer="0.5"/>
  <pageSetup paperSize="9" orientation="landscape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5"/>
  <sheetViews>
    <sheetView workbookViewId="0">
      <selection activeCell="T24" sqref="T24"/>
    </sheetView>
  </sheetViews>
  <sheetFormatPr defaultRowHeight="12.75" x14ac:dyDescent="0.2"/>
  <cols>
    <col min="5" max="5" width="9.85546875" customWidth="1"/>
    <col min="7" max="8" width="0" hidden="1" customWidth="1"/>
  </cols>
  <sheetData>
    <row r="2" spans="1:20" x14ac:dyDescent="0.2">
      <c r="A2" s="504" t="s">
        <v>99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</row>
    <row r="4" spans="1:20" x14ac:dyDescent="0.2">
      <c r="A4" s="504" t="s">
        <v>123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</row>
    <row r="5" spans="1:20" x14ac:dyDescent="0.2">
      <c r="A5" s="504" t="s">
        <v>66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</row>
    <row r="6" spans="1:20" x14ac:dyDescent="0.2">
      <c r="A6" s="504" t="s">
        <v>388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</row>
    <row r="9" spans="1:20" ht="13.5" thickBot="1" x14ac:dyDescent="0.25">
      <c r="O9" s="209"/>
      <c r="P9" s="508" t="s">
        <v>21</v>
      </c>
      <c r="Q9" s="508"/>
      <c r="R9" s="508"/>
    </row>
    <row r="10" spans="1:20" s="103" customFormat="1" ht="13.5" thickBot="1" x14ac:dyDescent="0.25">
      <c r="B10" s="11" t="s">
        <v>67</v>
      </c>
      <c r="C10" s="12"/>
      <c r="D10" s="12"/>
      <c r="E10" s="120"/>
      <c r="F10" s="443" t="s">
        <v>4</v>
      </c>
      <c r="G10" s="12"/>
      <c r="H10" s="12"/>
      <c r="I10" s="443" t="s">
        <v>5</v>
      </c>
      <c r="J10" s="322" t="s">
        <v>6</v>
      </c>
      <c r="K10" s="12"/>
      <c r="L10" s="12" t="s">
        <v>68</v>
      </c>
      <c r="M10" s="12"/>
      <c r="N10" s="12"/>
      <c r="O10" s="12"/>
      <c r="P10" s="443" t="s">
        <v>4</v>
      </c>
      <c r="Q10" s="443" t="s">
        <v>5</v>
      </c>
      <c r="R10" s="443" t="s">
        <v>6</v>
      </c>
    </row>
    <row r="11" spans="1:20" x14ac:dyDescent="0.2">
      <c r="B11" s="164" t="s">
        <v>129</v>
      </c>
      <c r="C11" s="4"/>
      <c r="D11" s="4"/>
      <c r="E11" s="106"/>
      <c r="F11" s="292">
        <v>15861</v>
      </c>
      <c r="G11" s="4"/>
      <c r="H11" s="4"/>
      <c r="I11" s="105">
        <v>16615</v>
      </c>
      <c r="J11" s="106">
        <v>16615</v>
      </c>
      <c r="K11" s="4"/>
      <c r="L11" s="321" t="s">
        <v>389</v>
      </c>
      <c r="M11" s="4"/>
      <c r="N11" s="4"/>
      <c r="O11" s="4"/>
      <c r="P11" s="105">
        <v>60</v>
      </c>
      <c r="Q11" s="105">
        <v>178</v>
      </c>
      <c r="R11" s="292">
        <v>178</v>
      </c>
    </row>
    <row r="12" spans="1:20" x14ac:dyDescent="0.2">
      <c r="B12" s="165" t="s">
        <v>130</v>
      </c>
      <c r="C12" s="2"/>
      <c r="D12" s="2"/>
      <c r="E12" s="8"/>
      <c r="F12" s="160">
        <v>7044</v>
      </c>
      <c r="G12" s="2"/>
      <c r="H12" s="2"/>
      <c r="I12" s="107">
        <v>7070</v>
      </c>
      <c r="J12" s="8">
        <v>7165</v>
      </c>
      <c r="K12" s="2"/>
      <c r="L12" s="255" t="s">
        <v>354</v>
      </c>
      <c r="M12" s="2"/>
      <c r="N12" s="2"/>
      <c r="O12" s="2"/>
      <c r="P12" s="107">
        <v>0</v>
      </c>
      <c r="Q12" s="107">
        <v>868</v>
      </c>
      <c r="R12" s="107">
        <v>868</v>
      </c>
    </row>
    <row r="13" spans="1:20" x14ac:dyDescent="0.2">
      <c r="B13" s="165" t="s">
        <v>308</v>
      </c>
      <c r="C13" s="2"/>
      <c r="D13" s="2"/>
      <c r="E13" s="8"/>
      <c r="F13" s="160">
        <v>5028</v>
      </c>
      <c r="G13" s="2"/>
      <c r="H13" s="2"/>
      <c r="I13" s="107">
        <v>5074</v>
      </c>
      <c r="J13" s="8">
        <v>4759</v>
      </c>
      <c r="K13" s="2"/>
      <c r="L13" s="214" t="s">
        <v>281</v>
      </c>
      <c r="M13" s="2"/>
      <c r="N13" s="2"/>
      <c r="O13" s="2"/>
      <c r="P13" s="107">
        <v>6982</v>
      </c>
      <c r="Q13" s="107">
        <v>6342</v>
      </c>
      <c r="R13" s="107">
        <v>6342</v>
      </c>
    </row>
    <row r="14" spans="1:20" x14ac:dyDescent="0.2">
      <c r="B14" s="165" t="s">
        <v>309</v>
      </c>
      <c r="C14" s="2"/>
      <c r="D14" s="2"/>
      <c r="E14" s="8"/>
      <c r="F14" s="160">
        <v>0</v>
      </c>
      <c r="G14" s="2"/>
      <c r="H14" s="2"/>
      <c r="I14" s="107">
        <v>570</v>
      </c>
      <c r="J14" s="8">
        <v>570</v>
      </c>
      <c r="K14" s="2"/>
      <c r="L14" s="156"/>
      <c r="M14" s="2"/>
      <c r="N14" s="2"/>
      <c r="O14" s="2"/>
      <c r="P14" s="107"/>
      <c r="Q14" s="107"/>
      <c r="R14" s="107"/>
    </row>
    <row r="15" spans="1:20" x14ac:dyDescent="0.2">
      <c r="B15" s="165" t="s">
        <v>131</v>
      </c>
      <c r="C15" s="2"/>
      <c r="D15" s="2"/>
      <c r="E15" s="8"/>
      <c r="F15" s="160">
        <v>195</v>
      </c>
      <c r="G15" s="2"/>
      <c r="H15" s="2"/>
      <c r="I15" s="107">
        <v>2548</v>
      </c>
      <c r="J15" s="8">
        <v>2637</v>
      </c>
      <c r="K15" s="2"/>
      <c r="L15" s="2"/>
      <c r="M15" s="2"/>
      <c r="N15" s="2"/>
      <c r="O15" s="2"/>
      <c r="P15" s="107"/>
      <c r="Q15" s="107"/>
      <c r="R15" s="107"/>
    </row>
    <row r="16" spans="1:20" x14ac:dyDescent="0.2">
      <c r="B16" s="589" t="s">
        <v>132</v>
      </c>
      <c r="C16" s="590"/>
      <c r="D16" s="590"/>
      <c r="E16" s="598"/>
      <c r="F16" s="812">
        <v>538</v>
      </c>
      <c r="G16" s="9"/>
      <c r="H16" s="9"/>
      <c r="I16" s="338">
        <v>627</v>
      </c>
      <c r="J16" s="10">
        <v>627</v>
      </c>
      <c r="K16" s="9"/>
      <c r="L16" s="9"/>
      <c r="M16" s="9"/>
      <c r="N16" s="9"/>
      <c r="O16" s="9"/>
      <c r="P16" s="338"/>
      <c r="Q16" s="338"/>
      <c r="R16" s="338"/>
    </row>
    <row r="17" spans="2:18" x14ac:dyDescent="0.2">
      <c r="B17" s="589" t="s">
        <v>133</v>
      </c>
      <c r="C17" s="590"/>
      <c r="D17" s="590"/>
      <c r="E17" s="598"/>
      <c r="F17" s="812">
        <v>7023</v>
      </c>
      <c r="G17" s="9"/>
      <c r="H17" s="9"/>
      <c r="I17" s="338">
        <v>5748</v>
      </c>
      <c r="J17" s="10">
        <v>5748</v>
      </c>
      <c r="K17" s="9"/>
      <c r="L17" s="9"/>
      <c r="M17" s="9"/>
      <c r="N17" s="9"/>
      <c r="O17" s="9"/>
      <c r="P17" s="338"/>
      <c r="Q17" s="338"/>
      <c r="R17" s="338"/>
    </row>
    <row r="18" spans="2:18" ht="13.5" thickBot="1" x14ac:dyDescent="0.25">
      <c r="B18" s="154"/>
      <c r="C18" s="121"/>
      <c r="D18" s="121"/>
      <c r="E18" s="14"/>
      <c r="F18" s="813"/>
      <c r="G18" s="121"/>
      <c r="H18" s="121"/>
      <c r="I18" s="739"/>
      <c r="J18" s="14"/>
      <c r="K18" s="121"/>
      <c r="L18" s="121"/>
      <c r="M18" s="121"/>
      <c r="N18" s="121"/>
      <c r="O18" s="121"/>
      <c r="P18" s="739"/>
      <c r="Q18" s="739"/>
      <c r="R18" s="739"/>
    </row>
    <row r="19" spans="2:18" s="103" customFormat="1" ht="13.5" thickBot="1" x14ac:dyDescent="0.25">
      <c r="B19" s="11" t="s">
        <v>12</v>
      </c>
      <c r="C19" s="12"/>
      <c r="D19" s="12"/>
      <c r="E19" s="120"/>
      <c r="F19" s="814">
        <f>SUM(F11:F18)</f>
        <v>35689</v>
      </c>
      <c r="G19" s="12"/>
      <c r="H19" s="12"/>
      <c r="I19" s="111">
        <f>SUM(I11:I18)</f>
        <v>38252</v>
      </c>
      <c r="J19" s="120">
        <f>SUM(J11:J18)</f>
        <v>38121</v>
      </c>
      <c r="K19" s="12"/>
      <c r="L19" s="12" t="s">
        <v>12</v>
      </c>
      <c r="M19" s="12"/>
      <c r="N19" s="12"/>
      <c r="O19" s="12"/>
      <c r="P19" s="111">
        <f>SUM(P11:P18)</f>
        <v>7042</v>
      </c>
      <c r="Q19" s="111">
        <f>SUM(Q11:Q18)</f>
        <v>7388</v>
      </c>
      <c r="R19" s="814">
        <f>SUM(R10:R18)</f>
        <v>7388</v>
      </c>
    </row>
    <row r="20" spans="2:18" x14ac:dyDescent="0.2">
      <c r="B20" s="122"/>
      <c r="C20" s="119"/>
      <c r="D20" s="119"/>
      <c r="E20" s="119"/>
      <c r="F20" s="123"/>
      <c r="G20" s="119"/>
      <c r="H20" s="119"/>
      <c r="I20" s="119"/>
      <c r="J20" s="124"/>
      <c r="K20" s="119"/>
      <c r="L20" s="119"/>
      <c r="M20" s="119"/>
      <c r="N20" s="119"/>
      <c r="O20" s="119"/>
      <c r="P20" s="131"/>
      <c r="Q20" s="132"/>
      <c r="R20" s="133"/>
    </row>
    <row r="21" spans="2:18" ht="13.5" thickBot="1" x14ac:dyDescent="0.25">
      <c r="B21" s="122"/>
      <c r="C21" s="119"/>
      <c r="D21" s="119"/>
      <c r="E21" s="119"/>
      <c r="F21" s="123"/>
      <c r="G21" s="119"/>
      <c r="H21" s="119"/>
      <c r="I21" s="119"/>
      <c r="J21" s="124"/>
      <c r="K21" s="119"/>
      <c r="L21" s="119"/>
      <c r="M21" s="119"/>
      <c r="N21" s="119"/>
      <c r="O21" s="119"/>
      <c r="P21" s="131"/>
      <c r="Q21" s="132"/>
      <c r="R21" s="133"/>
    </row>
    <row r="22" spans="2:18" s="103" customFormat="1" ht="13.5" thickBot="1" x14ac:dyDescent="0.25">
      <c r="B22" s="11" t="s">
        <v>69</v>
      </c>
      <c r="C22" s="12"/>
      <c r="D22" s="12"/>
      <c r="E22" s="120"/>
      <c r="F22" s="443" t="s">
        <v>4</v>
      </c>
      <c r="G22" s="12"/>
      <c r="H22" s="12"/>
      <c r="I22" s="443" t="s">
        <v>5</v>
      </c>
      <c r="J22" s="322" t="s">
        <v>6</v>
      </c>
      <c r="K22" s="12"/>
      <c r="L22" s="12" t="s">
        <v>70</v>
      </c>
      <c r="M22" s="12"/>
      <c r="N22" s="12"/>
      <c r="O22" s="12"/>
      <c r="P22" s="443" t="s">
        <v>4</v>
      </c>
      <c r="Q22" s="443" t="s">
        <v>5</v>
      </c>
      <c r="R22" s="444" t="s">
        <v>6</v>
      </c>
    </row>
    <row r="23" spans="2:18" x14ac:dyDescent="0.2">
      <c r="B23" s="3" t="s">
        <v>71</v>
      </c>
      <c r="C23" s="4"/>
      <c r="D23" s="4"/>
      <c r="E23" s="106"/>
      <c r="F23" s="292">
        <v>11429</v>
      </c>
      <c r="G23" s="4"/>
      <c r="H23" s="4"/>
      <c r="I23" s="105">
        <v>12989</v>
      </c>
      <c r="J23" s="106">
        <v>12879</v>
      </c>
      <c r="K23" s="4"/>
      <c r="L23" s="155" t="s">
        <v>126</v>
      </c>
      <c r="M23" s="4"/>
      <c r="N23" s="4"/>
      <c r="O23" s="4"/>
      <c r="P23" s="105">
        <v>1615</v>
      </c>
      <c r="Q23" s="105">
        <v>1365</v>
      </c>
      <c r="R23" s="106">
        <v>1365</v>
      </c>
    </row>
    <row r="24" spans="2:18" x14ac:dyDescent="0.2">
      <c r="B24" s="5" t="s">
        <v>72</v>
      </c>
      <c r="C24" s="2"/>
      <c r="D24" s="2"/>
      <c r="E24" s="8"/>
      <c r="F24" s="160">
        <v>2109</v>
      </c>
      <c r="G24" s="2"/>
      <c r="H24" s="2"/>
      <c r="I24" s="107">
        <v>2344</v>
      </c>
      <c r="J24" s="8">
        <v>2344</v>
      </c>
      <c r="K24" s="2"/>
      <c r="L24" s="163" t="s">
        <v>127</v>
      </c>
      <c r="M24" s="2"/>
      <c r="N24" s="2"/>
      <c r="O24" s="2"/>
      <c r="P24" s="107">
        <v>5086</v>
      </c>
      <c r="Q24" s="107">
        <v>5682</v>
      </c>
      <c r="R24" s="108">
        <v>5682</v>
      </c>
    </row>
    <row r="25" spans="2:18" x14ac:dyDescent="0.2">
      <c r="B25" s="5" t="s">
        <v>73</v>
      </c>
      <c r="C25" s="2"/>
      <c r="D25" s="2"/>
      <c r="E25" s="8"/>
      <c r="F25" s="160">
        <v>8016</v>
      </c>
      <c r="G25" s="2"/>
      <c r="H25" s="2"/>
      <c r="I25" s="107">
        <v>11419</v>
      </c>
      <c r="J25" s="8">
        <v>10281</v>
      </c>
      <c r="K25" s="2"/>
      <c r="L25" s="163" t="s">
        <v>310</v>
      </c>
      <c r="M25" s="2"/>
      <c r="N25" s="2"/>
      <c r="O25" s="2"/>
      <c r="P25" s="107">
        <v>341</v>
      </c>
      <c r="Q25" s="107">
        <v>341</v>
      </c>
      <c r="R25" s="8">
        <v>341</v>
      </c>
    </row>
    <row r="26" spans="2:18" x14ac:dyDescent="0.2">
      <c r="B26" s="5" t="s">
        <v>124</v>
      </c>
      <c r="C26" s="2"/>
      <c r="D26" s="2"/>
      <c r="E26" s="8"/>
      <c r="F26" s="160">
        <v>2697</v>
      </c>
      <c r="G26" s="2"/>
      <c r="H26" s="2"/>
      <c r="I26" s="107">
        <v>2697</v>
      </c>
      <c r="J26" s="8">
        <v>2400</v>
      </c>
      <c r="K26" s="2"/>
      <c r="L26" s="2"/>
      <c r="M26" s="2"/>
      <c r="N26" s="2"/>
      <c r="O26" s="2"/>
      <c r="P26" s="107"/>
      <c r="Q26" s="107"/>
      <c r="R26" s="8"/>
    </row>
    <row r="27" spans="2:18" x14ac:dyDescent="0.2">
      <c r="B27" s="5" t="s">
        <v>125</v>
      </c>
      <c r="C27" s="2"/>
      <c r="D27" s="2"/>
      <c r="E27" s="8"/>
      <c r="F27" s="160">
        <v>617</v>
      </c>
      <c r="G27" s="2"/>
      <c r="H27" s="2"/>
      <c r="I27" s="107">
        <v>744</v>
      </c>
      <c r="J27" s="8">
        <v>719</v>
      </c>
      <c r="K27" s="2"/>
      <c r="L27" s="2"/>
      <c r="M27" s="2"/>
      <c r="N27" s="2"/>
      <c r="O27" s="2"/>
      <c r="P27" s="107"/>
      <c r="Q27" s="107"/>
      <c r="R27" s="8"/>
    </row>
    <row r="28" spans="2:18" x14ac:dyDescent="0.2">
      <c r="B28" s="5" t="s">
        <v>74</v>
      </c>
      <c r="C28" s="2"/>
      <c r="D28" s="2"/>
      <c r="E28" s="8"/>
      <c r="F28" s="160">
        <v>2280</v>
      </c>
      <c r="G28" s="2"/>
      <c r="H28" s="2"/>
      <c r="I28" s="107">
        <v>2306</v>
      </c>
      <c r="J28" s="8">
        <v>1316</v>
      </c>
      <c r="K28" s="2"/>
      <c r="L28" s="2"/>
      <c r="M28" s="2"/>
      <c r="N28" s="2"/>
      <c r="O28" s="2"/>
      <c r="P28" s="107"/>
      <c r="Q28" s="107"/>
      <c r="R28" s="8"/>
    </row>
    <row r="29" spans="2:18" x14ac:dyDescent="0.2">
      <c r="B29" s="157" t="s">
        <v>96</v>
      </c>
      <c r="C29" s="2"/>
      <c r="D29" s="2"/>
      <c r="E29" s="8"/>
      <c r="F29" s="160">
        <v>8541</v>
      </c>
      <c r="G29" s="2"/>
      <c r="H29" s="2"/>
      <c r="I29" s="107">
        <v>5119</v>
      </c>
      <c r="J29" s="8">
        <v>0</v>
      </c>
      <c r="K29" s="2"/>
      <c r="L29" s="2"/>
      <c r="M29" s="2"/>
      <c r="N29" s="2"/>
      <c r="O29" s="2"/>
      <c r="P29" s="107"/>
      <c r="Q29" s="107"/>
      <c r="R29" s="8"/>
    </row>
    <row r="30" spans="2:18" x14ac:dyDescent="0.2">
      <c r="B30" s="5" t="s">
        <v>128</v>
      </c>
      <c r="C30" s="2"/>
      <c r="D30" s="2"/>
      <c r="E30" s="8"/>
      <c r="F30" s="160">
        <v>0</v>
      </c>
      <c r="G30" s="2"/>
      <c r="H30" s="2"/>
      <c r="I30" s="107">
        <v>634</v>
      </c>
      <c r="J30" s="8">
        <v>634</v>
      </c>
      <c r="K30" s="2"/>
      <c r="L30" s="2"/>
      <c r="M30" s="2"/>
      <c r="N30" s="2"/>
      <c r="O30" s="2"/>
      <c r="P30" s="107"/>
      <c r="Q30" s="107"/>
      <c r="R30" s="8"/>
    </row>
    <row r="31" spans="2:18" x14ac:dyDescent="0.2">
      <c r="B31" s="5"/>
      <c r="C31" s="2"/>
      <c r="D31" s="2"/>
      <c r="E31" s="8"/>
      <c r="F31" s="160"/>
      <c r="G31" s="2"/>
      <c r="H31" s="2"/>
      <c r="I31" s="107"/>
      <c r="J31" s="8"/>
      <c r="K31" s="5"/>
      <c r="L31" s="2"/>
      <c r="M31" s="2"/>
      <c r="N31" s="2"/>
      <c r="O31" s="8"/>
      <c r="P31" s="107"/>
      <c r="Q31" s="107"/>
      <c r="R31" s="107"/>
    </row>
    <row r="32" spans="2:18" ht="13.5" thickBot="1" x14ac:dyDescent="0.25">
      <c r="B32" s="591"/>
      <c r="C32" s="592"/>
      <c r="D32" s="592"/>
      <c r="E32" s="815"/>
      <c r="F32" s="816"/>
      <c r="G32" s="134"/>
      <c r="H32" s="134"/>
      <c r="I32" s="168"/>
      <c r="J32" s="135"/>
      <c r="K32" s="134"/>
      <c r="L32" s="134"/>
      <c r="M32" s="134"/>
      <c r="N32" s="134"/>
      <c r="O32" s="134"/>
      <c r="P32" s="168"/>
      <c r="Q32" s="168"/>
      <c r="R32" s="135"/>
    </row>
    <row r="33" spans="2:18" s="103" customFormat="1" ht="13.5" thickBot="1" x14ac:dyDescent="0.25">
      <c r="B33" s="11" t="s">
        <v>12</v>
      </c>
      <c r="C33" s="12"/>
      <c r="D33" s="12"/>
      <c r="E33" s="120"/>
      <c r="F33" s="814">
        <f>SUM(F23:F32)</f>
        <v>35689</v>
      </c>
      <c r="G33" s="12"/>
      <c r="H33" s="12"/>
      <c r="I33" s="111">
        <f>SUM(I23:I32)</f>
        <v>38252</v>
      </c>
      <c r="J33" s="120">
        <f>SUM(J23:J32)</f>
        <v>30573</v>
      </c>
      <c r="K33" s="12"/>
      <c r="L33" s="12" t="s">
        <v>12</v>
      </c>
      <c r="M33" s="12"/>
      <c r="N33" s="12"/>
      <c r="O33" s="12"/>
      <c r="P33" s="111">
        <f>SUM(P23:P32)</f>
        <v>7042</v>
      </c>
      <c r="Q33" s="111">
        <f>SUM(Q23:Q32)</f>
        <v>7388</v>
      </c>
      <c r="R33" s="112">
        <f>SUM(R23:R32)</f>
        <v>7388</v>
      </c>
    </row>
    <row r="34" spans="2:18" x14ac:dyDescent="0.2">
      <c r="B34" s="113"/>
      <c r="C34" s="113"/>
      <c r="D34" s="113"/>
      <c r="E34" s="113"/>
      <c r="F34" s="125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2:18" x14ac:dyDescent="0.2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</sheetData>
  <mergeCells count="8">
    <mergeCell ref="B16:E16"/>
    <mergeCell ref="B17:E17"/>
    <mergeCell ref="B32:E32"/>
    <mergeCell ref="A2:T2"/>
    <mergeCell ref="A5:T5"/>
    <mergeCell ref="A6:T6"/>
    <mergeCell ref="A4:T4"/>
    <mergeCell ref="P9:R9"/>
  </mergeCells>
  <phoneticPr fontId="0" type="noConversion"/>
  <pageMargins left="0.75" right="0.75" top="1" bottom="1" header="0.5" footer="0.5"/>
  <pageSetup paperSize="9" scale="84" orientation="landscape" r:id="rId1"/>
  <headerFooter alignWithMargins="0"/>
  <colBreaks count="1" manualBreakCount="1">
    <brk id="1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9</vt:i4>
      </vt:variant>
    </vt:vector>
  </HeadingPairs>
  <TitlesOfParts>
    <vt:vector size="28" baseType="lpstr">
      <vt:lpstr>1.számú melléklet</vt:lpstr>
      <vt:lpstr>2. sz. melléklet</vt:lpstr>
      <vt:lpstr>3. sz. melléklet </vt:lpstr>
      <vt:lpstr>4 . sz. melléklet</vt:lpstr>
      <vt:lpstr>5 . sz. melléklet</vt:lpstr>
      <vt:lpstr>6 . sz. melléklet</vt:lpstr>
      <vt:lpstr>7 . sz. melléklet</vt:lpstr>
      <vt:lpstr>9. sz. melléklet</vt:lpstr>
      <vt:lpstr>10. sz. melléklet</vt:lpstr>
      <vt:lpstr>11.számú melléklet</vt:lpstr>
      <vt:lpstr>12.számú melléklet</vt:lpstr>
      <vt:lpstr>14. számú melléklet</vt:lpstr>
      <vt:lpstr>15. számú melléklet</vt:lpstr>
      <vt:lpstr>13. számú melléklet</vt:lpstr>
      <vt:lpstr>16. számú melléklet</vt:lpstr>
      <vt:lpstr>17.számú melléklet</vt:lpstr>
      <vt:lpstr>18.sz.melléklet</vt:lpstr>
      <vt:lpstr>19.sz.melléklet</vt:lpstr>
      <vt:lpstr>8.számú melléklet</vt:lpstr>
      <vt:lpstr>'1.számú melléklet'!Nyomtatási_terület</vt:lpstr>
      <vt:lpstr>'10. sz. melléklet'!Nyomtatási_terület</vt:lpstr>
      <vt:lpstr>'12.számú melléklet'!Nyomtatási_terület</vt:lpstr>
      <vt:lpstr>'2. sz. melléklet'!Nyomtatási_terület</vt:lpstr>
      <vt:lpstr>'3. sz. melléklet '!Nyomtatási_terület</vt:lpstr>
      <vt:lpstr>'4 . sz. melléklet'!Nyomtatási_terület</vt:lpstr>
      <vt:lpstr>'6 . sz. melléklet'!Nyomtatási_terület</vt:lpstr>
      <vt:lpstr>'7 . 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2019-05-23T08:15:52Z</cp:lastPrinted>
  <dcterms:created xsi:type="dcterms:W3CDTF">1980-01-04T02:31:36Z</dcterms:created>
  <dcterms:modified xsi:type="dcterms:W3CDTF">2019-05-23T09:55:17Z</dcterms:modified>
</cp:coreProperties>
</file>