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Önkormányzat" sheetId="3" r:id="rId1"/>
    <sheet name="Hivatal" sheetId="2" r:id="rId2"/>
    <sheet name="Gondozási Központ" sheetId="1" r:id="rId3"/>
    <sheet name="Bölcsőde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3"/>
  <c r="C59"/>
  <c r="C24" i="1"/>
  <c r="C63" i="3"/>
  <c r="C60" l="1"/>
  <c r="C57"/>
  <c r="C67"/>
  <c r="C50"/>
  <c r="C35"/>
  <c r="C30"/>
  <c r="C28"/>
  <c r="C19"/>
  <c r="C16"/>
  <c r="C11"/>
  <c r="C7"/>
  <c r="C20" i="1"/>
  <c r="C15"/>
  <c r="C12"/>
  <c r="C23" s="1"/>
  <c r="C6"/>
  <c r="C7" s="1"/>
  <c r="C4"/>
  <c r="C13" i="4"/>
  <c r="C21"/>
  <c r="C24" s="1"/>
  <c r="C27" s="1"/>
  <c r="C7"/>
  <c r="C8" s="1"/>
  <c r="C12" i="3" l="1"/>
  <c r="C13" s="1"/>
  <c r="C36"/>
  <c r="C26" i="1"/>
  <c r="C27" s="1"/>
  <c r="C31" s="1"/>
  <c r="C28" i="4"/>
  <c r="C29" s="1"/>
  <c r="C30" s="1"/>
  <c r="C68" i="3" l="1"/>
  <c r="C14" i="2"/>
  <c r="C28"/>
  <c r="C25"/>
  <c r="C23"/>
  <c r="C16"/>
  <c r="C13"/>
  <c r="C10"/>
  <c r="C8"/>
  <c r="C7"/>
  <c r="C29" l="1"/>
  <c r="C31" s="1"/>
  <c r="C30" l="1"/>
</calcChain>
</file>

<file path=xl/sharedStrings.xml><?xml version="1.0" encoding="utf-8"?>
<sst xmlns="http://schemas.openxmlformats.org/spreadsheetml/2006/main" count="232" uniqueCount="128">
  <si>
    <t>#</t>
  </si>
  <si>
    <t>Megnevezés</t>
  </si>
  <si>
    <t>Eredeti előirányzat</t>
  </si>
  <si>
    <t>01</t>
  </si>
  <si>
    <t>Törvény szerinti illetmények, munkabérek (K1101)</t>
  </si>
  <si>
    <t>07</t>
  </si>
  <si>
    <t>09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</si>
  <si>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</si>
  <si>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</si>
  <si>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</si>
  <si>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</si>
  <si>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</si>
  <si>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</si>
  <si>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</si>
  <si>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</si>
  <si>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</si>
  <si>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</si>
  <si>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</si>
  <si>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</si>
  <si>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</si>
  <si>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</si>
  <si>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</si>
  <si>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</si>
  <si>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</si>
  <si>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</si>
  <si>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</si>
  <si>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</si>
  <si>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</si>
  <si>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</si>
  <si>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</si>
  <si>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</si>
  <si>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</si>
  <si>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</si>
  <si>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</si>
  <si>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</si>
  <si>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</si>
  <si>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</si>
  <si>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</si>
  <si>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</si>
  <si>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</si>
  <si>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Közvetített szolgáltatások  (&gt;=42) (K335)</t>
  </si>
  <si>
    <t>Szakmai tevékenységet segítő szolgáltatások  (K336)</t>
  </si>
  <si>
    <t>44</t>
  </si>
  <si>
    <t>Egyéb szolgáltatások  (K337)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</si>
  <si>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</si>
  <si>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</si>
  <si>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</si>
  <si>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</si>
  <si>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</si>
  <si>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Kiküldetések, reklám- és propagandakiadások (=47+48) (K34)</t>
  </si>
  <si>
    <t>50</t>
  </si>
  <si>
    <t>Működési célú előzetesen felszámított általános forgalmi adó (K351)</t>
  </si>
  <si>
    <t>Fizetendő általános forgalmi adó  (K352)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</si>
  <si>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</si>
  <si>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</si>
  <si>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</si>
  <si>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</si>
  <si>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</si>
  <si>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</si>
  <si>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</si>
  <si>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</si>
  <si>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</si>
  <si>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Intézményi ellátottak pénzbeli juttatásai (&gt;=99+100) (K47)</t>
  </si>
  <si>
    <t>Egyéb nem intézményi ellátások (&gt;=102+…+120)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</si>
  <si>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</si>
  <si>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</si>
  <si>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</si>
  <si>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Elvonások és befizetések (=124+125+126) (K502)</t>
  </si>
  <si>
    <t>Egyéb működési célú támogatások államháztartáson belülre (=152+…+161) (K506)</t>
  </si>
  <si>
    <t>Működési célú garancia- és kezességvállalásból származó kifizetés államháztartáson kívülre (&gt;=163) (K507)</t>
  </si>
  <si>
    <t>Működési célú visszatérítendő támogatások, kölcsönök nyújtása államháztartáson kívülre (=165+…+175) (K508)</t>
  </si>
  <si>
    <t>Egyéb működési célú támogatások államháztartáson kívülre (=180+…+189) (K512)</t>
  </si>
  <si>
    <t>Egyéb működési célú kiadások (=122+127+128+129+140+151+162+164+176+177+178+179+190) (K5)</t>
  </si>
  <si>
    <t>Ingatlanok beszerzése, létesítése (&gt;=194) (K62)</t>
  </si>
  <si>
    <t>Egyéb tárgyi eszközök beszerzése, létesítése (K64)</t>
  </si>
  <si>
    <t>Meglévő részesedések növeléséhez kapcsolódó kiadások (K66)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</si>
  <si>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</si>
  <si>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</si>
  <si>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</si>
  <si>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</si>
  <si>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</si>
  <si>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Tartalék (K513)</t>
  </si>
  <si>
    <t>Informatikai eszközök beszerzése (K63)</t>
  </si>
  <si>
    <t>Hosszú lejáratú hitelek törlesztése (K911)</t>
  </si>
  <si>
    <t>Központi irányító szervi támogatások (K915)</t>
  </si>
  <si>
    <t>ebből Hivatal</t>
  </si>
  <si>
    <t>ebből Gondozási Központ</t>
  </si>
  <si>
    <t>Finanszírozási kiadások (K9)</t>
  </si>
  <si>
    <t>10</t>
  </si>
  <si>
    <t>11</t>
  </si>
  <si>
    <t>12</t>
  </si>
  <si>
    <t>14</t>
  </si>
  <si>
    <t>17</t>
  </si>
  <si>
    <t>22</t>
  </si>
  <si>
    <t>23</t>
  </si>
  <si>
    <t>24</t>
  </si>
  <si>
    <t>28</t>
  </si>
  <si>
    <t>31</t>
  </si>
  <si>
    <t>39</t>
  </si>
  <si>
    <t>42</t>
  </si>
  <si>
    <t>53</t>
  </si>
  <si>
    <t>54</t>
  </si>
  <si>
    <t>55</t>
  </si>
  <si>
    <t>56</t>
  </si>
  <si>
    <t>57</t>
  </si>
  <si>
    <t>58</t>
  </si>
  <si>
    <t>62</t>
  </si>
  <si>
    <t>64</t>
  </si>
  <si>
    <t>65</t>
  </si>
  <si>
    <t>68</t>
  </si>
  <si>
    <t>Kiadások összesen</t>
  </si>
  <si>
    <t>69</t>
  </si>
  <si>
    <t>Béren kívüli juttatások (K1107)</t>
  </si>
  <si>
    <t>Közlekedési költségtérítés (K1109)</t>
  </si>
  <si>
    <t>Munkavégzésre irányuló egyéb jogviszonyban nem saját foglalkoztatottnak fizetett juttatások (K122)</t>
  </si>
  <si>
    <t>K1-K9. Kiadások</t>
  </si>
  <si>
    <t>Költségtérítés (K1109)</t>
  </si>
  <si>
    <t>A helyi önkormányzatok előző évi elszámolásából származó kiadások (K5021)</t>
  </si>
  <si>
    <t>Immateriális javak beszerzése, létesítése (K61)</t>
  </si>
  <si>
    <t>Államháztartáson belüli megelőlegezések visszafizetése (K914)</t>
  </si>
  <si>
    <t>K1-K9. Költségvetési kiadások</t>
  </si>
  <si>
    <t>ebből: szociális hozzájárulási adó (K2)</t>
  </si>
  <si>
    <t>Költségvetési kiadások (=20+21+61+121+191+200+205+267) (K1-K8)</t>
  </si>
  <si>
    <t>Kiadások összesen (=268+308) (K1-K9)</t>
  </si>
  <si>
    <t>Átlagos statisztikai állományi létszám</t>
  </si>
  <si>
    <t>Összesen</t>
  </si>
  <si>
    <t>Felújítások (K7)</t>
  </si>
  <si>
    <t>ebből Mini Bölcsőde</t>
  </si>
</sst>
</file>

<file path=xl/styles.xml><?xml version="1.0" encoding="utf-8"?>
<styleSheet xmlns="http://schemas.openxmlformats.org/spreadsheetml/2006/main">
  <numFmts count="3">
    <numFmt numFmtId="164" formatCode="_-* #,##0.00\ _F_t_-;\-* #,##0.00\ _F_t_-;_-* &quot;-&quot;??\ _F_t_-;_-@_-"/>
    <numFmt numFmtId="165" formatCode="_-* #,##0_-;\-* #,##0_-;_-* &quot;-&quot;??_-;_-@_-"/>
    <numFmt numFmtId="166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right" vertical="top" wrapText="1"/>
    </xf>
    <xf numFmtId="165" fontId="0" fillId="0" borderId="3" xfId="1" applyNumberFormat="1" applyFont="1" applyBorder="1"/>
    <xf numFmtId="49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top"/>
    </xf>
    <xf numFmtId="166" fontId="0" fillId="0" borderId="15" xfId="1" applyNumberFormat="1" applyFont="1" applyBorder="1" applyAlignment="1"/>
    <xf numFmtId="0" fontId="4" fillId="0" borderId="2" xfId="0" applyFont="1" applyBorder="1" applyAlignment="1">
      <alignment horizontal="center" vertical="center"/>
    </xf>
    <xf numFmtId="166" fontId="0" fillId="0" borderId="3" xfId="1" applyNumberFormat="1" applyFont="1" applyBorder="1" applyAlignment="1"/>
    <xf numFmtId="0" fontId="10" fillId="0" borderId="1" xfId="0" applyFont="1" applyBorder="1" applyAlignment="1">
      <alignment horizontal="left" vertical="top"/>
    </xf>
    <xf numFmtId="166" fontId="11" fillId="0" borderId="3" xfId="1" applyNumberFormat="1" applyFont="1" applyBorder="1" applyAlignment="1"/>
    <xf numFmtId="0" fontId="5" fillId="0" borderId="2" xfId="0" applyFont="1" applyBorder="1" applyAlignment="1">
      <alignment horizontal="center" vertical="center"/>
    </xf>
    <xf numFmtId="166" fontId="2" fillId="0" borderId="3" xfId="1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166" fontId="0" fillId="0" borderId="6" xfId="1" applyNumberFormat="1" applyFont="1" applyBorder="1" applyAlignment="1"/>
    <xf numFmtId="0" fontId="4" fillId="0" borderId="4" xfId="0" applyFont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/>
    </xf>
    <xf numFmtId="166" fontId="0" fillId="0" borderId="9" xfId="1" applyNumberFormat="1" applyFont="1" applyBorder="1" applyAlignment="1"/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166" fontId="2" fillId="2" borderId="3" xfId="1" applyNumberFormat="1" applyFont="1" applyFill="1" applyBorder="1" applyAlignment="1"/>
    <xf numFmtId="166" fontId="5" fillId="0" borderId="9" xfId="0" applyNumberFormat="1" applyFont="1" applyBorder="1" applyAlignment="1">
      <alignment horizontal="left" vertical="top"/>
    </xf>
    <xf numFmtId="166" fontId="5" fillId="2" borderId="9" xfId="0" applyNumberFormat="1" applyFont="1" applyFill="1" applyBorder="1" applyAlignment="1">
      <alignment horizontal="left" vertical="top"/>
    </xf>
    <xf numFmtId="166" fontId="5" fillId="0" borderId="24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17" xfId="0" applyFont="1" applyFill="1" applyBorder="1"/>
    <xf numFmtId="165" fontId="9" fillId="2" borderId="18" xfId="1" applyNumberFormat="1" applyFont="1" applyFill="1" applyBorder="1"/>
    <xf numFmtId="0" fontId="6" fillId="2" borderId="19" xfId="0" applyFont="1" applyFill="1" applyBorder="1" applyAlignment="1">
      <alignment horizontal="left" vertical="top" wrapText="1"/>
    </xf>
    <xf numFmtId="165" fontId="7" fillId="2" borderId="20" xfId="0" applyNumberFormat="1" applyFont="1" applyFill="1" applyBorder="1"/>
    <xf numFmtId="166" fontId="4" fillId="0" borderId="9" xfId="0" applyNumberFormat="1" applyFont="1" applyBorder="1" applyAlignment="1">
      <alignment horizontal="left" vertical="top"/>
    </xf>
    <xf numFmtId="166" fontId="10" fillId="0" borderId="9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right" vertical="top" wrapText="1"/>
    </xf>
    <xf numFmtId="165" fontId="11" fillId="0" borderId="3" xfId="1" applyNumberFormat="1" applyFont="1" applyBorder="1"/>
    <xf numFmtId="0" fontId="8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8"/>
  <sheetViews>
    <sheetView tabSelected="1" view="pageLayout" topLeftCell="A49" workbookViewId="0">
      <selection activeCell="C67" sqref="C67"/>
    </sheetView>
  </sheetViews>
  <sheetFormatPr defaultRowHeight="11.25" customHeight="1"/>
  <cols>
    <col min="1" max="1" width="3.28515625" bestFit="1" customWidth="1"/>
    <col min="2" max="2" width="104.7109375" bestFit="1" customWidth="1"/>
    <col min="3" max="3" width="20" bestFit="1" customWidth="1"/>
  </cols>
  <sheetData>
    <row r="1" spans="1:3" ht="18" customHeight="1">
      <c r="A1" s="61" t="s">
        <v>115</v>
      </c>
      <c r="B1" s="62"/>
      <c r="C1" s="63"/>
    </row>
    <row r="2" spans="1:3" ht="15.75" customHeight="1">
      <c r="A2" s="45" t="s">
        <v>0</v>
      </c>
      <c r="B2" s="46" t="s">
        <v>1</v>
      </c>
      <c r="C2" s="34" t="s">
        <v>2</v>
      </c>
    </row>
    <row r="3" spans="1:3" ht="18.75" customHeight="1" thickBot="1">
      <c r="A3" s="47">
        <v>2</v>
      </c>
      <c r="B3" s="48">
        <v>3</v>
      </c>
      <c r="C3" s="49">
        <v>4</v>
      </c>
    </row>
    <row r="4" spans="1:3" ht="14.25" customHeight="1">
      <c r="A4" s="5" t="s">
        <v>3</v>
      </c>
      <c r="B4" s="6" t="s">
        <v>4</v>
      </c>
      <c r="C4" s="7">
        <v>75000000</v>
      </c>
    </row>
    <row r="5" spans="1:3" ht="14.25" customHeight="1">
      <c r="A5" s="2" t="s">
        <v>6</v>
      </c>
      <c r="B5" s="1" t="s">
        <v>116</v>
      </c>
      <c r="C5" s="3">
        <v>1000000</v>
      </c>
    </row>
    <row r="6" spans="1:3" ht="14.25" customHeight="1">
      <c r="A6" s="2" t="s">
        <v>7</v>
      </c>
      <c r="B6" s="1" t="s">
        <v>8</v>
      </c>
      <c r="C6" s="3">
        <v>3000000</v>
      </c>
    </row>
    <row r="7" spans="1:3" ht="14.25" customHeight="1">
      <c r="A7" s="2" t="s">
        <v>91</v>
      </c>
      <c r="B7" s="58" t="s">
        <v>10</v>
      </c>
      <c r="C7" s="59">
        <f>SUM(C4:C6)</f>
        <v>79000000</v>
      </c>
    </row>
    <row r="8" spans="1:3" ht="14.25" customHeight="1">
      <c r="A8" s="2" t="s">
        <v>9</v>
      </c>
      <c r="B8" s="1" t="s">
        <v>12</v>
      </c>
      <c r="C8" s="3">
        <v>9500000</v>
      </c>
    </row>
    <row r="9" spans="1:3" ht="14.25" customHeight="1">
      <c r="A9" s="2" t="s">
        <v>11</v>
      </c>
      <c r="B9" s="1" t="s">
        <v>114</v>
      </c>
      <c r="C9" s="3">
        <v>10000000</v>
      </c>
    </row>
    <row r="10" spans="1:3" ht="14.25" customHeight="1">
      <c r="A10" s="2" t="s">
        <v>92</v>
      </c>
      <c r="B10" s="1" t="s">
        <v>14</v>
      </c>
      <c r="C10" s="3">
        <v>1500000</v>
      </c>
    </row>
    <row r="11" spans="1:3" ht="14.25" customHeight="1">
      <c r="A11" s="2" t="s">
        <v>13</v>
      </c>
      <c r="B11" s="58" t="s">
        <v>16</v>
      </c>
      <c r="C11" s="59">
        <f>SUM(C8:C10)</f>
        <v>21000000</v>
      </c>
    </row>
    <row r="12" spans="1:3" ht="14.25" customHeight="1">
      <c r="A12" s="2" t="s">
        <v>15</v>
      </c>
      <c r="B12" s="50" t="s">
        <v>18</v>
      </c>
      <c r="C12" s="51">
        <f>SUM(C7,C11)</f>
        <v>100000000</v>
      </c>
    </row>
    <row r="13" spans="1:3" ht="14.25" customHeight="1">
      <c r="A13" s="2" t="s">
        <v>17</v>
      </c>
      <c r="B13" s="50" t="s">
        <v>20</v>
      </c>
      <c r="C13" s="51">
        <f>C12*0.15</f>
        <v>15000000</v>
      </c>
    </row>
    <row r="14" spans="1:3" ht="14.25" customHeight="1">
      <c r="A14" s="2" t="s">
        <v>88</v>
      </c>
      <c r="B14" s="1" t="s">
        <v>22</v>
      </c>
      <c r="C14" s="3">
        <v>100000</v>
      </c>
    </row>
    <row r="15" spans="1:3" ht="14.25" customHeight="1">
      <c r="A15" s="2" t="s">
        <v>89</v>
      </c>
      <c r="B15" s="1" t="s">
        <v>24</v>
      </c>
      <c r="C15" s="3">
        <v>15000000</v>
      </c>
    </row>
    <row r="16" spans="1:3" ht="14.25" customHeight="1">
      <c r="A16" s="2" t="s">
        <v>90</v>
      </c>
      <c r="B16" s="58" t="s">
        <v>26</v>
      </c>
      <c r="C16" s="59">
        <f>SUM(C14:C15)</f>
        <v>15100000</v>
      </c>
    </row>
    <row r="17" spans="1:3" ht="14.25" customHeight="1">
      <c r="A17" s="2" t="s">
        <v>7</v>
      </c>
      <c r="B17" s="1" t="s">
        <v>28</v>
      </c>
      <c r="C17" s="3">
        <v>1800000</v>
      </c>
    </row>
    <row r="18" spans="1:3" ht="14.25" customHeight="1">
      <c r="A18" s="2" t="s">
        <v>91</v>
      </c>
      <c r="B18" s="1" t="s">
        <v>30</v>
      </c>
      <c r="C18" s="3">
        <v>500000</v>
      </c>
    </row>
    <row r="19" spans="1:3" ht="14.25" customHeight="1">
      <c r="A19" s="2" t="s">
        <v>9</v>
      </c>
      <c r="B19" s="58" t="s">
        <v>31</v>
      </c>
      <c r="C19" s="59">
        <f>SUM(C17:C18)</f>
        <v>2300000</v>
      </c>
    </row>
    <row r="20" spans="1:3" ht="14.25" customHeight="1">
      <c r="A20" s="2" t="s">
        <v>11</v>
      </c>
      <c r="B20" s="1" t="s">
        <v>33</v>
      </c>
      <c r="C20" s="3">
        <v>10000000</v>
      </c>
    </row>
    <row r="21" spans="1:3" ht="14.25" customHeight="1">
      <c r="A21" s="2" t="s">
        <v>92</v>
      </c>
      <c r="B21" s="1" t="s">
        <v>35</v>
      </c>
      <c r="C21" s="3">
        <v>0</v>
      </c>
    </row>
    <row r="22" spans="1:3" ht="14.25" customHeight="1">
      <c r="A22" s="2" t="s">
        <v>13</v>
      </c>
      <c r="B22" s="1" t="s">
        <v>37</v>
      </c>
      <c r="C22" s="3">
        <v>5000000</v>
      </c>
    </row>
    <row r="23" spans="1:3" ht="14.25" customHeight="1">
      <c r="A23" s="2" t="s">
        <v>15</v>
      </c>
      <c r="B23" s="1" t="s">
        <v>39</v>
      </c>
      <c r="C23" s="3">
        <v>5000000</v>
      </c>
    </row>
    <row r="24" spans="1:3" ht="14.25" customHeight="1">
      <c r="A24" s="2" t="s">
        <v>17</v>
      </c>
      <c r="B24" s="1" t="s">
        <v>40</v>
      </c>
      <c r="C24" s="3">
        <v>2000000</v>
      </c>
    </row>
    <row r="25" spans="1:3" ht="14.25" customHeight="1">
      <c r="A25" s="2" t="s">
        <v>19</v>
      </c>
      <c r="B25" s="1" t="s">
        <v>41</v>
      </c>
      <c r="C25" s="3">
        <v>17816752</v>
      </c>
    </row>
    <row r="26" spans="1:3" ht="14.25" customHeight="1">
      <c r="A26" s="2" t="s">
        <v>93</v>
      </c>
      <c r="B26" s="1" t="s">
        <v>43</v>
      </c>
      <c r="C26" s="3">
        <v>50000000</v>
      </c>
    </row>
    <row r="27" spans="1:3" ht="14.25" customHeight="1">
      <c r="A27" s="2" t="s">
        <v>94</v>
      </c>
      <c r="B27" s="1" t="s">
        <v>44</v>
      </c>
      <c r="C27" s="3">
        <v>2100000</v>
      </c>
    </row>
    <row r="28" spans="1:3" ht="14.25" customHeight="1">
      <c r="A28" s="2" t="s">
        <v>95</v>
      </c>
      <c r="B28" s="58" t="s">
        <v>46</v>
      </c>
      <c r="C28" s="59">
        <f>SUM(C20:C26)</f>
        <v>89816752</v>
      </c>
    </row>
    <row r="29" spans="1:3" ht="15">
      <c r="A29" s="19">
        <v>36</v>
      </c>
      <c r="B29" s="11" t="s">
        <v>48</v>
      </c>
      <c r="C29" s="3">
        <v>200000</v>
      </c>
    </row>
    <row r="30" spans="1:3" ht="15">
      <c r="A30" s="19">
        <v>38</v>
      </c>
      <c r="B30" s="21" t="s">
        <v>49</v>
      </c>
      <c r="C30" s="59">
        <f>C29</f>
        <v>200000</v>
      </c>
    </row>
    <row r="31" spans="1:3" ht="14.25" customHeight="1">
      <c r="A31" s="2" t="s">
        <v>96</v>
      </c>
      <c r="B31" s="1" t="s">
        <v>51</v>
      </c>
      <c r="C31" s="3">
        <v>15000000</v>
      </c>
    </row>
    <row r="32" spans="1:3" ht="14.25" customHeight="1">
      <c r="A32" s="2" t="s">
        <v>21</v>
      </c>
      <c r="B32" s="1" t="s">
        <v>52</v>
      </c>
      <c r="C32" s="3">
        <v>25000000</v>
      </c>
    </row>
    <row r="33" spans="1:3" ht="14.25" customHeight="1">
      <c r="A33" s="2" t="s">
        <v>23</v>
      </c>
      <c r="B33" s="1" t="s">
        <v>53</v>
      </c>
      <c r="C33" s="3">
        <v>1000000</v>
      </c>
    </row>
    <row r="34" spans="1:3" ht="14.25" customHeight="1">
      <c r="A34" s="2" t="s">
        <v>97</v>
      </c>
      <c r="B34" s="1" t="s">
        <v>55</v>
      </c>
      <c r="C34" s="3">
        <v>500000</v>
      </c>
    </row>
    <row r="35" spans="1:3" ht="14.25" customHeight="1">
      <c r="A35" s="2" t="s">
        <v>25</v>
      </c>
      <c r="B35" s="58" t="s">
        <v>57</v>
      </c>
      <c r="C35" s="59">
        <f>SUM(C31:C34)</f>
        <v>41500000</v>
      </c>
    </row>
    <row r="36" spans="1:3" ht="14.25" customHeight="1">
      <c r="A36" s="2" t="s">
        <v>27</v>
      </c>
      <c r="B36" s="50" t="s">
        <v>59</v>
      </c>
      <c r="C36" s="51">
        <f>SUM(C35,C30,C28,C19,C16)</f>
        <v>148916752</v>
      </c>
    </row>
    <row r="37" spans="1:3" ht="14.25" customHeight="1">
      <c r="A37" s="2" t="s">
        <v>29</v>
      </c>
      <c r="B37" s="1" t="s">
        <v>61</v>
      </c>
      <c r="C37" s="3">
        <v>0</v>
      </c>
    </row>
    <row r="38" spans="1:3" ht="14.25" customHeight="1">
      <c r="A38" s="2" t="s">
        <v>32</v>
      </c>
      <c r="B38" s="1" t="s">
        <v>62</v>
      </c>
      <c r="C38" s="3">
        <v>0</v>
      </c>
    </row>
    <row r="39" spans="1:3" ht="14.25" customHeight="1">
      <c r="A39" s="2" t="s">
        <v>34</v>
      </c>
      <c r="B39" s="1" t="s">
        <v>63</v>
      </c>
      <c r="C39" s="3">
        <v>6300000</v>
      </c>
    </row>
    <row r="40" spans="1:3" ht="14.25" customHeight="1">
      <c r="A40" s="2" t="s">
        <v>36</v>
      </c>
      <c r="B40" s="1" t="s">
        <v>64</v>
      </c>
      <c r="C40" s="3">
        <v>6000000</v>
      </c>
    </row>
    <row r="41" spans="1:3" ht="14.25" customHeight="1">
      <c r="A41" s="2" t="s">
        <v>98</v>
      </c>
      <c r="B41" s="1" t="s">
        <v>65</v>
      </c>
      <c r="C41" s="3">
        <v>300000</v>
      </c>
    </row>
    <row r="42" spans="1:3" ht="14.25" customHeight="1">
      <c r="A42" s="2" t="s">
        <v>38</v>
      </c>
      <c r="B42" s="50" t="s">
        <v>66</v>
      </c>
      <c r="C42" s="51">
        <v>6300000</v>
      </c>
    </row>
    <row r="43" spans="1:3" ht="14.25" customHeight="1">
      <c r="A43" s="2"/>
      <c r="B43" s="1" t="s">
        <v>117</v>
      </c>
      <c r="C43" s="3">
        <v>0</v>
      </c>
    </row>
    <row r="44" spans="1:3" ht="14.25" customHeight="1">
      <c r="A44" s="2" t="s">
        <v>99</v>
      </c>
      <c r="B44" s="1" t="s">
        <v>67</v>
      </c>
      <c r="C44" s="3">
        <v>0</v>
      </c>
    </row>
    <row r="45" spans="1:3" ht="14.25" customHeight="1">
      <c r="A45" s="2" t="s">
        <v>42</v>
      </c>
      <c r="B45" s="1" t="s">
        <v>68</v>
      </c>
      <c r="C45" s="3">
        <v>3000000</v>
      </c>
    </row>
    <row r="46" spans="1:3" ht="14.25" customHeight="1">
      <c r="A46" s="2" t="s">
        <v>45</v>
      </c>
      <c r="B46" s="1" t="s">
        <v>69</v>
      </c>
      <c r="C46" s="3">
        <v>0</v>
      </c>
    </row>
    <row r="47" spans="1:3" ht="14.25" customHeight="1">
      <c r="A47" s="2" t="s">
        <v>47</v>
      </c>
      <c r="B47" s="1" t="s">
        <v>70</v>
      </c>
      <c r="C47" s="3">
        <v>0</v>
      </c>
    </row>
    <row r="48" spans="1:3" ht="14.25" customHeight="1">
      <c r="A48" s="2" t="s">
        <v>50</v>
      </c>
      <c r="B48" s="1" t="s">
        <v>71</v>
      </c>
      <c r="C48" s="3">
        <v>4500000</v>
      </c>
    </row>
    <row r="49" spans="1:3" ht="14.25" customHeight="1">
      <c r="A49" s="2" t="s">
        <v>100</v>
      </c>
      <c r="B49" s="1" t="s">
        <v>81</v>
      </c>
      <c r="C49" s="3">
        <v>0</v>
      </c>
    </row>
    <row r="50" spans="1:3" ht="14.25" customHeight="1">
      <c r="A50" s="2" t="s">
        <v>101</v>
      </c>
      <c r="B50" s="50" t="s">
        <v>72</v>
      </c>
      <c r="C50" s="51">
        <f>SUM(C45,C48)</f>
        <v>7500000</v>
      </c>
    </row>
    <row r="51" spans="1:3" ht="14.25" customHeight="1">
      <c r="A51" s="2"/>
      <c r="B51" s="1" t="s">
        <v>118</v>
      </c>
      <c r="C51" s="3">
        <v>2500000</v>
      </c>
    </row>
    <row r="52" spans="1:3" ht="14.25" customHeight="1">
      <c r="A52" s="2" t="s">
        <v>102</v>
      </c>
      <c r="B52" s="1" t="s">
        <v>73</v>
      </c>
      <c r="C52" s="3">
        <v>2000000</v>
      </c>
    </row>
    <row r="53" spans="1:3" ht="14.25" customHeight="1">
      <c r="A53" s="2" t="s">
        <v>103</v>
      </c>
      <c r="B53" s="1" t="s">
        <v>82</v>
      </c>
      <c r="C53" s="3">
        <v>1000000</v>
      </c>
    </row>
    <row r="54" spans="1:3" ht="14.25" customHeight="1">
      <c r="A54" s="2" t="s">
        <v>104</v>
      </c>
      <c r="B54" s="1" t="s">
        <v>74</v>
      </c>
      <c r="C54" s="3">
        <v>2500000</v>
      </c>
    </row>
    <row r="55" spans="1:3" ht="14.25" customHeight="1">
      <c r="A55" s="2" t="s">
        <v>105</v>
      </c>
      <c r="B55" s="1" t="s">
        <v>75</v>
      </c>
      <c r="C55" s="3">
        <v>0</v>
      </c>
    </row>
    <row r="56" spans="1:3" ht="14.25" customHeight="1">
      <c r="A56" s="2" t="s">
        <v>54</v>
      </c>
      <c r="B56" s="1" t="s">
        <v>76</v>
      </c>
      <c r="C56" s="3">
        <f>SUM(C51:C54)*0.27</f>
        <v>2160000</v>
      </c>
    </row>
    <row r="57" spans="1:3" ht="14.25" customHeight="1">
      <c r="A57" s="2" t="s">
        <v>56</v>
      </c>
      <c r="B57" s="50" t="s">
        <v>77</v>
      </c>
      <c r="C57" s="51">
        <f>SUM(C51:C56)</f>
        <v>10160000</v>
      </c>
    </row>
    <row r="58" spans="1:3" ht="14.25" customHeight="1">
      <c r="A58" s="2" t="s">
        <v>58</v>
      </c>
      <c r="B58" s="1" t="s">
        <v>78</v>
      </c>
      <c r="C58" s="3">
        <v>130000000</v>
      </c>
    </row>
    <row r="59" spans="1:3" ht="14.25" customHeight="1">
      <c r="A59" s="2" t="s">
        <v>106</v>
      </c>
      <c r="B59" s="1" t="s">
        <v>79</v>
      </c>
      <c r="C59" s="3">
        <f>C58*0.27</f>
        <v>35100000</v>
      </c>
    </row>
    <row r="60" spans="1:3" ht="14.25" customHeight="1">
      <c r="A60" s="2" t="s">
        <v>60</v>
      </c>
      <c r="B60" s="50" t="s">
        <v>80</v>
      </c>
      <c r="C60" s="51">
        <f>SUM(C58:C59)</f>
        <v>165100000</v>
      </c>
    </row>
    <row r="61" spans="1:3" ht="14.25" customHeight="1">
      <c r="A61" s="2" t="s">
        <v>107</v>
      </c>
      <c r="B61" s="58" t="s">
        <v>83</v>
      </c>
      <c r="C61" s="60">
        <v>4000000</v>
      </c>
    </row>
    <row r="62" spans="1:3" ht="14.25" customHeight="1">
      <c r="A62" s="2"/>
      <c r="B62" s="1" t="s">
        <v>119</v>
      </c>
      <c r="C62" s="4">
        <v>0</v>
      </c>
    </row>
    <row r="63" spans="1:3" ht="14.25" customHeight="1">
      <c r="A63" s="2" t="s">
        <v>108</v>
      </c>
      <c r="B63" s="58" t="s">
        <v>84</v>
      </c>
      <c r="C63" s="60">
        <f>SUM(C64:C66)</f>
        <v>80269163</v>
      </c>
    </row>
    <row r="64" spans="1:3" ht="14.25" customHeight="1">
      <c r="A64" s="2"/>
      <c r="B64" s="1" t="s">
        <v>127</v>
      </c>
      <c r="C64" s="4">
        <v>8520000</v>
      </c>
    </row>
    <row r="65" spans="1:3" ht="14.25" customHeight="1">
      <c r="A65" s="2"/>
      <c r="B65" s="1" t="s">
        <v>85</v>
      </c>
      <c r="C65" s="4">
        <v>36055216</v>
      </c>
    </row>
    <row r="66" spans="1:3" ht="14.25" customHeight="1">
      <c r="A66" s="2"/>
      <c r="B66" s="1" t="s">
        <v>86</v>
      </c>
      <c r="C66" s="4">
        <v>35693947</v>
      </c>
    </row>
    <row r="67" spans="1:3" ht="14.25" customHeight="1" thickBot="1">
      <c r="A67" s="2" t="s">
        <v>109</v>
      </c>
      <c r="B67" s="52" t="s">
        <v>87</v>
      </c>
      <c r="C67" s="53">
        <f>SUM(C61,C63)</f>
        <v>84269163</v>
      </c>
    </row>
    <row r="68" spans="1:3" ht="14.25" customHeight="1" thickBot="1">
      <c r="A68" s="29" t="s">
        <v>111</v>
      </c>
      <c r="B68" s="54" t="s">
        <v>110</v>
      </c>
      <c r="C68" s="55">
        <f>SUM(C67,C50,C42,C36,C13,C12,C57,C60)</f>
        <v>537245915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dőlt"4. számú melléklet
2021. év: Baks Községi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view="pageLayout" topLeftCell="A13" workbookViewId="0">
      <selection activeCell="C31" sqref="C31"/>
    </sheetView>
  </sheetViews>
  <sheetFormatPr defaultRowHeight="15"/>
  <cols>
    <col min="1" max="1" width="4" bestFit="1" customWidth="1"/>
    <col min="2" max="2" width="73.85546875" bestFit="1" customWidth="1"/>
    <col min="3" max="3" width="41.28515625" customWidth="1"/>
  </cols>
  <sheetData>
    <row r="1" spans="1:7" ht="15" customHeight="1">
      <c r="A1" s="64" t="s">
        <v>120</v>
      </c>
      <c r="B1" s="65"/>
      <c r="C1" s="66"/>
    </row>
    <row r="2" spans="1:7">
      <c r="A2" s="32" t="s">
        <v>0</v>
      </c>
      <c r="B2" s="33" t="s">
        <v>1</v>
      </c>
      <c r="C2" s="34" t="s">
        <v>2</v>
      </c>
    </row>
    <row r="3" spans="1:7" ht="15.75" thickBot="1">
      <c r="A3" s="35">
        <v>2</v>
      </c>
      <c r="B3" s="36">
        <v>3</v>
      </c>
      <c r="C3" s="37">
        <v>4</v>
      </c>
    </row>
    <row r="4" spans="1:7" ht="15.75" thickBot="1">
      <c r="A4" s="16" t="s">
        <v>3</v>
      </c>
      <c r="B4" s="17" t="s">
        <v>4</v>
      </c>
      <c r="C4" s="18">
        <v>30166968</v>
      </c>
      <c r="G4" s="8"/>
    </row>
    <row r="5" spans="1:7">
      <c r="A5" s="30" t="s">
        <v>5</v>
      </c>
      <c r="B5" s="15" t="s">
        <v>112</v>
      </c>
      <c r="C5" s="31">
        <v>525000</v>
      </c>
      <c r="G5" s="8"/>
    </row>
    <row r="6" spans="1:7">
      <c r="A6" s="19" t="s">
        <v>6</v>
      </c>
      <c r="B6" s="11" t="s">
        <v>113</v>
      </c>
      <c r="C6" s="20">
        <v>252000</v>
      </c>
      <c r="G6" s="8"/>
    </row>
    <row r="7" spans="1:7">
      <c r="A7" s="19">
        <v>14</v>
      </c>
      <c r="B7" s="21" t="s">
        <v>10</v>
      </c>
      <c r="C7" s="22">
        <f>SUM(C4:C6)</f>
        <v>30943968</v>
      </c>
      <c r="G7" s="8"/>
    </row>
    <row r="8" spans="1:7">
      <c r="A8" s="23">
        <v>19</v>
      </c>
      <c r="B8" s="38" t="s">
        <v>18</v>
      </c>
      <c r="C8" s="39">
        <f>C7</f>
        <v>30943968</v>
      </c>
      <c r="G8" s="8"/>
    </row>
    <row r="9" spans="1:7">
      <c r="A9" s="23">
        <v>20</v>
      </c>
      <c r="B9" s="38" t="s">
        <v>20</v>
      </c>
      <c r="C9" s="39">
        <v>4675880</v>
      </c>
      <c r="G9" s="8"/>
    </row>
    <row r="10" spans="1:7">
      <c r="A10" s="19"/>
      <c r="B10" s="21" t="s">
        <v>121</v>
      </c>
      <c r="C10" s="22">
        <f>C9</f>
        <v>4675880</v>
      </c>
      <c r="G10" s="9"/>
    </row>
    <row r="11" spans="1:7">
      <c r="A11" s="19">
        <v>21</v>
      </c>
      <c r="B11" s="11" t="s">
        <v>22</v>
      </c>
      <c r="C11" s="20">
        <v>0</v>
      </c>
    </row>
    <row r="12" spans="1:7">
      <c r="A12" s="19">
        <v>22</v>
      </c>
      <c r="B12" s="11" t="s">
        <v>24</v>
      </c>
      <c r="C12" s="20">
        <v>800000</v>
      </c>
    </row>
    <row r="13" spans="1:7">
      <c r="A13" s="19">
        <v>24</v>
      </c>
      <c r="B13" s="21" t="s">
        <v>26</v>
      </c>
      <c r="C13" s="22">
        <f>SUM(C11:C12)</f>
        <v>800000</v>
      </c>
    </row>
    <row r="14" spans="1:7">
      <c r="A14" s="19">
        <v>25</v>
      </c>
      <c r="B14" s="11" t="s">
        <v>28</v>
      </c>
      <c r="C14" s="20">
        <f>26130*4</f>
        <v>104520</v>
      </c>
    </row>
    <row r="15" spans="1:7">
      <c r="A15" s="19">
        <v>26</v>
      </c>
      <c r="B15" s="11" t="s">
        <v>30</v>
      </c>
      <c r="C15" s="20">
        <v>100000</v>
      </c>
    </row>
    <row r="16" spans="1:7">
      <c r="A16" s="19">
        <v>27</v>
      </c>
      <c r="B16" s="21" t="s">
        <v>31</v>
      </c>
      <c r="C16" s="22">
        <f>SUM(C14:C15)</f>
        <v>204520</v>
      </c>
    </row>
    <row r="17" spans="1:3">
      <c r="A17" s="19">
        <v>28</v>
      </c>
      <c r="B17" s="11" t="s">
        <v>33</v>
      </c>
      <c r="C17" s="20">
        <v>0</v>
      </c>
    </row>
    <row r="18" spans="1:3">
      <c r="A18" s="19">
        <v>31</v>
      </c>
      <c r="B18" s="11" t="s">
        <v>39</v>
      </c>
      <c r="C18" s="20">
        <v>0</v>
      </c>
    </row>
    <row r="19" spans="1:3">
      <c r="A19" s="19">
        <v>32</v>
      </c>
      <c r="B19" s="11" t="s">
        <v>40</v>
      </c>
      <c r="C19" s="20">
        <v>0</v>
      </c>
    </row>
    <row r="20" spans="1:3">
      <c r="A20" s="19">
        <v>33</v>
      </c>
      <c r="B20" s="11" t="s">
        <v>41</v>
      </c>
      <c r="C20" s="20">
        <v>0</v>
      </c>
    </row>
    <row r="21" spans="1:3">
      <c r="A21" s="19">
        <v>34</v>
      </c>
      <c r="B21" s="11" t="s">
        <v>43</v>
      </c>
      <c r="C21" s="20">
        <v>0</v>
      </c>
    </row>
    <row r="22" spans="1:3">
      <c r="A22" s="19"/>
      <c r="B22" s="11" t="s">
        <v>44</v>
      </c>
      <c r="C22" s="20">
        <v>0</v>
      </c>
    </row>
    <row r="23" spans="1:3">
      <c r="A23" s="19">
        <v>35</v>
      </c>
      <c r="B23" s="21" t="s">
        <v>46</v>
      </c>
      <c r="C23" s="22">
        <f>SUM(C17:C21)</f>
        <v>0</v>
      </c>
    </row>
    <row r="24" spans="1:3">
      <c r="A24" s="19">
        <v>36</v>
      </c>
      <c r="B24" s="11" t="s">
        <v>48</v>
      </c>
      <c r="C24" s="20">
        <v>0</v>
      </c>
    </row>
    <row r="25" spans="1:3">
      <c r="A25" s="19">
        <v>38</v>
      </c>
      <c r="B25" s="21" t="s">
        <v>49</v>
      </c>
      <c r="C25" s="22">
        <f>C24</f>
        <v>0</v>
      </c>
    </row>
    <row r="26" spans="1:3">
      <c r="A26" s="19">
        <v>39</v>
      </c>
      <c r="B26" s="11" t="s">
        <v>51</v>
      </c>
      <c r="C26" s="20">
        <v>0</v>
      </c>
    </row>
    <row r="27" spans="1:3">
      <c r="A27" s="19">
        <v>43</v>
      </c>
      <c r="B27" s="11" t="s">
        <v>55</v>
      </c>
      <c r="C27" s="20">
        <v>0</v>
      </c>
    </row>
    <row r="28" spans="1:3">
      <c r="A28" s="19">
        <v>44</v>
      </c>
      <c r="B28" s="21" t="s">
        <v>57</v>
      </c>
      <c r="C28" s="22">
        <f>SUM(C26:C27)</f>
        <v>0</v>
      </c>
    </row>
    <row r="29" spans="1:3" s="10" customFormat="1">
      <c r="A29" s="23">
        <v>45</v>
      </c>
      <c r="B29" s="38" t="s">
        <v>59</v>
      </c>
      <c r="C29" s="39">
        <f>SUM(C13,C16,C23,C25,C28)</f>
        <v>1004520</v>
      </c>
    </row>
    <row r="30" spans="1:3">
      <c r="A30" s="23">
        <v>95</v>
      </c>
      <c r="B30" s="12" t="s">
        <v>122</v>
      </c>
      <c r="C30" s="24">
        <f>SUM(C8:C9,C29)</f>
        <v>36624368</v>
      </c>
    </row>
    <row r="31" spans="1:3">
      <c r="A31" s="23"/>
      <c r="B31" s="12" t="s">
        <v>123</v>
      </c>
      <c r="C31" s="24">
        <f>SUM(C8:C9,C29)</f>
        <v>36624368</v>
      </c>
    </row>
    <row r="32" spans="1:3" ht="15.75" thickBot="1">
      <c r="A32" s="25"/>
      <c r="B32" s="26" t="s">
        <v>124</v>
      </c>
      <c r="C32" s="27">
        <v>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dőlt"4. számú melléklet 
2021. év: Baksi Polgármesteri Hivatal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32"/>
  <sheetViews>
    <sheetView view="pageLayout" topLeftCell="A13" workbookViewId="0">
      <selection activeCell="C25" sqref="C25"/>
    </sheetView>
  </sheetViews>
  <sheetFormatPr defaultRowHeight="15"/>
  <cols>
    <col min="2" max="2" width="73.85546875" bestFit="1" customWidth="1"/>
    <col min="3" max="3" width="20" bestFit="1" customWidth="1"/>
  </cols>
  <sheetData>
    <row r="1" spans="1:3" ht="15" customHeight="1" thickBot="1">
      <c r="A1" s="67" t="s">
        <v>120</v>
      </c>
      <c r="B1" s="68"/>
      <c r="C1" s="69"/>
    </row>
    <row r="2" spans="1:3" ht="15.75" thickBot="1">
      <c r="A2" s="70"/>
      <c r="B2" s="71"/>
      <c r="C2" s="44" t="s">
        <v>125</v>
      </c>
    </row>
    <row r="3" spans="1:3">
      <c r="A3" s="43" t="s">
        <v>3</v>
      </c>
      <c r="B3" s="15" t="s">
        <v>4</v>
      </c>
      <c r="C3" s="56">
        <v>24287388</v>
      </c>
    </row>
    <row r="4" spans="1:3">
      <c r="A4" s="13" t="s">
        <v>6</v>
      </c>
      <c r="B4" s="11" t="s">
        <v>113</v>
      </c>
      <c r="C4" s="56">
        <f>15308*12</f>
        <v>183696</v>
      </c>
    </row>
    <row r="5" spans="1:3">
      <c r="A5" s="13" t="s">
        <v>7</v>
      </c>
      <c r="B5" s="11" t="s">
        <v>8</v>
      </c>
      <c r="C5" s="40">
        <v>0</v>
      </c>
    </row>
    <row r="6" spans="1:3">
      <c r="A6" s="13">
        <v>14</v>
      </c>
      <c r="B6" s="21" t="s">
        <v>10</v>
      </c>
      <c r="C6" s="57">
        <f>SUM(C3:C5)</f>
        <v>24471084</v>
      </c>
    </row>
    <row r="7" spans="1:3">
      <c r="A7" s="14">
        <v>20</v>
      </c>
      <c r="B7" s="38" t="s">
        <v>18</v>
      </c>
      <c r="C7" s="41">
        <f>C6</f>
        <v>24471084</v>
      </c>
    </row>
    <row r="8" spans="1:3">
      <c r="A8" s="14">
        <v>21</v>
      </c>
      <c r="B8" s="38" t="s">
        <v>20</v>
      </c>
      <c r="C8" s="41">
        <v>3975756</v>
      </c>
    </row>
    <row r="9" spans="1:3">
      <c r="A9" s="13"/>
      <c r="B9" s="21" t="s">
        <v>121</v>
      </c>
      <c r="C9" s="56">
        <v>3975756</v>
      </c>
    </row>
    <row r="10" spans="1:3">
      <c r="A10" s="13">
        <v>21</v>
      </c>
      <c r="B10" s="11" t="s">
        <v>22</v>
      </c>
      <c r="C10" s="56">
        <v>50000</v>
      </c>
    </row>
    <row r="11" spans="1:3">
      <c r="A11" s="13">
        <v>22</v>
      </c>
      <c r="B11" s="11" t="s">
        <v>24</v>
      </c>
      <c r="C11" s="56">
        <v>12000000</v>
      </c>
    </row>
    <row r="12" spans="1:3">
      <c r="A12" s="13">
        <v>24</v>
      </c>
      <c r="B12" s="21" t="s">
        <v>26</v>
      </c>
      <c r="C12" s="57">
        <f>SUM(C10:C11)</f>
        <v>12050000</v>
      </c>
    </row>
    <row r="13" spans="1:3">
      <c r="A13" s="13">
        <v>25</v>
      </c>
      <c r="B13" s="11" t="s">
        <v>28</v>
      </c>
      <c r="C13" s="56">
        <v>100000</v>
      </c>
    </row>
    <row r="14" spans="1:3">
      <c r="A14" s="13">
        <v>26</v>
      </c>
      <c r="B14" s="11" t="s">
        <v>30</v>
      </c>
      <c r="C14" s="40">
        <v>0</v>
      </c>
    </row>
    <row r="15" spans="1:3">
      <c r="A15" s="13">
        <v>27</v>
      </c>
      <c r="B15" s="21" t="s">
        <v>31</v>
      </c>
      <c r="C15" s="57">
        <f>SUM(C13:C14)</f>
        <v>100000</v>
      </c>
    </row>
    <row r="16" spans="1:3">
      <c r="A16" s="13">
        <v>28</v>
      </c>
      <c r="B16" s="11" t="s">
        <v>33</v>
      </c>
      <c r="C16" s="56">
        <v>700000</v>
      </c>
    </row>
    <row r="17" spans="1:3">
      <c r="A17" s="13">
        <v>29</v>
      </c>
      <c r="B17" s="11" t="s">
        <v>35</v>
      </c>
      <c r="C17" s="56">
        <v>0</v>
      </c>
    </row>
    <row r="18" spans="1:3">
      <c r="A18" s="13">
        <v>31</v>
      </c>
      <c r="B18" s="11" t="s">
        <v>39</v>
      </c>
      <c r="C18" s="56">
        <v>0</v>
      </c>
    </row>
    <row r="19" spans="1:3">
      <c r="A19" s="13">
        <v>34</v>
      </c>
      <c r="B19" s="11" t="s">
        <v>43</v>
      </c>
      <c r="C19" s="56">
        <v>800000</v>
      </c>
    </row>
    <row r="20" spans="1:3">
      <c r="A20" s="13">
        <v>35</v>
      </c>
      <c r="B20" s="21" t="s">
        <v>46</v>
      </c>
      <c r="C20" s="57">
        <f>SUM(C16:C19)</f>
        <v>1500000</v>
      </c>
    </row>
    <row r="21" spans="1:3">
      <c r="A21" s="13">
        <v>36</v>
      </c>
      <c r="B21" s="11" t="s">
        <v>48</v>
      </c>
      <c r="C21" s="40">
        <v>0</v>
      </c>
    </row>
    <row r="22" spans="1:3">
      <c r="A22" s="13">
        <v>38</v>
      </c>
      <c r="B22" s="21" t="s">
        <v>49</v>
      </c>
      <c r="C22" s="40">
        <v>0</v>
      </c>
    </row>
    <row r="23" spans="1:3">
      <c r="A23" s="13">
        <v>39</v>
      </c>
      <c r="B23" s="11" t="s">
        <v>51</v>
      </c>
      <c r="C23" s="56">
        <f>SUM(C12,C15,C20)*0.18</f>
        <v>2457000</v>
      </c>
    </row>
    <row r="24" spans="1:3">
      <c r="A24" s="13">
        <v>40</v>
      </c>
      <c r="B24" s="11" t="s">
        <v>52</v>
      </c>
      <c r="C24" s="56">
        <f>8000000*0.27</f>
        <v>2160000</v>
      </c>
    </row>
    <row r="25" spans="1:3">
      <c r="A25" s="13">
        <v>43</v>
      </c>
      <c r="B25" s="11" t="s">
        <v>55</v>
      </c>
      <c r="C25" s="56">
        <v>20000</v>
      </c>
    </row>
    <row r="26" spans="1:3">
      <c r="A26" s="13">
        <v>44</v>
      </c>
      <c r="B26" s="21" t="s">
        <v>57</v>
      </c>
      <c r="C26" s="57">
        <f>SUM(C23:C25)</f>
        <v>4637000</v>
      </c>
    </row>
    <row r="27" spans="1:3" ht="18.75" customHeight="1">
      <c r="A27" s="14">
        <v>45</v>
      </c>
      <c r="B27" s="38" t="s">
        <v>59</v>
      </c>
      <c r="C27" s="41">
        <f>SUM(C26,C22,C20,C15,C12)</f>
        <v>18287000</v>
      </c>
    </row>
    <row r="28" spans="1:3">
      <c r="A28" s="14">
        <v>80</v>
      </c>
      <c r="B28" s="11" t="s">
        <v>78</v>
      </c>
      <c r="C28" s="40">
        <v>0</v>
      </c>
    </row>
    <row r="29" spans="1:3">
      <c r="A29" s="14">
        <v>83</v>
      </c>
      <c r="B29" s="11" t="s">
        <v>79</v>
      </c>
      <c r="C29" s="40">
        <v>0</v>
      </c>
    </row>
    <row r="30" spans="1:3">
      <c r="A30" s="14">
        <v>84</v>
      </c>
      <c r="B30" s="12" t="s">
        <v>126</v>
      </c>
      <c r="C30" s="40">
        <v>0</v>
      </c>
    </row>
    <row r="31" spans="1:3">
      <c r="A31" s="14">
        <v>95</v>
      </c>
      <c r="B31" s="38" t="s">
        <v>122</v>
      </c>
      <c r="C31" s="41">
        <f>SUM(C27,C8,C7)</f>
        <v>46733840</v>
      </c>
    </row>
    <row r="32" spans="1:3" ht="15.75" thickBot="1">
      <c r="A32" s="28"/>
      <c r="B32" s="26" t="s">
        <v>124</v>
      </c>
      <c r="C32" s="42">
        <v>9</v>
      </c>
    </row>
  </sheetData>
  <mergeCells count="2">
    <mergeCell ref="A1:C1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dőlt"4. számú melléklet 
2021. év: Baks Községi Önkormányzat Gondozási Központ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31"/>
  <sheetViews>
    <sheetView view="pageLayout" topLeftCell="A22" workbookViewId="0">
      <selection activeCell="C25" sqref="C25"/>
    </sheetView>
  </sheetViews>
  <sheetFormatPr defaultRowHeight="15"/>
  <cols>
    <col min="1" max="1" width="3" bestFit="1" customWidth="1"/>
    <col min="2" max="2" width="73.85546875" bestFit="1" customWidth="1"/>
    <col min="3" max="3" width="20" bestFit="1" customWidth="1"/>
  </cols>
  <sheetData>
    <row r="1" spans="1:3" ht="15.75">
      <c r="A1" s="64" t="s">
        <v>120</v>
      </c>
      <c r="B1" s="65"/>
      <c r="C1" s="66"/>
    </row>
    <row r="2" spans="1:3">
      <c r="A2" s="32" t="s">
        <v>0</v>
      </c>
      <c r="B2" s="33" t="s">
        <v>1</v>
      </c>
      <c r="C2" s="34" t="s">
        <v>2</v>
      </c>
    </row>
    <row r="3" spans="1:3" ht="15.75" thickBot="1">
      <c r="A3" s="35">
        <v>2</v>
      </c>
      <c r="B3" s="36">
        <v>3</v>
      </c>
      <c r="C3" s="37">
        <v>4</v>
      </c>
    </row>
    <row r="4" spans="1:3">
      <c r="A4" s="16" t="s">
        <v>3</v>
      </c>
      <c r="B4" s="17" t="s">
        <v>4</v>
      </c>
      <c r="C4" s="18">
        <v>6309606</v>
      </c>
    </row>
    <row r="5" spans="1:3">
      <c r="A5" s="19" t="s">
        <v>6</v>
      </c>
      <c r="B5" s="11" t="s">
        <v>113</v>
      </c>
      <c r="C5" s="20">
        <v>0</v>
      </c>
    </row>
    <row r="6" spans="1:3">
      <c r="A6" s="19" t="s">
        <v>7</v>
      </c>
      <c r="B6" s="11" t="s">
        <v>8</v>
      </c>
      <c r="C6" s="20">
        <v>0</v>
      </c>
    </row>
    <row r="7" spans="1:3">
      <c r="A7" s="19">
        <v>14</v>
      </c>
      <c r="B7" s="21" t="s">
        <v>10</v>
      </c>
      <c r="C7" s="22">
        <f>SUM(C4:C6)</f>
        <v>6309606</v>
      </c>
    </row>
    <row r="8" spans="1:3">
      <c r="A8" s="23">
        <v>19</v>
      </c>
      <c r="B8" s="38" t="s">
        <v>18</v>
      </c>
      <c r="C8" s="39">
        <f>C7</f>
        <v>6309606</v>
      </c>
    </row>
    <row r="9" spans="1:3">
      <c r="A9" s="23">
        <v>20</v>
      </c>
      <c r="B9" s="38" t="s">
        <v>20</v>
      </c>
      <c r="C9" s="39">
        <v>1020612</v>
      </c>
    </row>
    <row r="10" spans="1:3">
      <c r="A10" s="19"/>
      <c r="B10" s="21" t="s">
        <v>121</v>
      </c>
      <c r="C10" s="22">
        <v>1020612</v>
      </c>
    </row>
    <row r="11" spans="1:3">
      <c r="A11" s="19">
        <v>21</v>
      </c>
      <c r="B11" s="11" t="s">
        <v>22</v>
      </c>
      <c r="C11" s="20">
        <v>50000</v>
      </c>
    </row>
    <row r="12" spans="1:3">
      <c r="A12" s="19">
        <v>22</v>
      </c>
      <c r="B12" s="11" t="s">
        <v>24</v>
      </c>
      <c r="C12" s="20">
        <v>500000</v>
      </c>
    </row>
    <row r="13" spans="1:3">
      <c r="A13" s="19">
        <v>24</v>
      </c>
      <c r="B13" s="21" t="s">
        <v>26</v>
      </c>
      <c r="C13" s="22">
        <f>SUM(C11:C12)</f>
        <v>550000</v>
      </c>
    </row>
    <row r="14" spans="1:3">
      <c r="A14" s="19">
        <v>25</v>
      </c>
      <c r="B14" s="11" t="s">
        <v>28</v>
      </c>
      <c r="C14" s="20">
        <v>0</v>
      </c>
    </row>
    <row r="15" spans="1:3">
      <c r="A15" s="19">
        <v>26</v>
      </c>
      <c r="B15" s="11" t="s">
        <v>30</v>
      </c>
      <c r="C15" s="20">
        <v>0</v>
      </c>
    </row>
    <row r="16" spans="1:3">
      <c r="A16" s="19">
        <v>27</v>
      </c>
      <c r="B16" s="21" t="s">
        <v>31</v>
      </c>
      <c r="C16" s="22">
        <v>0</v>
      </c>
    </row>
    <row r="17" spans="1:3">
      <c r="A17" s="19">
        <v>28</v>
      </c>
      <c r="B17" s="11" t="s">
        <v>33</v>
      </c>
      <c r="C17" s="20">
        <v>100000</v>
      </c>
    </row>
    <row r="18" spans="1:3">
      <c r="A18" s="19">
        <v>31</v>
      </c>
      <c r="B18" s="11" t="s">
        <v>39</v>
      </c>
      <c r="C18" s="20">
        <v>100000</v>
      </c>
    </row>
    <row r="19" spans="1:3">
      <c r="A19" s="19">
        <v>33</v>
      </c>
      <c r="B19" s="11" t="s">
        <v>41</v>
      </c>
      <c r="C19" s="20">
        <v>50000</v>
      </c>
    </row>
    <row r="20" spans="1:3">
      <c r="A20" s="19">
        <v>34</v>
      </c>
      <c r="B20" s="11" t="s">
        <v>43</v>
      </c>
      <c r="C20" s="20">
        <v>550000</v>
      </c>
    </row>
    <row r="21" spans="1:3">
      <c r="A21" s="19">
        <v>35</v>
      </c>
      <c r="B21" s="21" t="s">
        <v>46</v>
      </c>
      <c r="C21" s="22">
        <f>SUM(C17:C20)</f>
        <v>800000</v>
      </c>
    </row>
    <row r="22" spans="1:3">
      <c r="A22" s="19">
        <v>36</v>
      </c>
      <c r="B22" s="11" t="s">
        <v>48</v>
      </c>
      <c r="C22" s="20">
        <v>0</v>
      </c>
    </row>
    <row r="23" spans="1:3">
      <c r="A23" s="19">
        <v>38</v>
      </c>
      <c r="B23" s="21" t="s">
        <v>49</v>
      </c>
      <c r="C23" s="22">
        <v>0</v>
      </c>
    </row>
    <row r="24" spans="1:3">
      <c r="A24" s="19">
        <v>39</v>
      </c>
      <c r="B24" s="11" t="s">
        <v>51</v>
      </c>
      <c r="C24" s="20">
        <f>(C13+C21)*0.27</f>
        <v>364500</v>
      </c>
    </row>
    <row r="25" spans="1:3">
      <c r="A25" s="19">
        <v>40</v>
      </c>
      <c r="B25" s="11" t="s">
        <v>52</v>
      </c>
      <c r="C25" s="20">
        <v>150000</v>
      </c>
    </row>
    <row r="26" spans="1:3">
      <c r="A26" s="19">
        <v>43</v>
      </c>
      <c r="B26" s="11" t="s">
        <v>55</v>
      </c>
      <c r="C26" s="20">
        <v>51900</v>
      </c>
    </row>
    <row r="27" spans="1:3">
      <c r="A27" s="19">
        <v>44</v>
      </c>
      <c r="B27" s="21" t="s">
        <v>57</v>
      </c>
      <c r="C27" s="22">
        <f>SUM(C24:C26)</f>
        <v>566400</v>
      </c>
    </row>
    <row r="28" spans="1:3">
      <c r="A28" s="23">
        <v>45</v>
      </c>
      <c r="B28" s="38" t="s">
        <v>59</v>
      </c>
      <c r="C28" s="39">
        <f>SUM(C13,C16,C21,C23,C27)</f>
        <v>1916400</v>
      </c>
    </row>
    <row r="29" spans="1:3">
      <c r="A29" s="23">
        <v>95</v>
      </c>
      <c r="B29" s="12" t="s">
        <v>122</v>
      </c>
      <c r="C29" s="24">
        <f>SUM(C8,C9,C28)</f>
        <v>9246618</v>
      </c>
    </row>
    <row r="30" spans="1:3">
      <c r="A30" s="23"/>
      <c r="B30" s="12" t="s">
        <v>123</v>
      </c>
      <c r="C30" s="24">
        <f>C29</f>
        <v>9246618</v>
      </c>
    </row>
    <row r="31" spans="1:3" ht="15.75" thickBot="1">
      <c r="A31" s="25"/>
      <c r="B31" s="26" t="s">
        <v>124</v>
      </c>
      <c r="C31" s="27">
        <v>2</v>
      </c>
    </row>
  </sheetData>
  <mergeCells count="1">
    <mergeCell ref="A1:C1"/>
  </mergeCells>
  <pageMargins left="0.7" right="0.7" top="0.75" bottom="0.75" header="0.3" footer="0.3"/>
  <pageSetup paperSize="9" orientation="landscape" r:id="rId1"/>
  <headerFooter>
    <oddHeader>&amp;C&amp;"-,Félkövér dőlt"4. számú melléklet 
2021. év: Baksi Mini Bölcsőde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Hivatal</vt:lpstr>
      <vt:lpstr>Gondozási Központ</vt:lpstr>
      <vt:lpstr>Bölcsőde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2021-03-06T10:12:39Z</dcterms:created>
  <dcterms:modified xsi:type="dcterms:W3CDTF">2021-03-08T12:21:55Z</dcterms:modified>
</cp:coreProperties>
</file>