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BIGGUN\Users\kovacstimi\Desktop\Timi\Rendeletek 2020\"/>
    </mc:Choice>
  </mc:AlternateContent>
  <xr:revisionPtr revIDLastSave="0" documentId="13_ncr:1_{B459E8D4-7DEF-41AD-A034-C694BACC943D}" xr6:coauthVersionLast="45" xr6:coauthVersionMax="45" xr10:uidLastSave="{00000000-0000-0000-0000-000000000000}"/>
  <bookViews>
    <workbookView xWindow="-120" yWindow="-120" windowWidth="29040" windowHeight="15840" tabRatio="987" activeTab="21" xr2:uid="{00000000-000D-0000-FFFF-FFFF00000000}"/>
  </bookViews>
  <sheets>
    <sheet name="1.mell" sheetId="1" r:id="rId1"/>
    <sheet name="2a mell" sheetId="2" r:id="rId2"/>
    <sheet name="2b mell" sheetId="3" r:id="rId3"/>
    <sheet name="2c mell" sheetId="4" r:id="rId4"/>
    <sheet name="2d mell" sheetId="5" r:id="rId5"/>
    <sheet name="3a mell" sheetId="6" r:id="rId6"/>
    <sheet name="3 b mell" sheetId="24" r:id="rId7"/>
    <sheet name="3c mell." sheetId="8" r:id="rId8"/>
    <sheet name="3d mell." sheetId="9" r:id="rId9"/>
    <sheet name="4a mell" sheetId="10" r:id="rId10"/>
    <sheet name="4b mell" sheetId="11" r:id="rId11"/>
    <sheet name="4c mell. " sheetId="12" r:id="rId12"/>
    <sheet name="4d mell" sheetId="13" r:id="rId13"/>
    <sheet name="5a mell" sheetId="20" r:id="rId14"/>
    <sheet name="5b mell" sheetId="22" r:id="rId15"/>
    <sheet name="5c mell" sheetId="21" r:id="rId16"/>
    <sheet name="5d mell" sheetId="19" r:id="rId17"/>
    <sheet name="6a mell" sheetId="14" r:id="rId18"/>
    <sheet name="6b mell" sheetId="15" r:id="rId19"/>
    <sheet name="7a mell" sheetId="28" r:id="rId20"/>
    <sheet name="7b mell" sheetId="27" r:id="rId21"/>
    <sheet name="2.1 tájék." sheetId="16" r:id="rId22"/>
    <sheet name="2.2 tájék. " sheetId="17" r:id="rId23"/>
    <sheet name="2.3 tájék. " sheetId="18" r:id="rId24"/>
    <sheet name="2.4 tájék." sheetId="23" r:id="rId25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8" i="1" l="1"/>
  <c r="J8" i="1" l="1"/>
  <c r="L18" i="1"/>
  <c r="K18" i="1"/>
  <c r="I18" i="1"/>
  <c r="I21" i="1"/>
  <c r="F10" i="1"/>
  <c r="F11" i="1"/>
  <c r="F12" i="1"/>
  <c r="F15" i="1"/>
  <c r="F16" i="1"/>
  <c r="F17" i="1"/>
  <c r="F19" i="1"/>
  <c r="F20" i="1"/>
  <c r="F22" i="1"/>
  <c r="F23" i="1"/>
  <c r="F24" i="1"/>
  <c r="F25" i="1"/>
  <c r="F26" i="1"/>
  <c r="D18" i="1"/>
  <c r="D8" i="1" s="1"/>
  <c r="E18" i="1"/>
  <c r="F18" i="1" s="1"/>
  <c r="C18" i="1"/>
  <c r="D21" i="1"/>
  <c r="J21" i="1"/>
  <c r="I13" i="1" l="1"/>
  <c r="I8" i="1" s="1"/>
  <c r="I27" i="1" s="1"/>
  <c r="C9" i="1"/>
  <c r="D27" i="1"/>
  <c r="N17" i="18" l="1"/>
  <c r="B32" i="16"/>
  <c r="B18" i="16"/>
  <c r="K13" i="1"/>
  <c r="K8" i="1" s="1"/>
  <c r="K13" i="14"/>
  <c r="C16" i="4"/>
  <c r="C8" i="4"/>
  <c r="F17" i="3"/>
  <c r="G17" i="3" s="1"/>
  <c r="F10" i="3"/>
  <c r="F10" i="2"/>
  <c r="M9" i="14"/>
  <c r="M10" i="14"/>
  <c r="M11" i="14"/>
  <c r="M12" i="14"/>
  <c r="G10" i="22"/>
  <c r="G11" i="22"/>
  <c r="G12" i="22"/>
  <c r="G13" i="22"/>
  <c r="G14" i="22"/>
  <c r="G15" i="22"/>
  <c r="G16" i="22"/>
  <c r="G17" i="22"/>
  <c r="G18" i="22"/>
  <c r="G19" i="22"/>
  <c r="G20" i="22"/>
  <c r="G22" i="22"/>
  <c r="G23" i="22"/>
  <c r="G24" i="22"/>
  <c r="G25" i="22"/>
  <c r="G26" i="22"/>
  <c r="G27" i="22"/>
  <c r="G28" i="22"/>
  <c r="G29" i="22"/>
  <c r="G11" i="20"/>
  <c r="G12" i="20"/>
  <c r="G13" i="20"/>
  <c r="G14" i="20"/>
  <c r="G15" i="20"/>
  <c r="G16" i="20"/>
  <c r="G17" i="20"/>
  <c r="G18" i="20"/>
  <c r="G19" i="20"/>
  <c r="G20" i="20"/>
  <c r="G21" i="20"/>
  <c r="G23" i="20"/>
  <c r="G24" i="20"/>
  <c r="G26" i="20"/>
  <c r="G27" i="20"/>
  <c r="E14" i="20"/>
  <c r="G10" i="11"/>
  <c r="G11" i="11"/>
  <c r="G12" i="11"/>
  <c r="G13" i="11"/>
  <c r="G14" i="11"/>
  <c r="G15" i="11"/>
  <c r="G16" i="11"/>
  <c r="G17" i="11"/>
  <c r="G18" i="11"/>
  <c r="G19" i="11"/>
  <c r="G20" i="11"/>
  <c r="G22" i="11"/>
  <c r="G23" i="11"/>
  <c r="G24" i="11"/>
  <c r="G25" i="11"/>
  <c r="G26" i="11"/>
  <c r="G27" i="11"/>
  <c r="G28" i="11"/>
  <c r="G29" i="11"/>
  <c r="G10" i="10"/>
  <c r="G11" i="10"/>
  <c r="G12" i="10"/>
  <c r="G13" i="10"/>
  <c r="G14" i="10"/>
  <c r="G15" i="10"/>
  <c r="G16" i="10"/>
  <c r="G17" i="10"/>
  <c r="G18" i="10"/>
  <c r="G19" i="10"/>
  <c r="G20" i="10"/>
  <c r="G21" i="10"/>
  <c r="G23" i="10"/>
  <c r="G24" i="10"/>
  <c r="G25" i="10"/>
  <c r="G26" i="10"/>
  <c r="G27" i="10"/>
  <c r="G9" i="10"/>
  <c r="E9" i="24"/>
  <c r="G10" i="24"/>
  <c r="G11" i="24"/>
  <c r="G12" i="24"/>
  <c r="G13" i="24"/>
  <c r="G14" i="24"/>
  <c r="G15" i="24"/>
  <c r="G16" i="24"/>
  <c r="G17" i="24"/>
  <c r="G18" i="24"/>
  <c r="G19" i="24"/>
  <c r="G20" i="24"/>
  <c r="G22" i="24"/>
  <c r="G23" i="24"/>
  <c r="G24" i="24"/>
  <c r="G25" i="24"/>
  <c r="G26" i="24"/>
  <c r="G27" i="24"/>
  <c r="G28" i="24"/>
  <c r="G29" i="24"/>
  <c r="E28" i="6"/>
  <c r="E9" i="6"/>
  <c r="G10" i="6"/>
  <c r="G11" i="6"/>
  <c r="G12" i="6"/>
  <c r="G13" i="6"/>
  <c r="G14" i="6"/>
  <c r="G15" i="6"/>
  <c r="G16" i="6"/>
  <c r="G17" i="6"/>
  <c r="G18" i="6"/>
  <c r="G19" i="6"/>
  <c r="G20" i="6"/>
  <c r="G21" i="6"/>
  <c r="G23" i="6"/>
  <c r="G24" i="6"/>
  <c r="G26" i="6"/>
  <c r="G27" i="6"/>
  <c r="G9" i="6"/>
  <c r="E27" i="3"/>
  <c r="E22" i="3"/>
  <c r="E9" i="3"/>
  <c r="G10" i="3"/>
  <c r="G11" i="3"/>
  <c r="G12" i="3"/>
  <c r="G13" i="3"/>
  <c r="G14" i="3"/>
  <c r="G15" i="3"/>
  <c r="G16" i="3"/>
  <c r="G18" i="3"/>
  <c r="G19" i="3"/>
  <c r="G20" i="3"/>
  <c r="G21" i="3"/>
  <c r="G23" i="3"/>
  <c r="G24" i="3"/>
  <c r="G25" i="3"/>
  <c r="G26" i="3"/>
  <c r="G28" i="3"/>
  <c r="G29" i="3"/>
  <c r="G30" i="3"/>
  <c r="E17" i="2"/>
  <c r="E9" i="2"/>
  <c r="G10" i="2"/>
  <c r="G11" i="2"/>
  <c r="G12" i="2"/>
  <c r="G13" i="2"/>
  <c r="G14" i="2"/>
  <c r="G15" i="2"/>
  <c r="G16" i="2"/>
  <c r="G18" i="2"/>
  <c r="G19" i="2"/>
  <c r="G20" i="2"/>
  <c r="G21" i="2"/>
  <c r="G23" i="2"/>
  <c r="G24" i="2"/>
  <c r="G25" i="2"/>
  <c r="G27" i="2"/>
  <c r="G28" i="2"/>
  <c r="J27" i="1" l="1"/>
  <c r="L9" i="1"/>
  <c r="L10" i="1"/>
  <c r="L11" i="1"/>
  <c r="L12" i="1"/>
  <c r="L14" i="1"/>
  <c r="L15" i="1"/>
  <c r="L16" i="1"/>
  <c r="L17" i="1"/>
  <c r="L19" i="1"/>
  <c r="L22" i="1"/>
  <c r="L23" i="1"/>
  <c r="L24" i="1"/>
  <c r="L13" i="1" l="1"/>
  <c r="F8" i="4"/>
  <c r="M10" i="28" l="1"/>
  <c r="M13" i="28" s="1"/>
  <c r="M11" i="28"/>
  <c r="M12" i="28"/>
  <c r="B13" i="28"/>
  <c r="C13" i="28"/>
  <c r="D13" i="28"/>
  <c r="E13" i="28"/>
  <c r="F13" i="28"/>
  <c r="G13" i="28"/>
  <c r="H13" i="28"/>
  <c r="I13" i="28"/>
  <c r="J13" i="28"/>
  <c r="K13" i="28"/>
  <c r="L13" i="28"/>
  <c r="M10" i="27"/>
  <c r="M14" i="27" s="1"/>
  <c r="M11" i="27"/>
  <c r="M12" i="27"/>
  <c r="M13" i="27"/>
  <c r="B14" i="27"/>
  <c r="C14" i="27"/>
  <c r="D14" i="27"/>
  <c r="E14" i="27"/>
  <c r="F14" i="27"/>
  <c r="G14" i="27"/>
  <c r="H14" i="27"/>
  <c r="I14" i="27"/>
  <c r="J14" i="27"/>
  <c r="K14" i="27"/>
  <c r="L14" i="27"/>
  <c r="E17" i="20" l="1"/>
  <c r="F17" i="20"/>
  <c r="F10" i="20"/>
  <c r="G10" i="20" s="1"/>
  <c r="E10" i="20"/>
  <c r="C18" i="16"/>
  <c r="N16" i="23"/>
  <c r="C17" i="23"/>
  <c r="D17" i="23"/>
  <c r="E17" i="23"/>
  <c r="F17" i="23"/>
  <c r="G17" i="23"/>
  <c r="H17" i="23"/>
  <c r="I17" i="23"/>
  <c r="J17" i="23"/>
  <c r="K17" i="23"/>
  <c r="L17" i="23"/>
  <c r="M17" i="23"/>
  <c r="B17" i="23"/>
  <c r="C17" i="18"/>
  <c r="D17" i="18"/>
  <c r="E17" i="18"/>
  <c r="F17" i="18"/>
  <c r="G17" i="18"/>
  <c r="H17" i="18"/>
  <c r="I17" i="18"/>
  <c r="J17" i="18"/>
  <c r="K17" i="18"/>
  <c r="L17" i="18"/>
  <c r="M17" i="18"/>
  <c r="N16" i="18"/>
  <c r="B17" i="18"/>
  <c r="G17" i="17"/>
  <c r="F17" i="17"/>
  <c r="E17" i="17"/>
  <c r="D17" i="17"/>
  <c r="C17" i="17"/>
  <c r="B17" i="17"/>
  <c r="N16" i="17"/>
  <c r="N17" i="16" l="1"/>
  <c r="F16" i="21"/>
  <c r="C16" i="21"/>
  <c r="C16" i="12"/>
  <c r="C8" i="12"/>
  <c r="C16" i="8"/>
  <c r="C22" i="12" l="1"/>
  <c r="C21" i="4" l="1"/>
  <c r="K21" i="1"/>
  <c r="L21" i="1" s="1"/>
  <c r="L8" i="1"/>
  <c r="E21" i="1"/>
  <c r="F21" i="1" s="1"/>
  <c r="F21" i="22"/>
  <c r="G21" i="22" s="1"/>
  <c r="E25" i="20"/>
  <c r="F25" i="20"/>
  <c r="G25" i="20" s="1"/>
  <c r="D25" i="20"/>
  <c r="E25" i="10"/>
  <c r="F25" i="10"/>
  <c r="D25" i="10"/>
  <c r="E26" i="2"/>
  <c r="G26" i="2" s="1"/>
  <c r="F26" i="2"/>
  <c r="E25" i="6"/>
  <c r="F25" i="6"/>
  <c r="G25" i="6" s="1"/>
  <c r="D25" i="6"/>
  <c r="F21" i="11"/>
  <c r="G21" i="11" s="1"/>
  <c r="K27" i="1" l="1"/>
  <c r="C21" i="1"/>
  <c r="E9" i="22" l="1"/>
  <c r="D10" i="22"/>
  <c r="D10" i="11"/>
  <c r="D10" i="24"/>
  <c r="D17" i="3"/>
  <c r="D10" i="3"/>
  <c r="D26" i="2"/>
  <c r="E22" i="2"/>
  <c r="E29" i="2" s="1"/>
  <c r="F22" i="2"/>
  <c r="G22" i="2" l="1"/>
  <c r="F9" i="22"/>
  <c r="G9" i="22" s="1"/>
  <c r="N9" i="17"/>
  <c r="N28" i="16"/>
  <c r="F8" i="12"/>
  <c r="F16" i="8"/>
  <c r="C8" i="8"/>
  <c r="F30" i="22" l="1"/>
  <c r="G30" i="22" s="1"/>
  <c r="F14" i="20"/>
  <c r="F21" i="24"/>
  <c r="G21" i="24" s="1"/>
  <c r="M18" i="16" l="1"/>
  <c r="F8" i="21" l="1"/>
  <c r="C8" i="21"/>
  <c r="C22" i="21" s="1"/>
  <c r="F16" i="12"/>
  <c r="F8" i="8"/>
  <c r="C22" i="8"/>
  <c r="M30" i="23"/>
  <c r="L30" i="23"/>
  <c r="K30" i="23"/>
  <c r="J30" i="23"/>
  <c r="I30" i="23"/>
  <c r="G30" i="23"/>
  <c r="F30" i="23"/>
  <c r="E30" i="23"/>
  <c r="D30" i="23"/>
  <c r="C30" i="23"/>
  <c r="B30" i="23"/>
  <c r="N29" i="23"/>
  <c r="N28" i="23"/>
  <c r="N27" i="23"/>
  <c r="N26" i="23"/>
  <c r="N25" i="23"/>
  <c r="N24" i="23"/>
  <c r="N23" i="23"/>
  <c r="N22" i="23"/>
  <c r="N21" i="23"/>
  <c r="N20" i="23"/>
  <c r="N15" i="23"/>
  <c r="N14" i="23"/>
  <c r="N13" i="23"/>
  <c r="N12" i="23"/>
  <c r="N11" i="23"/>
  <c r="N10" i="23"/>
  <c r="N9" i="23"/>
  <c r="N8" i="23"/>
  <c r="M30" i="18"/>
  <c r="L30" i="18"/>
  <c r="K30" i="18"/>
  <c r="J30" i="18"/>
  <c r="I30" i="18"/>
  <c r="G30" i="18"/>
  <c r="F30" i="18"/>
  <c r="E30" i="18"/>
  <c r="D30" i="18"/>
  <c r="C30" i="18"/>
  <c r="B30" i="18"/>
  <c r="N29" i="18"/>
  <c r="N28" i="18"/>
  <c r="N27" i="18"/>
  <c r="N26" i="18"/>
  <c r="N25" i="18"/>
  <c r="N24" i="18"/>
  <c r="N23" i="18"/>
  <c r="N22" i="18"/>
  <c r="N21" i="18"/>
  <c r="N20" i="18"/>
  <c r="N15" i="18"/>
  <c r="N14" i="18"/>
  <c r="N13" i="18"/>
  <c r="N12" i="18"/>
  <c r="N11" i="18"/>
  <c r="N10" i="18"/>
  <c r="N9" i="18"/>
  <c r="N8" i="18"/>
  <c r="M30" i="17"/>
  <c r="L30" i="17"/>
  <c r="K30" i="17"/>
  <c r="J30" i="17"/>
  <c r="I30" i="17"/>
  <c r="H30" i="17"/>
  <c r="G30" i="17"/>
  <c r="F30" i="17"/>
  <c r="E30" i="17"/>
  <c r="D30" i="17"/>
  <c r="C30" i="17"/>
  <c r="B30" i="17"/>
  <c r="N29" i="17"/>
  <c r="N28" i="17"/>
  <c r="N27" i="17"/>
  <c r="N26" i="17"/>
  <c r="N25" i="17"/>
  <c r="N24" i="17"/>
  <c r="N23" i="17"/>
  <c r="N22" i="17"/>
  <c r="N21" i="17"/>
  <c r="N20" i="17"/>
  <c r="M17" i="17"/>
  <c r="L17" i="17"/>
  <c r="K17" i="17"/>
  <c r="J17" i="17"/>
  <c r="I17" i="17"/>
  <c r="H17" i="17"/>
  <c r="N15" i="17"/>
  <c r="N14" i="17"/>
  <c r="N13" i="17"/>
  <c r="N12" i="17"/>
  <c r="N11" i="17"/>
  <c r="N10" i="17"/>
  <c r="N8" i="17"/>
  <c r="M31" i="16"/>
  <c r="I31" i="16"/>
  <c r="H31" i="16"/>
  <c r="G31" i="16"/>
  <c r="F31" i="16"/>
  <c r="E31" i="16"/>
  <c r="D31" i="16"/>
  <c r="C31" i="16"/>
  <c r="B31" i="16"/>
  <c r="N30" i="16"/>
  <c r="N29" i="16"/>
  <c r="N27" i="16"/>
  <c r="N26" i="16"/>
  <c r="N25" i="16"/>
  <c r="N24" i="16"/>
  <c r="L31" i="16"/>
  <c r="K31" i="16"/>
  <c r="J31" i="16"/>
  <c r="N22" i="16"/>
  <c r="N21" i="16"/>
  <c r="L18" i="16"/>
  <c r="K18" i="16"/>
  <c r="J18" i="16"/>
  <c r="I18" i="16"/>
  <c r="H18" i="16"/>
  <c r="G18" i="16"/>
  <c r="F18" i="16"/>
  <c r="E18" i="16"/>
  <c r="D18" i="16"/>
  <c r="N16" i="16"/>
  <c r="N15" i="16"/>
  <c r="N14" i="16"/>
  <c r="N13" i="16"/>
  <c r="N12" i="16"/>
  <c r="N11" i="16"/>
  <c r="N10" i="16"/>
  <c r="N9" i="16"/>
  <c r="N17" i="23" l="1"/>
  <c r="N18" i="16"/>
  <c r="I31" i="23"/>
  <c r="E31" i="23"/>
  <c r="J31" i="23"/>
  <c r="L31" i="18"/>
  <c r="K31" i="18"/>
  <c r="J31" i="18"/>
  <c r="G31" i="18"/>
  <c r="F31" i="18"/>
  <c r="C31" i="18"/>
  <c r="B31" i="18"/>
  <c r="J31" i="17"/>
  <c r="I31" i="17"/>
  <c r="F31" i="17"/>
  <c r="E31" i="17"/>
  <c r="B31" i="17"/>
  <c r="F22" i="21"/>
  <c r="M31" i="23"/>
  <c r="N30" i="18"/>
  <c r="M31" i="17"/>
  <c r="I32" i="16"/>
  <c r="H32" i="16"/>
  <c r="G32" i="16"/>
  <c r="F32" i="16"/>
  <c r="E32" i="16"/>
  <c r="D32" i="16"/>
  <c r="C32" i="16"/>
  <c r="B31" i="23"/>
  <c r="F31" i="23"/>
  <c r="K31" i="23"/>
  <c r="J32" i="16"/>
  <c r="C31" i="17"/>
  <c r="G31" i="17"/>
  <c r="K31" i="17"/>
  <c r="D31" i="18"/>
  <c r="C31" i="23"/>
  <c r="G31" i="23"/>
  <c r="F22" i="12"/>
  <c r="K32" i="16"/>
  <c r="N17" i="17"/>
  <c r="M32" i="16"/>
  <c r="D31" i="17"/>
  <c r="H31" i="17"/>
  <c r="L31" i="17"/>
  <c r="N30" i="17"/>
  <c r="E31" i="18"/>
  <c r="I31" i="18"/>
  <c r="M31" i="18"/>
  <c r="D31" i="23"/>
  <c r="L31" i="23"/>
  <c r="F22" i="8"/>
  <c r="H30" i="23"/>
  <c r="H31" i="23" s="1"/>
  <c r="H30" i="18"/>
  <c r="H31" i="18" s="1"/>
  <c r="N31" i="16"/>
  <c r="L32" i="16"/>
  <c r="N23" i="16"/>
  <c r="N30" i="23" l="1"/>
  <c r="F22" i="3" l="1"/>
  <c r="G22" i="3" s="1"/>
  <c r="F9" i="2" l="1"/>
  <c r="G9" i="2" s="1"/>
  <c r="E21" i="22"/>
  <c r="E22" i="20"/>
  <c r="E9" i="20"/>
  <c r="E21" i="11"/>
  <c r="E9" i="11"/>
  <c r="E22" i="10"/>
  <c r="E9" i="10"/>
  <c r="E21" i="24"/>
  <c r="E22" i="6"/>
  <c r="E10" i="6"/>
  <c r="E30" i="11" l="1"/>
  <c r="E30" i="22"/>
  <c r="E31" i="3"/>
  <c r="L27" i="1"/>
  <c r="E28" i="20"/>
  <c r="E28" i="10"/>
  <c r="E30" i="24"/>
  <c r="F27" i="3" l="1"/>
  <c r="G27" i="3" s="1"/>
  <c r="F9" i="5"/>
  <c r="F23" i="5" s="1"/>
  <c r="C9" i="5"/>
  <c r="C23" i="5" s="1"/>
  <c r="D21" i="24" l="1"/>
  <c r="F9" i="24" l="1"/>
  <c r="G9" i="24" s="1"/>
  <c r="D9" i="24"/>
  <c r="F30" i="24" l="1"/>
  <c r="G30" i="24" s="1"/>
  <c r="D30" i="24"/>
  <c r="F16" i="4" l="1"/>
  <c r="F21" i="4" l="1"/>
  <c r="F10" i="6"/>
  <c r="C14" i="15" l="1"/>
  <c r="D14" i="15"/>
  <c r="E14" i="15"/>
  <c r="F14" i="15"/>
  <c r="G14" i="15"/>
  <c r="H14" i="15"/>
  <c r="I14" i="15"/>
  <c r="J14" i="15"/>
  <c r="K14" i="15"/>
  <c r="L14" i="15"/>
  <c r="M11" i="15"/>
  <c r="M12" i="15"/>
  <c r="M13" i="15"/>
  <c r="B14" i="15"/>
  <c r="M10" i="15"/>
  <c r="C13" i="14"/>
  <c r="D13" i="14"/>
  <c r="E13" i="14"/>
  <c r="F13" i="14"/>
  <c r="G13" i="14"/>
  <c r="H13" i="14"/>
  <c r="I13" i="14"/>
  <c r="J13" i="14"/>
  <c r="L13" i="14"/>
  <c r="B13" i="14"/>
  <c r="M13" i="14" l="1"/>
  <c r="M14" i="15"/>
  <c r="F9" i="19"/>
  <c r="F23" i="19" s="1"/>
  <c r="C9" i="19"/>
  <c r="C23" i="19" s="1"/>
  <c r="D21" i="22"/>
  <c r="D9" i="22"/>
  <c r="D17" i="20"/>
  <c r="D22" i="20"/>
  <c r="D10" i="20"/>
  <c r="D9" i="20" s="1"/>
  <c r="F22" i="20"/>
  <c r="G22" i="20" s="1"/>
  <c r="F9" i="20"/>
  <c r="G9" i="20" s="1"/>
  <c r="D21" i="11"/>
  <c r="F9" i="10"/>
  <c r="F22" i="10"/>
  <c r="G22" i="10" s="1"/>
  <c r="D22" i="10"/>
  <c r="D9" i="10"/>
  <c r="F22" i="6"/>
  <c r="G22" i="6" s="1"/>
  <c r="D22" i="6"/>
  <c r="F9" i="6"/>
  <c r="D9" i="6"/>
  <c r="D22" i="3"/>
  <c r="D27" i="3"/>
  <c r="F17" i="2"/>
  <c r="G17" i="2" s="1"/>
  <c r="D17" i="2"/>
  <c r="D22" i="2"/>
  <c r="D10" i="2"/>
  <c r="C15" i="1"/>
  <c r="E9" i="1"/>
  <c r="F9" i="1" l="1"/>
  <c r="E8" i="1"/>
  <c r="C8" i="1"/>
  <c r="C27" i="1" s="1"/>
  <c r="F28" i="20"/>
  <c r="G28" i="20" s="1"/>
  <c r="F28" i="6"/>
  <c r="G28" i="6" s="1"/>
  <c r="D28" i="6"/>
  <c r="F29" i="2"/>
  <c r="G29" i="2" s="1"/>
  <c r="F28" i="10"/>
  <c r="G28" i="10" s="1"/>
  <c r="D30" i="22"/>
  <c r="F9" i="11"/>
  <c r="G9" i="11" s="1"/>
  <c r="F9" i="3"/>
  <c r="G9" i="3" s="1"/>
  <c r="D28" i="20"/>
  <c r="D9" i="11"/>
  <c r="D9" i="2"/>
  <c r="D29" i="2" s="1"/>
  <c r="D9" i="3"/>
  <c r="D28" i="10"/>
  <c r="E27" i="1" l="1"/>
  <c r="F27" i="1" s="1"/>
  <c r="F30" i="11"/>
  <c r="G30" i="11" s="1"/>
  <c r="F31" i="3"/>
  <c r="G31" i="3" s="1"/>
  <c r="D30" i="11"/>
  <c r="D31" i="3"/>
  <c r="F9" i="13"/>
  <c r="F23" i="13" s="1"/>
  <c r="C9" i="13"/>
  <c r="C23" i="13" s="1"/>
</calcChain>
</file>

<file path=xl/sharedStrings.xml><?xml version="1.0" encoding="utf-8"?>
<sst xmlns="http://schemas.openxmlformats.org/spreadsheetml/2006/main" count="1438" uniqueCount="258">
  <si>
    <t>Nyírtelek Város Önkormányzata</t>
  </si>
  <si>
    <t>Ft-ban</t>
  </si>
  <si>
    <t>Ssz.</t>
  </si>
  <si>
    <t>BEVÉTELEK</t>
  </si>
  <si>
    <t>KIADÁSOK</t>
  </si>
  <si>
    <t>MŰKÖDÉSI BEVÉTELEK (I+II+III+IV+V)</t>
  </si>
  <si>
    <t>I.</t>
  </si>
  <si>
    <t>Működési célú támogatások Áht-on belülről (1+2)</t>
  </si>
  <si>
    <t>Személyi juttatások</t>
  </si>
  <si>
    <t>1.</t>
  </si>
  <si>
    <t>Önkormányzatok működési támogatásai</t>
  </si>
  <si>
    <t>II.</t>
  </si>
  <si>
    <t>Munkaadókat terhelő járulékok és szociális hozzájárulási adó</t>
  </si>
  <si>
    <t>2.</t>
  </si>
  <si>
    <t>Egyéb működési célú támogatások bevételei államháztartáson belülről</t>
  </si>
  <si>
    <t>III.</t>
  </si>
  <si>
    <t>Dologi kiadások</t>
  </si>
  <si>
    <t>IV.</t>
  </si>
  <si>
    <t>Ellátottak pénzbeli juttatásai</t>
  </si>
  <si>
    <t>Közhatalmi bevételek</t>
  </si>
  <si>
    <t>V.</t>
  </si>
  <si>
    <t>Működési célú kiadás Áh-on belülre</t>
  </si>
  <si>
    <t>Működési bevételek</t>
  </si>
  <si>
    <t>Egyéb működési bevételek</t>
  </si>
  <si>
    <t>3.</t>
  </si>
  <si>
    <t>Tartalék</t>
  </si>
  <si>
    <t>Központi irányító szervi támogatás</t>
  </si>
  <si>
    <t>Működési célú átvett pénzeszközök</t>
  </si>
  <si>
    <t>FELHALMOZÁSI BEVÉTELEK         (VI+VII+VIII+IX)</t>
  </si>
  <si>
    <t>VI.</t>
  </si>
  <si>
    <t>Beruházások</t>
  </si>
  <si>
    <t>Egyéb felhalmozási célú támogatások bevételei államháztartáson belülről</t>
  </si>
  <si>
    <t>VII.</t>
  </si>
  <si>
    <t>Felújítások</t>
  </si>
  <si>
    <t>Felhalmozási bevételek</t>
  </si>
  <si>
    <t>VIII.</t>
  </si>
  <si>
    <t>Egyéb felhalmozási kiadások</t>
  </si>
  <si>
    <t>Felhalmozási célú átvett pénzeszközök</t>
  </si>
  <si>
    <t>IX.</t>
  </si>
  <si>
    <t>Működési finanszírozási kiadások</t>
  </si>
  <si>
    <t>Költségvetési maradvány, vállalkozási maradvány</t>
  </si>
  <si>
    <t>BEVÉTELEK MINDÖSSZESEN</t>
  </si>
  <si>
    <t>KIADÁSOK MINDÖSSZESEN</t>
  </si>
  <si>
    <t>BEVÉTEL</t>
  </si>
  <si>
    <t>ROVAT MEGNEVEZÉSE</t>
  </si>
  <si>
    <t>Rovat          száma</t>
  </si>
  <si>
    <t>MŰKÖDÉSI KÖLTSÉGVETÉSI BEVÉTELEK (I+II+III+IV)</t>
  </si>
  <si>
    <t>Működési célú támogatások Áht-on belülről</t>
  </si>
  <si>
    <t>B1</t>
  </si>
  <si>
    <t>B11</t>
  </si>
  <si>
    <t>B16</t>
  </si>
  <si>
    <t>B3</t>
  </si>
  <si>
    <t>B4</t>
  </si>
  <si>
    <t>B6</t>
  </si>
  <si>
    <t>FELHALMOZÁSI KÖLTSÉGVETÉSI BEVÉTELEK (V+VI+VII)</t>
  </si>
  <si>
    <t>Felhalmozási célú támogatások Áht.-on belülről</t>
  </si>
  <si>
    <t>B2</t>
  </si>
  <si>
    <t>B25</t>
  </si>
  <si>
    <t>B5</t>
  </si>
  <si>
    <t>B7</t>
  </si>
  <si>
    <t>MŰKÖDÉSI FINANSZÍROZÁSI BEVÉTELEK</t>
  </si>
  <si>
    <t>B8</t>
  </si>
  <si>
    <t>Előző év költségvetési maradványának igénybevétele</t>
  </si>
  <si>
    <t>B8131</t>
  </si>
  <si>
    <t xml:space="preserve">Államháztartáson belüli megelőlegezések </t>
  </si>
  <si>
    <t>B814</t>
  </si>
  <si>
    <t>B816</t>
  </si>
  <si>
    <t>FELHALMOZÁSI FINANSZÍROZÁSI BEVÉTELEK</t>
  </si>
  <si>
    <t>KIADÁS</t>
  </si>
  <si>
    <t>Rovat        száma</t>
  </si>
  <si>
    <t>MŰKÖDÉSI KÖLTSÉGVETÉSI KIADÁSOK (I+II+…V)</t>
  </si>
  <si>
    <t>K1</t>
  </si>
  <si>
    <t>Foglalkoztatottak személyi juttatásai</t>
  </si>
  <si>
    <t>K11</t>
  </si>
  <si>
    <t>Külső személyi juttatások</t>
  </si>
  <si>
    <t>K12</t>
  </si>
  <si>
    <t xml:space="preserve"> = Ebből: választott tisztségviselők juttatásai</t>
  </si>
  <si>
    <t>K121</t>
  </si>
  <si>
    <t>K2</t>
  </si>
  <si>
    <t>K3</t>
  </si>
  <si>
    <t>K4</t>
  </si>
  <si>
    <t xml:space="preserve">Egyéb működési célú kiadások </t>
  </si>
  <si>
    <t>K5</t>
  </si>
  <si>
    <t>Egyéb működési célú támogatások Áh-on belülre</t>
  </si>
  <si>
    <t>K506</t>
  </si>
  <si>
    <t>Egyéb működési célú támogatások Áh-on kívülre</t>
  </si>
  <si>
    <t>K511</t>
  </si>
  <si>
    <t>Tartalékok</t>
  </si>
  <si>
    <t>K512</t>
  </si>
  <si>
    <t>FELHALMOZÁSI KÖLTSÉGVETÉSI KIADÁSOK (VI+VII+VIII)</t>
  </si>
  <si>
    <t>K6</t>
  </si>
  <si>
    <t>K7</t>
  </si>
  <si>
    <t>K8</t>
  </si>
  <si>
    <t>Egyéb felhalmozási célú támogatások Áh-on belülre</t>
  </si>
  <si>
    <t>K84</t>
  </si>
  <si>
    <t>MŰKÖDÉSI FINANSZÍROZÁSI KIADÁSOK</t>
  </si>
  <si>
    <t>K9</t>
  </si>
  <si>
    <t>Előző évi megelőlegezés visszafizetése</t>
  </si>
  <si>
    <t>K914</t>
  </si>
  <si>
    <t>Központi irányító szervi támogatások folyósítása</t>
  </si>
  <si>
    <t>K915</t>
  </si>
  <si>
    <t>FELHALMOZÁSI FINANSZÍROZÁSI KIADÁSOK</t>
  </si>
  <si>
    <t>KIADÁSOK ÖSSZESEN</t>
  </si>
  <si>
    <t>Bevételek</t>
  </si>
  <si>
    <t>Módosított előirányzat</t>
  </si>
  <si>
    <t>Kiadások</t>
  </si>
  <si>
    <t>KÖTELEZŐ FELADAT</t>
  </si>
  <si>
    <t>MŰKÖDÉSI BEVÉTELEK</t>
  </si>
  <si>
    <t>MŰKÖDÉSI KIADÁSOK</t>
  </si>
  <si>
    <t>Önkormányzatok működési támogatása</t>
  </si>
  <si>
    <t>4.</t>
  </si>
  <si>
    <t>5.</t>
  </si>
  <si>
    <t>Működési célú átvett pénzeszköz</t>
  </si>
  <si>
    <t>Egyéb működési célú kiadások</t>
  </si>
  <si>
    <t>Költségvetési maradvány</t>
  </si>
  <si>
    <t>6.</t>
  </si>
  <si>
    <t>Általános tartalék</t>
  </si>
  <si>
    <t>7.</t>
  </si>
  <si>
    <t>Céltartalék</t>
  </si>
  <si>
    <t>FELHALMOZÁSI BEVÉTELEK</t>
  </si>
  <si>
    <t>FELHALMOZÁSI KIADÁSOK</t>
  </si>
  <si>
    <t>Felhalmozási célú támogatás Áht-on belülről</t>
  </si>
  <si>
    <t>Felhalmozási bevétel</t>
  </si>
  <si>
    <t>Felhalmozási célú átvett pénzeszköz</t>
  </si>
  <si>
    <t>Finanszírozási kiadás</t>
  </si>
  <si>
    <t>BEVÉTELEK ÖSSZESEN:</t>
  </si>
  <si>
    <t>KIADÁSOK ÖSSZESEN:</t>
  </si>
  <si>
    <t xml:space="preserve"> Ft-ban</t>
  </si>
  <si>
    <t>ÖNKÉNT VÁLLALT FELADAT</t>
  </si>
  <si>
    <t>B111</t>
  </si>
  <si>
    <t>Központi irányitó szervi támogatás</t>
  </si>
  <si>
    <t>Központi, irányító szervi támogatás</t>
  </si>
  <si>
    <t>Nyírtelek Város  Önkormányzata</t>
  </si>
  <si>
    <t>INTÉZMÉNYEK MEGNEVEZÉSE</t>
  </si>
  <si>
    <t>Működési költségvetési bevételek</t>
  </si>
  <si>
    <t>Felhalmozási költségvetési bevételek</t>
  </si>
  <si>
    <t>Működési/felhalmozási  finanszírozási bevételek</t>
  </si>
  <si>
    <t>Bevételek összesen</t>
  </si>
  <si>
    <t>Egyéb működési támogatás Áh-n belülről</t>
  </si>
  <si>
    <t>Felhalmozási célú támogatások Áh-n belülről</t>
  </si>
  <si>
    <t>Irányító szerv támogatás folyósítása</t>
  </si>
  <si>
    <t>Nyírteleki Polgármesteri Hivatal</t>
  </si>
  <si>
    <t>Nyírteleki Kastélykert Óvoda és Bölcsőde</t>
  </si>
  <si>
    <t xml:space="preserve">Nyírtelek Város Önkormányzata </t>
  </si>
  <si>
    <t>Működési költségvetési kiadások</t>
  </si>
  <si>
    <t>Felhalmozási költségvetési kiadások</t>
  </si>
  <si>
    <t>Kiadások összesen</t>
  </si>
  <si>
    <t>Munkaadókat terhelő járulékok és szoc.hó</t>
  </si>
  <si>
    <t>Ellátottak pénzbeli ellátása</t>
  </si>
  <si>
    <t>Államháztartáson belüli megelőlegezések visszafizetése</t>
  </si>
  <si>
    <t>Irányító szervi támogatásként folyósított támogatás</t>
  </si>
  <si>
    <t>Nyírtelek Város Önkormányzata  összesen:</t>
  </si>
  <si>
    <t>2.1 számú tájékoztató tábla</t>
  </si>
  <si>
    <t>Forint</t>
  </si>
  <si>
    <t>Bevételi jogcímek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</si>
  <si>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</si>
  <si>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</si>
  <si>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</si>
  <si>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</si>
  <si>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</si>
  <si>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</si>
  <si>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</si>
  <si>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</si>
  <si>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</si>
  <si>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</si>
  <si>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</si>
  <si>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</si>
  <si>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</si>
  <si>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Közhatalmi bevétel</t>
  </si>
  <si>
    <t>Működési bevétel</t>
  </si>
  <si>
    <t>Bevételek összesen:</t>
  </si>
  <si>
    <t>Kiadási jogcímek</t>
  </si>
  <si>
    <t>Egyéb működési kiadások</t>
  </si>
  <si>
    <t xml:space="preserve">Kiadások összesen: </t>
  </si>
  <si>
    <t>2.2 számú tájékoztató tábla</t>
  </si>
  <si>
    <t>Kiadások összesen:</t>
  </si>
  <si>
    <t>2.3 számú tájékoztató tábla</t>
  </si>
  <si>
    <t>Egyéb finanszírozási bevétel</t>
  </si>
  <si>
    <t>Egyéb felhalmozási célú támogatások Áh-on kivülre</t>
  </si>
  <si>
    <t>Államháztartáson belüli megelőlegezés</t>
  </si>
  <si>
    <t>K513</t>
  </si>
  <si>
    <t>K89</t>
  </si>
  <si>
    <t>Nyírteleki Szociális Szolgáltató Központ</t>
  </si>
  <si>
    <t>2.4 számú tájékoztató tábla</t>
  </si>
  <si>
    <t>Nyitó pénzkészlet</t>
  </si>
  <si>
    <t>Munkaadókat terhelő járulékok</t>
  </si>
  <si>
    <t>Finanszírozási kiadások</t>
  </si>
  <si>
    <t>Egyenleg</t>
  </si>
  <si>
    <t xml:space="preserve"> forint</t>
  </si>
  <si>
    <t>Forintban</t>
  </si>
  <si>
    <t>B411</t>
  </si>
  <si>
    <t>Államháztartáson belüli megelőlegezések</t>
  </si>
  <si>
    <t>Helyi önkormányzatok előző évi elszámolásból adódó kiadás</t>
  </si>
  <si>
    <t>K502</t>
  </si>
  <si>
    <t>Pénzmaradvány</t>
  </si>
  <si>
    <t>Felhalmozási célú támogatások</t>
  </si>
  <si>
    <t>Nyírtelek Város Önkormányzata 2020. évi költségvetési mérlege</t>
  </si>
  <si>
    <t>2020. évi eredeti előirányzat</t>
  </si>
  <si>
    <t xml:space="preserve">2020…..i módosított ei. </t>
  </si>
  <si>
    <t>2020. évi módosított előirányzat</t>
  </si>
  <si>
    <t>2020. évi összevont költségvetési mérlege</t>
  </si>
  <si>
    <t xml:space="preserve"> Nyírtelek Város Önkormányzata 2020. évi költségvetési mérlege</t>
  </si>
  <si>
    <t>a Nyírteleki Polgármesteri Hivatal 2020. évi költségvetési mérlege</t>
  </si>
  <si>
    <t>a Nyírteleki Polgármesteri Hivatal  2020. évi költségvetési mérlege</t>
  </si>
  <si>
    <t>a Nyírteleki Kastélykert Óvoda és Bölcsőde 2020. évi költségvetési mérlege</t>
  </si>
  <si>
    <t>a Nyírteleki Kastélykert Óvoda  és Bölcsőde 2020. évi költségvetési mérlege</t>
  </si>
  <si>
    <t>a Nyírteleki Kastélykert Óvoda és Bölcsőde  2020. évi bevételi és kiadási előirányzatai kötelező feladatok, önként vállalat feladatok, államigazgatási feladatok szerinti bontásban</t>
  </si>
  <si>
    <t>2/a.  számú melléklet a 3/2020. (II.18.) önkormányzati rendelethez</t>
  </si>
  <si>
    <t>2/c  számú melléklet a 3/2020. (II.18.) önkormányzati rendelethez</t>
  </si>
  <si>
    <t>4/b.  számú melléklet a 3./2020. (II.18.) önkormányzati rendelethez</t>
  </si>
  <si>
    <t>4/c.  számú melléklet a 3/2020. (II.18.) önkormányzati rendelethez</t>
  </si>
  <si>
    <t>4/d.  számú melléklet a 3/2020. (II.18.) önkormányzati rendelethez</t>
  </si>
  <si>
    <t>a Nyírteleki Szociális Szolgáltató Központ  2020. évi költségvetési mérlege</t>
  </si>
  <si>
    <t>5/a.  számú melléklet a 3/2020. (II.18.) önkormányzati rendelethez</t>
  </si>
  <si>
    <t>a Nyírteleki Szociális Szolgáltató Központ 2020. évi költségvetési mérlege</t>
  </si>
  <si>
    <t>5/b.  számú melléklet a 3/2020. (II.18.) önkormányzati rendelethez</t>
  </si>
  <si>
    <t>5/c.  számú melléklet a 3/2020. (II.18.) önkormányzati rendelethez</t>
  </si>
  <si>
    <t>5/d.  számú melléklet a 3/2020. (II.18.) önkormányzati rendelethez</t>
  </si>
  <si>
    <t>2020. évi kiemelt bevételi előirányzatai</t>
  </si>
  <si>
    <t>6/a.  számú melléklet a 3/2020. (II.18.) önkormányzati rendelet módosításához</t>
  </si>
  <si>
    <t>2020. évi kiemelt kiadási előirányzatai</t>
  </si>
  <si>
    <t>6/b.  számú melléklet a 3/2020. (II.18.) önkormányzati rendelet módosításához</t>
  </si>
  <si>
    <t>Nyírtelek Város Önkormányzata 2020. évi előirányzat felhasználási ütemterve</t>
  </si>
  <si>
    <t>a Nyírteleki Polgármesteri Hivatal 2020. évi előirányzat felhasználási ütemterve</t>
  </si>
  <si>
    <t>a Nyírteleki Kastélykert Óvoda és Bölcsőde 2020. évi előirányzat felhasználási ütemterve</t>
  </si>
  <si>
    <t>a Nyírteleki Szociális Szolgáltató Központ  2020. évi előirányzat felhasználási ütemterve</t>
  </si>
  <si>
    <t xml:space="preserve"> 1.  számú melléklet a 3/2020. (II.18.) önkormányzati rendelethez</t>
  </si>
  <si>
    <t>2/b.  számú melléklet a 3/2020. (II.18.) önkormányzati rendelethez</t>
  </si>
  <si>
    <t>5.a</t>
  </si>
  <si>
    <t>0</t>
  </si>
  <si>
    <t>Nyírtelek Város Önkormányzata 2020. évi bevételi és kiadási előirányzatai kötelező feladatok, önként vállalt feladatok, államigazgatási feladatok szerinti bontásban</t>
  </si>
  <si>
    <t>a Nyírteleki Polgármesteri Hivatal  2020. évi bevételi és kiadási előirányzatai kötelező feladatok, önként vállalt feladatok, államigazgatási feladatok szerinti bontásban</t>
  </si>
  <si>
    <t>a Nyírteleki Kastélykert Óvoda és Bölcsőde  2020. évi bevételi és kiadási előirányzatai kötelező feladatok, önként vállalt feladatok, államigazgatási feladatok szerinti bontásban</t>
  </si>
  <si>
    <t>a Nyírteleki Szociális Szolgáltató Központ  2020. évi bevételi és kiadási előirányzatai kötelező feladatok, önként vállalt feladatok, államigazgatási feladatok szerinti bontásban</t>
  </si>
  <si>
    <t>a Nyírteleki Szociális Szolgáltató központ  2020. évi bevételi és kiadási előirányzatai kötelező feladatok, önként vállalt feladatok, államigazgatási feladatok szerinti bontásban</t>
  </si>
  <si>
    <t>Egyéb felhalmozási kiadások áh. Kívülre</t>
  </si>
  <si>
    <t>Államháztartáson belüli megelőlegezés visszafizetése</t>
  </si>
  <si>
    <t>Működési célú kiadás Áh-on kívülre</t>
  </si>
  <si>
    <t>Összesen:</t>
  </si>
  <si>
    <t>2020.  saját hatáskörű  bevételi előirányzatai</t>
  </si>
  <si>
    <t>összesen:</t>
  </si>
  <si>
    <t>2020. saját hatáskörű kiadási előirányzatai</t>
  </si>
  <si>
    <t>7/a.  számú melléklet a 3/2020. (II.18.) önkormányzati rendelet módosításához</t>
  </si>
  <si>
    <t>7/b.  számú melléklet a 3/2020. (II.18.) önkormányzati rendelet módosításához</t>
  </si>
  <si>
    <t>Irányító szervi támogatás folyósítása</t>
  </si>
  <si>
    <t>2020.VII.07. módosítás</t>
  </si>
  <si>
    <t>Nemleges</t>
  </si>
  <si>
    <t xml:space="preserve">2020. VII.07. módosított ei. </t>
  </si>
  <si>
    <t>2020. …..... módosítás</t>
  </si>
  <si>
    <t>Működési finanszírozási bevétel</t>
  </si>
  <si>
    <t>MŰKÖDÉSI KIADÁSOK (I+II+…VI)</t>
  </si>
  <si>
    <t>FELHALMOZÁSI KIADÁSOK (VII+VIII+IX)</t>
  </si>
  <si>
    <t>4/a.  számú melléklet a 3./2020. (II.18.) önkormányzati rendelethez</t>
  </si>
  <si>
    <t>3/d.  számú melléklet a 3/2020. (II.18.) önkormányzati rendelethez</t>
  </si>
  <si>
    <t>3/c.  számú melléklet a 3/2020. (II.18.) önkormányzati rendelethez</t>
  </si>
  <si>
    <t>3/b.  számú melléklet a 3/2020. (II.18.) önkormányzati rendelethez</t>
  </si>
  <si>
    <t>3/a.  számú melléklet a 3/2020. (II.18.) önkormányzati rendelethez</t>
  </si>
  <si>
    <t>2/d.  számú melléklet a 3/2020. (II.18.)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</si>
</sst>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26" x14ac:knownFonts="1">
    <font>
      <sz val="11"/>
      <color rgb="FF000000"/>
      <name val="Calibri"/>
      <family val="2"/>
      <charset val="238"/>
    </font>
    <font>
      <sz val="11"/>
      <color rgb="FF000000"/>
      <name val="Times New Roman"/>
      <family val="1"/>
      <charset val="238"/>
    </font>
    <font>
      <b/>
      <i/>
      <sz val="11"/>
      <color rgb="FF00000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7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9"/>
      <color rgb="FF0000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164" fontId="16" fillId="0" borderId="0" applyFont="0" applyFill="0" applyBorder="0" applyAlignment="0" applyProtection="0"/>
  </cellStyleXfs>
  <cellXfs count="208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4" fillId="2" borderId="3" xfId="0" applyFont="1" applyFill="1" applyBorder="1" applyAlignment="1"/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 wrapText="1"/>
    </xf>
    <xf numFmtId="3" fontId="6" fillId="0" borderId="4" xfId="0" applyNumberFormat="1" applyFont="1" applyBorder="1" applyAlignment="1"/>
    <xf numFmtId="0" fontId="6" fillId="0" borderId="3" xfId="0" applyFont="1" applyBorder="1"/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/>
    <xf numFmtId="0" fontId="1" fillId="0" borderId="1" xfId="0" applyFont="1" applyBorder="1"/>
    <xf numFmtId="0" fontId="6" fillId="0" borderId="3" xfId="0" applyFont="1" applyBorder="1" applyAlignment="1">
      <alignment horizontal="left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3" fontId="1" fillId="0" borderId="5" xfId="0" applyNumberFormat="1" applyFont="1" applyBorder="1" applyAlignment="1"/>
    <xf numFmtId="0" fontId="1" fillId="0" borderId="5" xfId="0" applyFont="1" applyBorder="1" applyAlignment="1">
      <alignment vertical="center"/>
    </xf>
    <xf numFmtId="0" fontId="4" fillId="0" borderId="3" xfId="0" applyFont="1" applyBorder="1" applyAlignment="1"/>
    <xf numFmtId="3" fontId="6" fillId="0" borderId="5" xfId="0" applyNumberFormat="1" applyFont="1" applyBorder="1" applyAlignment="1"/>
    <xf numFmtId="0" fontId="7" fillId="0" borderId="3" xfId="0" applyFont="1" applyBorder="1" applyAlignment="1"/>
    <xf numFmtId="3" fontId="1" fillId="0" borderId="3" xfId="0" applyNumberFormat="1" applyFont="1" applyBorder="1" applyAlignment="1"/>
    <xf numFmtId="0" fontId="6" fillId="3" borderId="1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left"/>
    </xf>
    <xf numFmtId="3" fontId="6" fillId="3" borderId="1" xfId="0" applyNumberFormat="1" applyFont="1" applyFill="1" applyBorder="1" applyAlignment="1"/>
    <xf numFmtId="0" fontId="4" fillId="2" borderId="3" xfId="0" applyFont="1" applyFill="1" applyBorder="1" applyAlignment="1">
      <alignment horizontal="left"/>
    </xf>
    <xf numFmtId="3" fontId="6" fillId="2" borderId="1" xfId="0" applyNumberFormat="1" applyFont="1" applyFill="1" applyBorder="1" applyAlignment="1"/>
    <xf numFmtId="0" fontId="4" fillId="0" borderId="3" xfId="0" applyFont="1" applyBorder="1" applyAlignment="1">
      <alignment horizontal="left"/>
    </xf>
    <xf numFmtId="3" fontId="1" fillId="0" borderId="0" xfId="0" applyNumberFormat="1" applyFont="1"/>
    <xf numFmtId="0" fontId="1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/>
    </xf>
    <xf numFmtId="0" fontId="1" fillId="2" borderId="1" xfId="0" applyFont="1" applyFill="1" applyBorder="1"/>
    <xf numFmtId="0" fontId="1" fillId="2" borderId="3" xfId="0" applyFont="1" applyFill="1" applyBorder="1"/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2" borderId="1" xfId="0" applyFont="1" applyFill="1" applyBorder="1"/>
    <xf numFmtId="3" fontId="6" fillId="2" borderId="1" xfId="0" applyNumberFormat="1" applyFont="1" applyFill="1" applyBorder="1" applyAlignment="1">
      <alignment horizontal="left"/>
    </xf>
    <xf numFmtId="3" fontId="6" fillId="2" borderId="1" xfId="0" applyNumberFormat="1" applyFont="1" applyFill="1" applyBorder="1" applyAlignment="1">
      <alignment horizontal="right"/>
    </xf>
    <xf numFmtId="3" fontId="1" fillId="2" borderId="1" xfId="0" applyNumberFormat="1" applyFont="1" applyFill="1" applyBorder="1" applyAlignment="1">
      <alignment horizontal="left"/>
    </xf>
    <xf numFmtId="3" fontId="1" fillId="2" borderId="1" xfId="0" applyNumberFormat="1" applyFont="1" applyFill="1" applyBorder="1" applyAlignment="1">
      <alignment horizontal="right"/>
    </xf>
    <xf numFmtId="3" fontId="1" fillId="0" borderId="1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wrapText="1"/>
    </xf>
    <xf numFmtId="0" fontId="6" fillId="0" borderId="0" xfId="0" applyFont="1" applyAlignment="1">
      <alignment horizontal="center" wrapText="1"/>
    </xf>
    <xf numFmtId="3" fontId="6" fillId="2" borderId="1" xfId="0" applyNumberFormat="1" applyFont="1" applyFill="1" applyBorder="1"/>
    <xf numFmtId="3" fontId="1" fillId="0" borderId="1" xfId="0" applyNumberFormat="1" applyFont="1" applyBorder="1"/>
    <xf numFmtId="0" fontId="2" fillId="0" borderId="0" xfId="0" applyFont="1" applyAlignme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3" fontId="1" fillId="0" borderId="1" xfId="0" applyNumberFormat="1" applyFont="1" applyBorder="1" applyAlignment="1">
      <alignment vertical="center"/>
    </xf>
    <xf numFmtId="3" fontId="1" fillId="3" borderId="1" xfId="0" applyNumberFormat="1" applyFont="1" applyFill="1" applyBorder="1"/>
    <xf numFmtId="0" fontId="8" fillId="0" borderId="0" xfId="0" applyFont="1"/>
    <xf numFmtId="0" fontId="9" fillId="0" borderId="0" xfId="0" applyFont="1"/>
    <xf numFmtId="3" fontId="6" fillId="2" borderId="1" xfId="0" applyNumberFormat="1" applyFont="1" applyFill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right" vertical="center"/>
    </xf>
    <xf numFmtId="0" fontId="0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10" fillId="0" borderId="0" xfId="0" applyFont="1"/>
    <xf numFmtId="0" fontId="7" fillId="0" borderId="0" xfId="0" applyFont="1" applyAlignment="1">
      <alignment horizontal="right"/>
    </xf>
    <xf numFmtId="0" fontId="4" fillId="0" borderId="7" xfId="0" applyFont="1" applyBorder="1" applyAlignment="1"/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3" fontId="12" fillId="0" borderId="1" xfId="0" applyNumberFormat="1" applyFont="1" applyBorder="1" applyAlignment="1">
      <alignment horizontal="right" vertical="center" wrapText="1"/>
    </xf>
    <xf numFmtId="3" fontId="13" fillId="0" borderId="1" xfId="0" applyNumberFormat="1" applyFont="1" applyBorder="1" applyAlignment="1">
      <alignment vertical="center"/>
    </xf>
    <xf numFmtId="3" fontId="13" fillId="3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wrapText="1"/>
    </xf>
    <xf numFmtId="3" fontId="3" fillId="2" borderId="1" xfId="0" applyNumberFormat="1" applyFont="1" applyFill="1" applyBorder="1"/>
    <xf numFmtId="0" fontId="14" fillId="0" borderId="0" xfId="0" applyFont="1"/>
    <xf numFmtId="49" fontId="12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/>
    <xf numFmtId="0" fontId="17" fillId="0" borderId="0" xfId="0" applyFont="1" applyAlignment="1">
      <alignment horizontal="right"/>
    </xf>
    <xf numFmtId="0" fontId="20" fillId="0" borderId="1" xfId="0" applyFont="1" applyBorder="1"/>
    <xf numFmtId="0" fontId="20" fillId="0" borderId="1" xfId="0" applyFont="1" applyBorder="1" applyAlignment="1">
      <alignment horizontal="center"/>
    </xf>
    <xf numFmtId="0" fontId="1" fillId="0" borderId="9" xfId="0" applyFont="1" applyBorder="1"/>
    <xf numFmtId="0" fontId="1" fillId="0" borderId="9" xfId="0" applyFont="1" applyBorder="1" applyAlignment="1">
      <alignment wrapText="1"/>
    </xf>
    <xf numFmtId="0" fontId="1" fillId="0" borderId="10" xfId="0" applyFont="1" applyBorder="1" applyAlignment="1">
      <alignment wrapText="1"/>
    </xf>
    <xf numFmtId="3" fontId="17" fillId="0" borderId="0" xfId="0" applyNumberFormat="1" applyFont="1"/>
    <xf numFmtId="0" fontId="20" fillId="5" borderId="1" xfId="0" applyFont="1" applyFill="1" applyBorder="1"/>
    <xf numFmtId="0" fontId="17" fillId="0" borderId="3" xfId="0" applyFont="1" applyBorder="1"/>
    <xf numFmtId="3" fontId="20" fillId="0" borderId="1" xfId="0" applyNumberFormat="1" applyFont="1" applyBorder="1" applyAlignment="1">
      <alignment horizontal="center"/>
    </xf>
    <xf numFmtId="3" fontId="20" fillId="4" borderId="1" xfId="0" applyNumberFormat="1" applyFont="1" applyFill="1" applyBorder="1" applyAlignment="1">
      <alignment horizontal="center"/>
    </xf>
    <xf numFmtId="0" fontId="21" fillId="6" borderId="1" xfId="0" applyFont="1" applyFill="1" applyBorder="1"/>
    <xf numFmtId="3" fontId="22" fillId="6" borderId="1" xfId="0" applyNumberFormat="1" applyFont="1" applyFill="1" applyBorder="1"/>
    <xf numFmtId="0" fontId="22" fillId="6" borderId="1" xfId="0" applyFont="1" applyFill="1" applyBorder="1"/>
    <xf numFmtId="0" fontId="6" fillId="0" borderId="9" xfId="0" applyFont="1" applyBorder="1"/>
    <xf numFmtId="0" fontId="6" fillId="0" borderId="9" xfId="0" applyFont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3" fontId="1" fillId="0" borderId="9" xfId="0" applyNumberFormat="1" applyFont="1" applyBorder="1"/>
    <xf numFmtId="3" fontId="6" fillId="7" borderId="9" xfId="0" applyNumberFormat="1" applyFont="1" applyFill="1" applyBorder="1"/>
    <xf numFmtId="0" fontId="1" fillId="0" borderId="11" xfId="0" applyFont="1" applyBorder="1"/>
    <xf numFmtId="3" fontId="1" fillId="0" borderId="12" xfId="0" applyNumberFormat="1" applyFont="1" applyBorder="1"/>
    <xf numFmtId="3" fontId="1" fillId="8" borderId="12" xfId="0" applyNumberFormat="1" applyFont="1" applyFill="1" applyBorder="1"/>
    <xf numFmtId="3" fontId="1" fillId="0" borderId="13" xfId="0" applyNumberFormat="1" applyFont="1" applyBorder="1"/>
    <xf numFmtId="0" fontId="6" fillId="8" borderId="9" xfId="0" applyFont="1" applyFill="1" applyBorder="1" applyAlignment="1">
      <alignment horizontal="center"/>
    </xf>
    <xf numFmtId="3" fontId="1" fillId="0" borderId="9" xfId="0" applyNumberFormat="1" applyFont="1" applyBorder="1" applyAlignment="1">
      <alignment horizontal="right"/>
    </xf>
    <xf numFmtId="3" fontId="1" fillId="8" borderId="9" xfId="0" applyNumberFormat="1" applyFont="1" applyFill="1" applyBorder="1" applyAlignment="1">
      <alignment horizontal="right"/>
    </xf>
    <xf numFmtId="0" fontId="6" fillId="7" borderId="10" xfId="0" applyFont="1" applyFill="1" applyBorder="1"/>
    <xf numFmtId="3" fontId="6" fillId="7" borderId="10" xfId="0" applyNumberFormat="1" applyFont="1" applyFill="1" applyBorder="1"/>
    <xf numFmtId="0" fontId="23" fillId="6" borderId="1" xfId="0" applyFont="1" applyFill="1" applyBorder="1"/>
    <xf numFmtId="3" fontId="23" fillId="6" borderId="1" xfId="0" applyNumberFormat="1" applyFont="1" applyFill="1" applyBorder="1"/>
    <xf numFmtId="3" fontId="1" fillId="8" borderId="9" xfId="0" applyNumberFormat="1" applyFont="1" applyFill="1" applyBorder="1"/>
    <xf numFmtId="0" fontId="6" fillId="7" borderId="14" xfId="0" applyFont="1" applyFill="1" applyBorder="1"/>
    <xf numFmtId="3" fontId="6" fillId="7" borderId="10" xfId="0" applyNumberFormat="1" applyFont="1" applyFill="1" applyBorder="1" applyAlignment="1">
      <alignment horizontal="right"/>
    </xf>
    <xf numFmtId="0" fontId="24" fillId="6" borderId="1" xfId="0" applyFont="1" applyFill="1" applyBorder="1"/>
    <xf numFmtId="3" fontId="17" fillId="6" borderId="1" xfId="0" applyNumberFormat="1" applyFont="1" applyFill="1" applyBorder="1"/>
    <xf numFmtId="0" fontId="17" fillId="6" borderId="1" xfId="0" applyFont="1" applyFill="1" applyBorder="1"/>
    <xf numFmtId="0" fontId="25" fillId="0" borderId="0" xfId="0" applyFont="1"/>
    <xf numFmtId="3" fontId="6" fillId="5" borderId="1" xfId="0" applyNumberFormat="1" applyFont="1" applyFill="1" applyBorder="1" applyAlignment="1">
      <alignment horizontal="right"/>
    </xf>
    <xf numFmtId="0" fontId="0" fillId="0" borderId="0" xfId="0" applyFill="1"/>
    <xf numFmtId="0" fontId="1" fillId="0" borderId="0" xfId="0" applyFont="1" applyFill="1"/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4" fillId="0" borderId="1" xfId="0" applyFont="1" applyBorder="1" applyAlignment="1">
      <alignment horizontal="center" wrapText="1"/>
    </xf>
    <xf numFmtId="165" fontId="1" fillId="0" borderId="10" xfId="1" applyNumberFormat="1" applyFont="1" applyBorder="1" applyAlignment="1">
      <alignment horizontal="center"/>
    </xf>
    <xf numFmtId="3" fontId="1" fillId="0" borderId="10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7" fillId="0" borderId="0" xfId="0" applyFont="1"/>
    <xf numFmtId="0" fontId="1" fillId="0" borderId="15" xfId="0" applyFont="1" applyBorder="1" applyAlignment="1">
      <alignment wrapText="1"/>
    </xf>
    <xf numFmtId="3" fontId="1" fillId="0" borderId="2" xfId="0" applyNumberFormat="1" applyFont="1" applyBorder="1" applyAlignment="1">
      <alignment horizontal="right"/>
    </xf>
    <xf numFmtId="3" fontId="1" fillId="0" borderId="2" xfId="0" applyNumberFormat="1" applyFont="1" applyBorder="1"/>
    <xf numFmtId="3" fontId="1" fillId="0" borderId="16" xfId="0" applyNumberFormat="1" applyFont="1" applyBorder="1"/>
    <xf numFmtId="3" fontId="17" fillId="0" borderId="1" xfId="0" applyNumberFormat="1" applyFont="1" applyBorder="1"/>
    <xf numFmtId="3" fontId="17" fillId="4" borderId="1" xfId="0" applyNumberFormat="1" applyFont="1" applyFill="1" applyBorder="1"/>
    <xf numFmtId="3" fontId="20" fillId="5" borderId="1" xfId="0" applyNumberFormat="1" applyFont="1" applyFill="1" applyBorder="1"/>
    <xf numFmtId="3" fontId="17" fillId="0" borderId="8" xfId="0" applyNumberFormat="1" applyFont="1" applyBorder="1"/>
    <xf numFmtId="3" fontId="17" fillId="0" borderId="2" xfId="0" applyNumberFormat="1" applyFont="1" applyBorder="1"/>
    <xf numFmtId="0" fontId="2" fillId="0" borderId="0" xfId="0" applyFont="1"/>
    <xf numFmtId="3" fontId="1" fillId="4" borderId="1" xfId="0" applyNumberFormat="1" applyFont="1" applyFill="1" applyBorder="1"/>
    <xf numFmtId="3" fontId="6" fillId="7" borderId="13" xfId="0" applyNumberFormat="1" applyFont="1" applyFill="1" applyBorder="1"/>
    <xf numFmtId="3" fontId="1" fillId="0" borderId="10" xfId="0" applyNumberFormat="1" applyFont="1" applyBorder="1"/>
    <xf numFmtId="0" fontId="1" fillId="0" borderId="17" xfId="0" applyFont="1" applyBorder="1"/>
    <xf numFmtId="3" fontId="1" fillId="0" borderId="18" xfId="0" applyNumberFormat="1" applyFont="1" applyBorder="1"/>
    <xf numFmtId="0" fontId="6" fillId="7" borderId="1" xfId="0" applyFont="1" applyFill="1" applyBorder="1"/>
    <xf numFmtId="3" fontId="6" fillId="7" borderId="1" xfId="0" applyNumberFormat="1" applyFont="1" applyFill="1" applyBorder="1"/>
    <xf numFmtId="3" fontId="6" fillId="0" borderId="1" xfId="0" applyNumberFormat="1" applyFont="1" applyBorder="1" applyAlignment="1"/>
    <xf numFmtId="0" fontId="6" fillId="0" borderId="1" xfId="0" applyFont="1" applyBorder="1"/>
    <xf numFmtId="3" fontId="22" fillId="0" borderId="1" xfId="0" applyNumberFormat="1" applyFont="1" applyBorder="1" applyAlignment="1"/>
    <xf numFmtId="0" fontId="11" fillId="0" borderId="3" xfId="0" applyFont="1" applyBorder="1" applyAlignment="1"/>
    <xf numFmtId="3" fontId="11" fillId="0" borderId="1" xfId="0" applyNumberFormat="1" applyFont="1" applyBorder="1" applyAlignment="1"/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7" xfId="0" applyFont="1" applyBorder="1"/>
    <xf numFmtId="0" fontId="6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3" fontId="1" fillId="3" borderId="1" xfId="0" applyNumberFormat="1" applyFont="1" applyFill="1" applyBorder="1" applyAlignment="1"/>
    <xf numFmtId="3" fontId="11" fillId="2" borderId="3" xfId="0" applyNumberFormat="1" applyFont="1" applyFill="1" applyBorder="1" applyAlignment="1">
      <alignment horizontal="right"/>
    </xf>
    <xf numFmtId="3" fontId="11" fillId="0" borderId="4" xfId="0" applyNumberFormat="1" applyFont="1" applyFill="1" applyBorder="1" applyAlignment="1">
      <alignment horizontal="right"/>
    </xf>
    <xf numFmtId="3" fontId="11" fillId="0" borderId="1" xfId="0" applyNumberFormat="1" applyFont="1" applyFill="1" applyBorder="1" applyAlignment="1">
      <alignment horizontal="right"/>
    </xf>
    <xf numFmtId="3" fontId="22" fillId="3" borderId="1" xfId="0" applyNumberFormat="1" applyFont="1" applyFill="1" applyBorder="1" applyAlignment="1">
      <alignment horizontal="right"/>
    </xf>
    <xf numFmtId="3" fontId="11" fillId="2" borderId="1" xfId="0" applyNumberFormat="1" applyFont="1" applyFill="1" applyBorder="1" applyAlignment="1">
      <alignment horizontal="right"/>
    </xf>
    <xf numFmtId="3" fontId="6" fillId="0" borderId="1" xfId="0" applyNumberFormat="1" applyFont="1" applyBorder="1"/>
    <xf numFmtId="3" fontId="11" fillId="2" borderId="1" xfId="0" applyNumberFormat="1" applyFont="1" applyFill="1" applyBorder="1" applyAlignment="1"/>
    <xf numFmtId="3" fontId="22" fillId="0" borderId="1" xfId="0" applyNumberFormat="1" applyFont="1" applyFill="1" applyBorder="1" applyAlignment="1">
      <alignment horizontal="right"/>
    </xf>
    <xf numFmtId="0" fontId="7" fillId="3" borderId="3" xfId="0" applyFont="1" applyFill="1" applyBorder="1" applyAlignment="1">
      <alignment horizontal="left"/>
    </xf>
    <xf numFmtId="0" fontId="4" fillId="3" borderId="1" xfId="0" applyFont="1" applyFill="1" applyBorder="1" applyAlignment="1"/>
    <xf numFmtId="0" fontId="7" fillId="3" borderId="1" xfId="0" applyFont="1" applyFill="1" applyBorder="1" applyAlignment="1"/>
    <xf numFmtId="0" fontId="4" fillId="2" borderId="1" xfId="0" applyFont="1" applyFill="1" applyBorder="1" applyAlignment="1"/>
    <xf numFmtId="0" fontId="4" fillId="0" borderId="1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6" fillId="0" borderId="0" xfId="0" applyFont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wrapText="1"/>
    </xf>
    <xf numFmtId="0" fontId="1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17" fillId="0" borderId="0" xfId="0" applyFont="1"/>
    <xf numFmtId="0" fontId="15" fillId="0" borderId="0" xfId="0" applyFont="1" applyAlignment="1">
      <alignment horizontal="center"/>
    </xf>
    <xf numFmtId="0" fontId="17" fillId="0" borderId="9" xfId="0" applyFont="1" applyBorder="1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" fillId="0" borderId="0" xfId="0" applyFont="1" applyAlignment="1">
      <alignment horizontal="left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31"/>
  <sheetViews>
    <sheetView view="pageLayout" zoomScale="96" zoomScaleNormal="68" zoomScalePageLayoutView="96" workbookViewId="0">
      <selection activeCell="J5" sqref="J5"/>
    </sheetView>
  </sheetViews>
  <sheetFormatPr defaultRowHeight="15" x14ac:dyDescent="0.25"/>
  <cols>
    <col min="1" max="1" width="6.5703125" style="1"/>
    <col min="2" max="2" width="43" style="1" customWidth="1"/>
    <col min="3" max="4" width="14.140625" style="1" customWidth="1"/>
    <col min="5" max="5" width="13.28515625" style="1" bestFit="1" customWidth="1"/>
    <col min="6" max="6" width="14.28515625" style="1" bestFit="1" customWidth="1"/>
    <col min="7" max="7" width="6.28515625" style="1"/>
    <col min="8" max="8" width="39.42578125" style="1" customWidth="1"/>
    <col min="9" max="9" width="14.28515625" style="1" bestFit="1" customWidth="1"/>
    <col min="10" max="10" width="14.28515625" style="1" customWidth="1"/>
    <col min="11" max="11" width="12.85546875" style="1" customWidth="1"/>
    <col min="12" max="12" width="16" style="1"/>
    <col min="13" max="13" width="11.5703125" style="1"/>
    <col min="14" max="1025" width="8.42578125" style="1"/>
  </cols>
  <sheetData>
    <row r="1" spans="1:13" x14ac:dyDescent="0.25">
      <c r="A1"/>
      <c r="B1" s="176"/>
      <c r="C1" s="176"/>
      <c r="D1" s="176"/>
      <c r="E1" s="176"/>
      <c r="F1" s="176"/>
      <c r="G1" s="176"/>
      <c r="H1" s="176" t="s">
        <v>226</v>
      </c>
      <c r="I1" s="176"/>
      <c r="J1" s="176"/>
      <c r="K1" s="176"/>
      <c r="L1" s="176"/>
      <c r="M1"/>
    </row>
    <row r="2" spans="1:13" x14ac:dyDescent="0.25">
      <c r="A2"/>
      <c r="B2"/>
      <c r="C2"/>
      <c r="D2"/>
      <c r="E2"/>
      <c r="F2"/>
      <c r="G2"/>
      <c r="H2" s="2"/>
      <c r="I2" s="207"/>
      <c r="J2" s="2"/>
      <c r="K2" s="2"/>
      <c r="L2" s="2"/>
      <c r="M2"/>
    </row>
    <row r="3" spans="1:13" ht="15.75" x14ac:dyDescent="0.25">
      <c r="A3" s="178" t="s">
        <v>0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/>
    </row>
    <row r="4" spans="1:13" ht="15.75" x14ac:dyDescent="0.25">
      <c r="A4" s="178" t="s">
        <v>200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/>
    </row>
    <row r="5" spans="1:13" x14ac:dyDescent="0.25">
      <c r="A5"/>
      <c r="B5"/>
      <c r="C5"/>
      <c r="D5"/>
      <c r="E5"/>
      <c r="F5" s="3"/>
      <c r="G5"/>
      <c r="H5"/>
      <c r="I5" s="3"/>
      <c r="J5" s="3"/>
      <c r="K5" s="3"/>
      <c r="L5" s="3" t="s">
        <v>1</v>
      </c>
      <c r="M5"/>
    </row>
    <row r="6" spans="1:13" x14ac:dyDescent="0.25">
      <c r="A6" s="4" t="s">
        <v>2</v>
      </c>
      <c r="B6" s="4" t="s">
        <v>3</v>
      </c>
      <c r="C6" s="179"/>
      <c r="D6" s="179"/>
      <c r="E6" s="179"/>
      <c r="F6" s="179"/>
      <c r="G6" s="5" t="s">
        <v>2</v>
      </c>
      <c r="H6" s="4" t="s">
        <v>4</v>
      </c>
      <c r="I6" s="180"/>
      <c r="J6" s="180"/>
      <c r="K6" s="180"/>
      <c r="L6" s="180"/>
      <c r="M6"/>
    </row>
    <row r="7" spans="1:13" ht="39" x14ac:dyDescent="0.25">
      <c r="A7" s="5"/>
      <c r="B7" s="4"/>
      <c r="C7" s="130" t="s">
        <v>197</v>
      </c>
      <c r="D7" s="130" t="s">
        <v>247</v>
      </c>
      <c r="E7" s="6" t="s">
        <v>248</v>
      </c>
      <c r="F7" s="127" t="s">
        <v>199</v>
      </c>
      <c r="G7" s="5"/>
      <c r="H7" s="4"/>
      <c r="I7" s="130" t="s">
        <v>197</v>
      </c>
      <c r="J7" s="130" t="s">
        <v>247</v>
      </c>
      <c r="K7" s="6" t="s">
        <v>248</v>
      </c>
      <c r="L7" s="127" t="s">
        <v>199</v>
      </c>
      <c r="M7"/>
    </row>
    <row r="8" spans="1:13" ht="28.5" x14ac:dyDescent="0.25">
      <c r="A8" s="7"/>
      <c r="B8" s="8" t="s">
        <v>5</v>
      </c>
      <c r="C8" s="163">
        <f>C9+C12+C15+C17+C18</f>
        <v>890461922</v>
      </c>
      <c r="D8" s="163">
        <f>D9+D12+D15+D17+D18</f>
        <v>1093420292</v>
      </c>
      <c r="E8" s="163">
        <f>E9+E12+E15+E17+E18</f>
        <v>163061454</v>
      </c>
      <c r="F8" s="163">
        <f>D8+E8</f>
        <v>1256481746</v>
      </c>
      <c r="G8" s="7"/>
      <c r="H8" s="9" t="s">
        <v>250</v>
      </c>
      <c r="I8" s="167">
        <f>I9+I10+I11+I12+I13+I18</f>
        <v>984648223</v>
      </c>
      <c r="J8" s="167">
        <f t="shared" ref="J8:K8" si="0">J9+J10+J11+J12+J13+J18</f>
        <v>1183797612</v>
      </c>
      <c r="K8" s="167">
        <f t="shared" si="0"/>
        <v>65064134</v>
      </c>
      <c r="L8" s="167">
        <f>J8+K8</f>
        <v>1248861746</v>
      </c>
      <c r="M8"/>
    </row>
    <row r="9" spans="1:13" ht="28.5" x14ac:dyDescent="0.25">
      <c r="A9" s="10" t="s">
        <v>6</v>
      </c>
      <c r="B9" s="11" t="s">
        <v>7</v>
      </c>
      <c r="C9" s="12">
        <f>SUM(C10:C11)</f>
        <v>552720950</v>
      </c>
      <c r="D9" s="164">
        <v>722225173</v>
      </c>
      <c r="E9" s="12">
        <f t="shared" ref="E9" si="1">SUM(E10:E11)</f>
        <v>136176454</v>
      </c>
      <c r="F9" s="163">
        <f t="shared" ref="F9:F27" si="2">D9+E9</f>
        <v>858401627</v>
      </c>
      <c r="G9" s="13" t="s">
        <v>6</v>
      </c>
      <c r="H9" s="19" t="s">
        <v>8</v>
      </c>
      <c r="I9" s="151">
        <v>427506646</v>
      </c>
      <c r="J9" s="151">
        <v>533811816</v>
      </c>
      <c r="K9" s="151">
        <v>35519001</v>
      </c>
      <c r="L9" s="167">
        <f t="shared" ref="L9:L27" si="3">J9+K9</f>
        <v>569330817</v>
      </c>
      <c r="M9"/>
    </row>
    <row r="10" spans="1:13" ht="28.5" x14ac:dyDescent="0.25">
      <c r="A10" s="16" t="s">
        <v>9</v>
      </c>
      <c r="B10" s="14" t="s">
        <v>10</v>
      </c>
      <c r="C10" s="15">
        <v>533939550</v>
      </c>
      <c r="D10" s="170">
        <v>561320119</v>
      </c>
      <c r="E10" s="15">
        <v>24714773</v>
      </c>
      <c r="F10" s="163">
        <f t="shared" si="2"/>
        <v>586034892</v>
      </c>
      <c r="G10" s="13" t="s">
        <v>11</v>
      </c>
      <c r="H10" s="19" t="s">
        <v>12</v>
      </c>
      <c r="I10" s="151">
        <v>75750958</v>
      </c>
      <c r="J10" s="151">
        <v>86967377</v>
      </c>
      <c r="K10" s="151">
        <v>5353681</v>
      </c>
      <c r="L10" s="167">
        <f t="shared" si="3"/>
        <v>92321058</v>
      </c>
      <c r="M10"/>
    </row>
    <row r="11" spans="1:13" ht="30" x14ac:dyDescent="0.25">
      <c r="A11" s="16" t="s">
        <v>13</v>
      </c>
      <c r="B11" s="14" t="s">
        <v>14</v>
      </c>
      <c r="C11" s="15">
        <v>18781400</v>
      </c>
      <c r="D11" s="170">
        <v>160905054</v>
      </c>
      <c r="E11" s="15">
        <v>111461681</v>
      </c>
      <c r="F11" s="163">
        <f t="shared" si="2"/>
        <v>272366735</v>
      </c>
      <c r="G11" s="17" t="s">
        <v>15</v>
      </c>
      <c r="H11" s="19" t="s">
        <v>16</v>
      </c>
      <c r="I11" s="151">
        <v>333808712</v>
      </c>
      <c r="J11" s="151">
        <v>350156082</v>
      </c>
      <c r="K11" s="151">
        <v>7851215</v>
      </c>
      <c r="L11" s="167">
        <f t="shared" si="3"/>
        <v>358007297</v>
      </c>
      <c r="M11"/>
    </row>
    <row r="12" spans="1:13" x14ac:dyDescent="0.25">
      <c r="A12" s="18" t="s">
        <v>11</v>
      </c>
      <c r="B12" s="19" t="s">
        <v>19</v>
      </c>
      <c r="C12" s="12">
        <v>239450000</v>
      </c>
      <c r="D12" s="164">
        <v>222711649</v>
      </c>
      <c r="E12" s="12">
        <v>0</v>
      </c>
      <c r="F12" s="163">
        <f>D12+E12</f>
        <v>222711649</v>
      </c>
      <c r="G12" s="20" t="s">
        <v>17</v>
      </c>
      <c r="H12" s="19" t="s">
        <v>18</v>
      </c>
      <c r="I12" s="151">
        <v>16500000</v>
      </c>
      <c r="J12" s="151">
        <v>16500000</v>
      </c>
      <c r="K12" s="151">
        <v>0</v>
      </c>
      <c r="L12" s="167">
        <f t="shared" si="3"/>
        <v>16500000</v>
      </c>
      <c r="M12"/>
    </row>
    <row r="13" spans="1:13" x14ac:dyDescent="0.25">
      <c r="A13" s="20"/>
      <c r="B13" s="19"/>
      <c r="C13" s="25"/>
      <c r="D13" s="25"/>
      <c r="E13" s="25"/>
      <c r="F13" s="163"/>
      <c r="G13" s="21" t="s">
        <v>20</v>
      </c>
      <c r="H13" s="152" t="s">
        <v>81</v>
      </c>
      <c r="I13" s="151">
        <f>SUM(I14:I17)</f>
        <v>109724325</v>
      </c>
      <c r="J13" s="151">
        <v>171000239</v>
      </c>
      <c r="K13" s="151">
        <f>SUM(K14:K17)</f>
        <v>16340237</v>
      </c>
      <c r="L13" s="167">
        <f t="shared" si="3"/>
        <v>187340476</v>
      </c>
      <c r="M13"/>
    </row>
    <row r="14" spans="1:13" ht="30" x14ac:dyDescent="0.25">
      <c r="A14" s="20"/>
      <c r="B14" s="19"/>
      <c r="C14" s="22"/>
      <c r="D14" s="22"/>
      <c r="E14" s="22"/>
      <c r="F14" s="163"/>
      <c r="G14" s="23" t="s">
        <v>9</v>
      </c>
      <c r="H14" s="48" t="s">
        <v>192</v>
      </c>
      <c r="I14" s="15">
        <v>214577</v>
      </c>
      <c r="J14" s="15">
        <v>956627</v>
      </c>
      <c r="K14" s="15">
        <v>0</v>
      </c>
      <c r="L14" s="167">
        <f t="shared" si="3"/>
        <v>956627</v>
      </c>
      <c r="M14"/>
    </row>
    <row r="15" spans="1:13" x14ac:dyDescent="0.25">
      <c r="A15" s="24" t="s">
        <v>15</v>
      </c>
      <c r="B15" s="19" t="s">
        <v>22</v>
      </c>
      <c r="C15" s="151">
        <f>SUM(C16:C16)</f>
        <v>63575200</v>
      </c>
      <c r="D15" s="165">
        <v>65669413</v>
      </c>
      <c r="E15" s="151">
        <v>26885000</v>
      </c>
      <c r="F15" s="163">
        <f t="shared" ref="F15:F20" si="4">D15+E15</f>
        <v>92554413</v>
      </c>
      <c r="G15" s="23" t="s">
        <v>13</v>
      </c>
      <c r="H15" s="84" t="s">
        <v>21</v>
      </c>
      <c r="I15" s="15">
        <v>600000</v>
      </c>
      <c r="J15" s="15">
        <v>600000</v>
      </c>
      <c r="K15" s="15">
        <v>-15000</v>
      </c>
      <c r="L15" s="167">
        <f t="shared" si="3"/>
        <v>585000</v>
      </c>
      <c r="M15"/>
    </row>
    <row r="16" spans="1:13" x14ac:dyDescent="0.25">
      <c r="A16" s="26" t="s">
        <v>9</v>
      </c>
      <c r="B16" s="14" t="s">
        <v>23</v>
      </c>
      <c r="C16" s="15">
        <v>63575200</v>
      </c>
      <c r="D16" s="170">
        <v>64756302</v>
      </c>
      <c r="E16" s="15">
        <v>0</v>
      </c>
      <c r="F16" s="163">
        <f t="shared" si="4"/>
        <v>64756302</v>
      </c>
      <c r="G16" s="23" t="s">
        <v>24</v>
      </c>
      <c r="H16" s="84" t="s">
        <v>237</v>
      </c>
      <c r="I16" s="15">
        <v>103802000</v>
      </c>
      <c r="J16" s="15">
        <v>103802000</v>
      </c>
      <c r="K16" s="15">
        <v>2032000</v>
      </c>
      <c r="L16" s="167">
        <f t="shared" si="3"/>
        <v>105834000</v>
      </c>
      <c r="M16"/>
    </row>
    <row r="17" spans="1:13" x14ac:dyDescent="0.25">
      <c r="A17" s="24" t="s">
        <v>17</v>
      </c>
      <c r="B17" s="19" t="s">
        <v>27</v>
      </c>
      <c r="C17" s="151">
        <v>0</v>
      </c>
      <c r="D17" s="165">
        <v>0</v>
      </c>
      <c r="E17" s="151">
        <v>0</v>
      </c>
      <c r="F17" s="163">
        <f t="shared" si="4"/>
        <v>0</v>
      </c>
      <c r="G17" s="23" t="s">
        <v>110</v>
      </c>
      <c r="H17" s="84" t="s">
        <v>25</v>
      </c>
      <c r="I17" s="153">
        <v>5107748</v>
      </c>
      <c r="J17" s="153">
        <v>65641612</v>
      </c>
      <c r="K17" s="153">
        <v>14323237</v>
      </c>
      <c r="L17" s="167">
        <f t="shared" si="3"/>
        <v>79964849</v>
      </c>
      <c r="M17"/>
    </row>
    <row r="18" spans="1:13" x14ac:dyDescent="0.25">
      <c r="A18" s="172" t="s">
        <v>20</v>
      </c>
      <c r="B18" s="28" t="s">
        <v>249</v>
      </c>
      <c r="C18" s="168">
        <f>C19+C20</f>
        <v>34715772</v>
      </c>
      <c r="D18" s="168">
        <f t="shared" ref="D18:E18" si="5">D19+D20</f>
        <v>82814057</v>
      </c>
      <c r="E18" s="168">
        <f t="shared" si="5"/>
        <v>0</v>
      </c>
      <c r="F18" s="167">
        <f t="shared" si="4"/>
        <v>82814057</v>
      </c>
      <c r="G18" s="154" t="s">
        <v>29</v>
      </c>
      <c r="H18" s="19" t="s">
        <v>39</v>
      </c>
      <c r="I18" s="155">
        <f>SUM(I19:I19)</f>
        <v>21357582</v>
      </c>
      <c r="J18" s="155">
        <v>25362098</v>
      </c>
      <c r="K18" s="155">
        <f>K19</f>
        <v>0</v>
      </c>
      <c r="L18" s="167">
        <f>J18+K18</f>
        <v>25362098</v>
      </c>
      <c r="M18"/>
    </row>
    <row r="19" spans="1:13" ht="30" x14ac:dyDescent="0.25">
      <c r="A19" s="173" t="s">
        <v>9</v>
      </c>
      <c r="B19" s="161" t="s">
        <v>194</v>
      </c>
      <c r="C19" s="162">
        <v>34715772</v>
      </c>
      <c r="D19" s="166">
        <v>78809541</v>
      </c>
      <c r="E19" s="162">
        <v>0</v>
      </c>
      <c r="F19" s="167">
        <f t="shared" si="4"/>
        <v>78809541</v>
      </c>
      <c r="G19" s="171" t="s">
        <v>9</v>
      </c>
      <c r="H19" s="14" t="s">
        <v>236</v>
      </c>
      <c r="I19" s="153">
        <v>21357582</v>
      </c>
      <c r="J19" s="153">
        <v>25362098</v>
      </c>
      <c r="K19" s="153">
        <v>0</v>
      </c>
      <c r="L19" s="167">
        <f t="shared" si="3"/>
        <v>25362098</v>
      </c>
      <c r="M19"/>
    </row>
    <row r="20" spans="1:13" x14ac:dyDescent="0.25">
      <c r="A20" s="173" t="s">
        <v>13</v>
      </c>
      <c r="B20" s="14" t="s">
        <v>179</v>
      </c>
      <c r="C20" s="15">
        <v>0</v>
      </c>
      <c r="D20" s="15">
        <v>4004516</v>
      </c>
      <c r="E20" s="15">
        <v>0</v>
      </c>
      <c r="F20" s="167">
        <f t="shared" si="4"/>
        <v>4004516</v>
      </c>
      <c r="G20" s="29"/>
      <c r="H20" s="28"/>
      <c r="I20" s="30"/>
      <c r="J20" s="30"/>
      <c r="K20" s="30"/>
      <c r="L20" s="167"/>
      <c r="M20"/>
    </row>
    <row r="21" spans="1:13" ht="28.5" x14ac:dyDescent="0.25">
      <c r="A21" s="174"/>
      <c r="B21" s="8" t="s">
        <v>28</v>
      </c>
      <c r="C21" s="169">
        <f>C22+C24+C25+C26</f>
        <v>424473765</v>
      </c>
      <c r="D21" s="169">
        <f>D22+D24+D25+D26</f>
        <v>431935852</v>
      </c>
      <c r="E21" s="169">
        <f>E22+E24+E25+E26</f>
        <v>0</v>
      </c>
      <c r="F21" s="167">
        <f t="shared" si="2"/>
        <v>431935852</v>
      </c>
      <c r="G21" s="31"/>
      <c r="H21" s="8" t="s">
        <v>251</v>
      </c>
      <c r="I21" s="169">
        <f>I22+I23+I24</f>
        <v>330287464</v>
      </c>
      <c r="J21" s="169">
        <f>J22+J23+J24</f>
        <v>341558532</v>
      </c>
      <c r="K21" s="169">
        <f>K22+K23+K24</f>
        <v>97997320</v>
      </c>
      <c r="L21" s="167">
        <f t="shared" si="3"/>
        <v>439555852</v>
      </c>
      <c r="M21"/>
    </row>
    <row r="22" spans="1:13" ht="28.5" x14ac:dyDescent="0.25">
      <c r="A22" s="175" t="s">
        <v>29</v>
      </c>
      <c r="B22" s="19" t="s">
        <v>55</v>
      </c>
      <c r="C22" s="155">
        <v>0</v>
      </c>
      <c r="D22" s="155">
        <v>2364588</v>
      </c>
      <c r="E22" s="155">
        <v>0</v>
      </c>
      <c r="F22" s="167">
        <f t="shared" si="2"/>
        <v>2364588</v>
      </c>
      <c r="G22" s="33" t="s">
        <v>32</v>
      </c>
      <c r="H22" s="19" t="s">
        <v>30</v>
      </c>
      <c r="I22" s="155">
        <v>55747481</v>
      </c>
      <c r="J22" s="155">
        <v>66383549</v>
      </c>
      <c r="K22" s="155">
        <v>35628389</v>
      </c>
      <c r="L22" s="167">
        <f t="shared" si="3"/>
        <v>102011938</v>
      </c>
      <c r="M22" s="34"/>
    </row>
    <row r="23" spans="1:13" ht="30" x14ac:dyDescent="0.25">
      <c r="A23" s="35" t="s">
        <v>9</v>
      </c>
      <c r="B23" s="14" t="s">
        <v>31</v>
      </c>
      <c r="C23" s="27">
        <v>0</v>
      </c>
      <c r="D23" s="27">
        <v>2364588</v>
      </c>
      <c r="E23" s="27">
        <v>0</v>
      </c>
      <c r="F23" s="163">
        <f t="shared" si="2"/>
        <v>2364588</v>
      </c>
      <c r="G23" s="24" t="s">
        <v>35</v>
      </c>
      <c r="H23" s="19" t="s">
        <v>33</v>
      </c>
      <c r="I23" s="151">
        <v>274539983</v>
      </c>
      <c r="J23" s="151">
        <v>275174983</v>
      </c>
      <c r="K23" s="151">
        <v>62368931</v>
      </c>
      <c r="L23" s="167">
        <f t="shared" si="3"/>
        <v>337543914</v>
      </c>
      <c r="M23" s="34"/>
    </row>
    <row r="24" spans="1:13" ht="28.5" x14ac:dyDescent="0.25">
      <c r="A24" s="18" t="s">
        <v>32</v>
      </c>
      <c r="B24" s="19" t="s">
        <v>34</v>
      </c>
      <c r="C24" s="151">
        <v>0</v>
      </c>
      <c r="D24" s="151">
        <v>2200787</v>
      </c>
      <c r="E24" s="151">
        <v>0</v>
      </c>
      <c r="F24" s="163">
        <f t="shared" si="2"/>
        <v>2200787</v>
      </c>
      <c r="G24" s="24" t="s">
        <v>38</v>
      </c>
      <c r="H24" s="19" t="s">
        <v>235</v>
      </c>
      <c r="I24" s="151">
        <v>0</v>
      </c>
      <c r="J24" s="151">
        <v>0</v>
      </c>
      <c r="K24" s="151">
        <v>0</v>
      </c>
      <c r="L24" s="167">
        <f t="shared" si="3"/>
        <v>0</v>
      </c>
    </row>
    <row r="25" spans="1:13" x14ac:dyDescent="0.25">
      <c r="A25" s="36" t="s">
        <v>35</v>
      </c>
      <c r="B25" s="19" t="s">
        <v>37</v>
      </c>
      <c r="C25" s="151">
        <v>0</v>
      </c>
      <c r="D25" s="151">
        <v>0</v>
      </c>
      <c r="E25" s="151">
        <v>0</v>
      </c>
      <c r="F25" s="163">
        <f t="shared" si="2"/>
        <v>0</v>
      </c>
      <c r="G25" s="24"/>
      <c r="H25" s="19"/>
      <c r="I25" s="155"/>
      <c r="J25" s="155"/>
      <c r="K25" s="155"/>
      <c r="L25" s="167"/>
    </row>
    <row r="26" spans="1:13" ht="28.5" x14ac:dyDescent="0.25">
      <c r="A26" s="36" t="s">
        <v>38</v>
      </c>
      <c r="B26" s="19" t="s">
        <v>40</v>
      </c>
      <c r="C26" s="151">
        <v>424473765</v>
      </c>
      <c r="D26" s="151">
        <v>427370477</v>
      </c>
      <c r="E26" s="151">
        <v>0</v>
      </c>
      <c r="F26" s="163">
        <f t="shared" si="2"/>
        <v>427370477</v>
      </c>
      <c r="G26" s="26"/>
      <c r="H26" s="14"/>
      <c r="I26" s="153"/>
      <c r="J26" s="153"/>
      <c r="K26" s="153"/>
      <c r="L26" s="167"/>
    </row>
    <row r="27" spans="1:13" x14ac:dyDescent="0.25">
      <c r="A27" s="37"/>
      <c r="B27" s="8" t="s">
        <v>41</v>
      </c>
      <c r="C27" s="32">
        <f>C8+C21</f>
        <v>1314935687</v>
      </c>
      <c r="D27" s="32">
        <f>D8+D21</f>
        <v>1525356144</v>
      </c>
      <c r="E27" s="32">
        <f>E8+E21</f>
        <v>163061454</v>
      </c>
      <c r="F27" s="163">
        <f t="shared" si="2"/>
        <v>1688417598</v>
      </c>
      <c r="G27" s="38"/>
      <c r="H27" s="9" t="s">
        <v>42</v>
      </c>
      <c r="I27" s="32">
        <f>I8+I21+I26</f>
        <v>1314935687</v>
      </c>
      <c r="J27" s="32">
        <f>J8+J21+J25</f>
        <v>1525356144</v>
      </c>
      <c r="K27" s="32">
        <f>K8+K21+K26</f>
        <v>163061454</v>
      </c>
      <c r="L27" s="167">
        <f t="shared" si="3"/>
        <v>1688417598</v>
      </c>
    </row>
    <row r="31" spans="1:13" ht="15.75" customHeight="1" x14ac:dyDescent="0.25"/>
  </sheetData>
  <mergeCells count="6">
    <mergeCell ref="B1:G1"/>
    <mergeCell ref="H1:L1"/>
    <mergeCell ref="A3:L3"/>
    <mergeCell ref="A4:L4"/>
    <mergeCell ref="C6:F6"/>
    <mergeCell ref="I6:L6"/>
  </mergeCells>
  <pageMargins left="0.70833333333333304" right="0.57222222222222197" top="0.74861111111111101" bottom="0.59027777777777801" header="0.31527777777777799" footer="0.51180555555555496"/>
  <pageSetup paperSize="9" scale="63" firstPageNumber="0" fitToHeight="0" orientation="landscape" r:id="rId1"/>
  <headerFooter>
    <oddHeader>&amp;R1. számú melléklet a 6/2020. (X.06.) önkormányzati rendelethez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MK28"/>
  <sheetViews>
    <sheetView view="pageLayout" zoomScaleNormal="100" workbookViewId="0">
      <selection activeCell="F6" sqref="F6"/>
    </sheetView>
  </sheetViews>
  <sheetFormatPr defaultRowHeight="15" x14ac:dyDescent="0.25"/>
  <cols>
    <col min="1" max="1" width="4.42578125" style="1"/>
    <col min="2" max="2" width="64.42578125" style="1" bestFit="1" customWidth="1"/>
    <col min="3" max="3" width="11.28515625" style="1"/>
    <col min="4" max="4" width="12.7109375" style="1"/>
    <col min="5" max="5" width="12.42578125" style="1" bestFit="1" customWidth="1"/>
    <col min="6" max="6" width="11.28515625" style="1"/>
    <col min="7" max="7" width="12.42578125" style="1" bestFit="1" customWidth="1"/>
    <col min="8" max="1025" width="8.42578125" style="1"/>
  </cols>
  <sheetData>
    <row r="1" spans="1:7" x14ac:dyDescent="0.25">
      <c r="A1"/>
      <c r="B1" s="177" t="s">
        <v>252</v>
      </c>
      <c r="C1" s="177"/>
      <c r="D1" s="177"/>
      <c r="E1" s="177"/>
      <c r="F1" s="177"/>
      <c r="G1" s="177"/>
    </row>
    <row r="2" spans="1:7" x14ac:dyDescent="0.25">
      <c r="A2"/>
      <c r="B2" s="181"/>
      <c r="C2" s="181"/>
      <c r="D2" s="181"/>
      <c r="E2" s="181"/>
      <c r="F2" s="181"/>
      <c r="G2" s="181"/>
    </row>
    <row r="3" spans="1:7" x14ac:dyDescent="0.25">
      <c r="A3"/>
      <c r="B3"/>
      <c r="C3"/>
      <c r="D3"/>
      <c r="E3"/>
      <c r="F3"/>
      <c r="G3"/>
    </row>
    <row r="4" spans="1:7" ht="15" customHeight="1" x14ac:dyDescent="0.25">
      <c r="A4" s="182" t="s">
        <v>204</v>
      </c>
      <c r="B4" s="182"/>
      <c r="C4" s="182"/>
      <c r="D4" s="182"/>
      <c r="E4" s="182"/>
      <c r="F4" s="182"/>
      <c r="G4" s="182"/>
    </row>
    <row r="5" spans="1:7" ht="15" customHeight="1" x14ac:dyDescent="0.25">
      <c r="A5" s="182" t="s">
        <v>43</v>
      </c>
      <c r="B5" s="182"/>
      <c r="C5" s="182"/>
      <c r="D5" s="182"/>
      <c r="E5" s="182"/>
      <c r="F5" s="182"/>
      <c r="G5" s="182"/>
    </row>
    <row r="6" spans="1:7" x14ac:dyDescent="0.25">
      <c r="A6"/>
      <c r="B6"/>
      <c r="C6"/>
      <c r="D6"/>
      <c r="E6"/>
      <c r="F6"/>
      <c r="G6"/>
    </row>
    <row r="7" spans="1:7" x14ac:dyDescent="0.25">
      <c r="A7"/>
      <c r="B7"/>
      <c r="C7" s="3"/>
      <c r="D7" s="3"/>
      <c r="E7" s="3"/>
      <c r="F7" s="3"/>
      <c r="G7" s="126" t="s">
        <v>1</v>
      </c>
    </row>
    <row r="8" spans="1:7" ht="39" x14ac:dyDescent="0.25">
      <c r="A8" s="39" t="s">
        <v>2</v>
      </c>
      <c r="B8" s="39" t="s">
        <v>44</v>
      </c>
      <c r="C8" s="40" t="s">
        <v>45</v>
      </c>
      <c r="D8" s="130" t="s">
        <v>197</v>
      </c>
      <c r="E8" s="130" t="s">
        <v>247</v>
      </c>
      <c r="F8" s="6" t="s">
        <v>248</v>
      </c>
      <c r="G8" s="127" t="s">
        <v>199</v>
      </c>
    </row>
    <row r="9" spans="1:7" x14ac:dyDescent="0.25">
      <c r="A9" s="37"/>
      <c r="B9" s="41" t="s">
        <v>46</v>
      </c>
      <c r="C9" s="42"/>
      <c r="D9" s="43">
        <f>D10+D13+D14</f>
        <v>190500</v>
      </c>
      <c r="E9" s="43">
        <f>E10+E13+E14</f>
        <v>190500</v>
      </c>
      <c r="F9" s="43">
        <f t="shared" ref="F9" si="0">F10+F13+F14</f>
        <v>0</v>
      </c>
      <c r="G9" s="43">
        <f>E9+F9</f>
        <v>190500</v>
      </c>
    </row>
    <row r="10" spans="1:7" x14ac:dyDescent="0.25">
      <c r="A10" s="41" t="s">
        <v>6</v>
      </c>
      <c r="B10" s="41" t="s">
        <v>47</v>
      </c>
      <c r="C10" s="44" t="s">
        <v>48</v>
      </c>
      <c r="D10" s="43"/>
      <c r="E10" s="43"/>
      <c r="F10" s="45"/>
      <c r="G10" s="43">
        <f t="shared" ref="G10:G28" si="1">E10+F10</f>
        <v>0</v>
      </c>
    </row>
    <row r="11" spans="1:7" x14ac:dyDescent="0.25">
      <c r="A11" s="16" t="s">
        <v>9</v>
      </c>
      <c r="B11" s="16" t="s">
        <v>10</v>
      </c>
      <c r="C11" s="46" t="s">
        <v>129</v>
      </c>
      <c r="D11" s="47"/>
      <c r="E11" s="47"/>
      <c r="F11" s="47"/>
      <c r="G11" s="43">
        <f t="shared" si="1"/>
        <v>0</v>
      </c>
    </row>
    <row r="12" spans="1:7" x14ac:dyDescent="0.25">
      <c r="A12" s="16" t="s">
        <v>13</v>
      </c>
      <c r="B12" s="16" t="s">
        <v>14</v>
      </c>
      <c r="C12" s="46" t="s">
        <v>50</v>
      </c>
      <c r="D12" s="47"/>
      <c r="E12" s="47"/>
      <c r="F12" s="47"/>
      <c r="G12" s="43">
        <f t="shared" si="1"/>
        <v>0</v>
      </c>
    </row>
    <row r="13" spans="1:7" x14ac:dyDescent="0.25">
      <c r="A13" s="41" t="s">
        <v>11</v>
      </c>
      <c r="B13" s="41" t="s">
        <v>19</v>
      </c>
      <c r="C13" s="44" t="s">
        <v>51</v>
      </c>
      <c r="D13" s="43"/>
      <c r="E13" s="43"/>
      <c r="F13" s="43"/>
      <c r="G13" s="43">
        <f t="shared" si="1"/>
        <v>0</v>
      </c>
    </row>
    <row r="14" spans="1:7" x14ac:dyDescent="0.25">
      <c r="A14" s="41" t="s">
        <v>15</v>
      </c>
      <c r="B14" s="41" t="s">
        <v>22</v>
      </c>
      <c r="C14" s="44" t="s">
        <v>52</v>
      </c>
      <c r="D14" s="43">
        <v>190500</v>
      </c>
      <c r="E14" s="43">
        <v>190500</v>
      </c>
      <c r="F14" s="43">
        <v>0</v>
      </c>
      <c r="G14" s="43">
        <f t="shared" si="1"/>
        <v>190500</v>
      </c>
    </row>
    <row r="15" spans="1:7" x14ac:dyDescent="0.25">
      <c r="A15" s="16" t="s">
        <v>9</v>
      </c>
      <c r="B15" s="16" t="s">
        <v>23</v>
      </c>
      <c r="C15" s="46" t="s">
        <v>190</v>
      </c>
      <c r="D15" s="47"/>
      <c r="E15" s="47"/>
      <c r="F15" s="47"/>
      <c r="G15" s="43">
        <f t="shared" si="1"/>
        <v>0</v>
      </c>
    </row>
    <row r="16" spans="1:7" x14ac:dyDescent="0.25">
      <c r="A16" s="41" t="s">
        <v>17</v>
      </c>
      <c r="B16" s="41" t="s">
        <v>27</v>
      </c>
      <c r="C16" s="44" t="s">
        <v>53</v>
      </c>
      <c r="D16" s="43"/>
      <c r="E16" s="43"/>
      <c r="F16" s="45"/>
      <c r="G16" s="43">
        <f t="shared" si="1"/>
        <v>0</v>
      </c>
    </row>
    <row r="17" spans="1:7" x14ac:dyDescent="0.25">
      <c r="A17" s="37"/>
      <c r="B17" s="41" t="s">
        <v>54</v>
      </c>
      <c r="C17" s="44"/>
      <c r="D17" s="43"/>
      <c r="E17" s="43"/>
      <c r="F17" s="45"/>
      <c r="G17" s="43">
        <f t="shared" si="1"/>
        <v>0</v>
      </c>
    </row>
    <row r="18" spans="1:7" x14ac:dyDescent="0.25">
      <c r="A18" s="41" t="s">
        <v>20</v>
      </c>
      <c r="B18" s="41" t="s">
        <v>55</v>
      </c>
      <c r="C18" s="44" t="s">
        <v>56</v>
      </c>
      <c r="D18" s="43"/>
      <c r="E18" s="43"/>
      <c r="F18" s="45"/>
      <c r="G18" s="43">
        <f t="shared" si="1"/>
        <v>0</v>
      </c>
    </row>
    <row r="19" spans="1:7" x14ac:dyDescent="0.25">
      <c r="A19" s="16" t="s">
        <v>9</v>
      </c>
      <c r="B19" s="48" t="s">
        <v>31</v>
      </c>
      <c r="C19" s="46" t="s">
        <v>57</v>
      </c>
      <c r="D19" s="47"/>
      <c r="E19" s="47"/>
      <c r="F19" s="47"/>
      <c r="G19" s="43">
        <f t="shared" si="1"/>
        <v>0</v>
      </c>
    </row>
    <row r="20" spans="1:7" x14ac:dyDescent="0.25">
      <c r="A20" s="41" t="s">
        <v>29</v>
      </c>
      <c r="B20" s="41" t="s">
        <v>34</v>
      </c>
      <c r="C20" s="44" t="s">
        <v>58</v>
      </c>
      <c r="D20" s="43"/>
      <c r="E20" s="43"/>
      <c r="F20" s="45"/>
      <c r="G20" s="43">
        <f t="shared" si="1"/>
        <v>0</v>
      </c>
    </row>
    <row r="21" spans="1:7" x14ac:dyDescent="0.25">
      <c r="A21" s="41" t="s">
        <v>32</v>
      </c>
      <c r="B21" s="41" t="s">
        <v>37</v>
      </c>
      <c r="C21" s="44" t="s">
        <v>59</v>
      </c>
      <c r="D21" s="43"/>
      <c r="E21" s="43"/>
      <c r="F21" s="45"/>
      <c r="G21" s="43">
        <f t="shared" si="1"/>
        <v>0</v>
      </c>
    </row>
    <row r="22" spans="1:7" x14ac:dyDescent="0.25">
      <c r="A22" s="37"/>
      <c r="B22" s="41" t="s">
        <v>60</v>
      </c>
      <c r="C22" s="44" t="s">
        <v>61</v>
      </c>
      <c r="D22" s="43">
        <f>SUM(D23:D24)</f>
        <v>226956364</v>
      </c>
      <c r="E22" s="43">
        <f>SUM(E23:E24)</f>
        <v>227974576</v>
      </c>
      <c r="F22" s="43">
        <f t="shared" ref="F22" si="2">SUM(F23:F24)</f>
        <v>8553055</v>
      </c>
      <c r="G22" s="43">
        <f t="shared" si="1"/>
        <v>236527631</v>
      </c>
    </row>
    <row r="23" spans="1:7" x14ac:dyDescent="0.25">
      <c r="A23" s="16" t="s">
        <v>9</v>
      </c>
      <c r="B23" s="16" t="s">
        <v>62</v>
      </c>
      <c r="C23" s="46" t="s">
        <v>63</v>
      </c>
      <c r="D23" s="47">
        <v>0</v>
      </c>
      <c r="E23" s="47">
        <v>1000000</v>
      </c>
      <c r="F23" s="47"/>
      <c r="G23" s="43">
        <f t="shared" si="1"/>
        <v>1000000</v>
      </c>
    </row>
    <row r="24" spans="1:7" x14ac:dyDescent="0.25">
      <c r="A24" s="16" t="s">
        <v>13</v>
      </c>
      <c r="B24" s="48" t="s">
        <v>26</v>
      </c>
      <c r="C24" s="46" t="s">
        <v>66</v>
      </c>
      <c r="D24" s="47">
        <v>226956364</v>
      </c>
      <c r="E24" s="47">
        <v>226974576</v>
      </c>
      <c r="F24" s="47">
        <v>8553055</v>
      </c>
      <c r="G24" s="43">
        <f t="shared" si="1"/>
        <v>235527631</v>
      </c>
    </row>
    <row r="25" spans="1:7" x14ac:dyDescent="0.25">
      <c r="A25" s="37"/>
      <c r="B25" s="41" t="s">
        <v>67</v>
      </c>
      <c r="C25" s="44" t="s">
        <v>61</v>
      </c>
      <c r="D25" s="43">
        <f>D26+D27</f>
        <v>2794000</v>
      </c>
      <c r="E25" s="43">
        <f t="shared" ref="E25:F25" si="3">E26+E27</f>
        <v>4547712</v>
      </c>
      <c r="F25" s="43">
        <f t="shared" si="3"/>
        <v>0</v>
      </c>
      <c r="G25" s="43">
        <f t="shared" si="1"/>
        <v>4547712</v>
      </c>
    </row>
    <row r="26" spans="1:7" x14ac:dyDescent="0.25">
      <c r="A26" s="16" t="s">
        <v>9</v>
      </c>
      <c r="B26" s="16" t="s">
        <v>62</v>
      </c>
      <c r="C26" s="46" t="s">
        <v>63</v>
      </c>
      <c r="D26" s="47">
        <v>0</v>
      </c>
      <c r="E26" s="47">
        <v>1753712</v>
      </c>
      <c r="F26" s="47"/>
      <c r="G26" s="43">
        <f t="shared" si="1"/>
        <v>1753712</v>
      </c>
    </row>
    <row r="27" spans="1:7" x14ac:dyDescent="0.25">
      <c r="A27" s="16" t="s">
        <v>13</v>
      </c>
      <c r="B27" s="48" t="s">
        <v>26</v>
      </c>
      <c r="C27" s="46" t="s">
        <v>66</v>
      </c>
      <c r="D27" s="47">
        <v>2794000</v>
      </c>
      <c r="E27" s="47">
        <v>2794000</v>
      </c>
      <c r="F27" s="47">
        <v>0</v>
      </c>
      <c r="G27" s="43">
        <f t="shared" si="1"/>
        <v>2794000</v>
      </c>
    </row>
    <row r="28" spans="1:7" x14ac:dyDescent="0.25">
      <c r="A28" s="41"/>
      <c r="B28" s="41" t="s">
        <v>41</v>
      </c>
      <c r="C28" s="44"/>
      <c r="D28" s="43">
        <f>D9+D17+D22+D25</f>
        <v>229940864</v>
      </c>
      <c r="E28" s="43">
        <f>E9+E17+E22+E25</f>
        <v>232712788</v>
      </c>
      <c r="F28" s="43">
        <f>F9+F17+F22+F26</f>
        <v>8553055</v>
      </c>
      <c r="G28" s="43">
        <f t="shared" si="1"/>
        <v>241265843</v>
      </c>
    </row>
  </sheetData>
  <mergeCells count="4">
    <mergeCell ref="B1:G1"/>
    <mergeCell ref="B2:G2"/>
    <mergeCell ref="A4:G4"/>
    <mergeCell ref="A5:G5"/>
  </mergeCells>
  <pageMargins left="0.70833333333333304" right="0.70833333333333304" top="0.74861111111111101" bottom="0.74791666666666701" header="0.31527777777777799" footer="0.51180555555555496"/>
  <pageSetup paperSize="9" firstPageNumber="0" fitToHeight="0" orientation="landscape" r:id="rId1"/>
  <headerFooter>
    <oddHeader>&amp;R10. számú melléklet  a 6/2020. (X.06.)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MK30"/>
  <sheetViews>
    <sheetView view="pageLayout" zoomScaleNormal="100" workbookViewId="0">
      <selection activeCell="B2" sqref="B2:G2"/>
    </sheetView>
  </sheetViews>
  <sheetFormatPr defaultRowHeight="15" x14ac:dyDescent="0.25"/>
  <cols>
    <col min="1" max="1" width="5.28515625" style="1"/>
    <col min="2" max="2" width="62.5703125" style="1"/>
    <col min="3" max="3" width="10.140625" style="1"/>
    <col min="4" max="4" width="12.42578125" style="1" bestFit="1" customWidth="1"/>
    <col min="5" max="5" width="12.42578125" style="1" customWidth="1"/>
    <col min="6" max="6" width="13.28515625" style="1"/>
    <col min="7" max="7" width="12.5703125" style="1"/>
    <col min="8" max="1025" width="8.42578125" style="1"/>
  </cols>
  <sheetData>
    <row r="1" spans="1:8" x14ac:dyDescent="0.25">
      <c r="A1"/>
      <c r="B1" s="177" t="s">
        <v>209</v>
      </c>
      <c r="C1" s="177"/>
      <c r="D1" s="177"/>
      <c r="E1" s="177"/>
      <c r="F1" s="177"/>
      <c r="G1" s="177"/>
    </row>
    <row r="2" spans="1:8" x14ac:dyDescent="0.25">
      <c r="A2"/>
      <c r="B2" s="181"/>
      <c r="C2" s="181"/>
      <c r="D2" s="181"/>
      <c r="E2" s="181"/>
      <c r="F2" s="181"/>
      <c r="G2" s="181"/>
    </row>
    <row r="3" spans="1:8" x14ac:dyDescent="0.25">
      <c r="A3"/>
      <c r="B3"/>
      <c r="C3"/>
      <c r="D3"/>
      <c r="E3"/>
      <c r="F3"/>
      <c r="G3"/>
    </row>
    <row r="4" spans="1:8" ht="15" customHeight="1" x14ac:dyDescent="0.25">
      <c r="A4" s="182" t="s">
        <v>205</v>
      </c>
      <c r="B4" s="182"/>
      <c r="C4" s="182"/>
      <c r="D4" s="182"/>
      <c r="E4" s="182"/>
      <c r="F4" s="182"/>
      <c r="G4" s="182"/>
    </row>
    <row r="5" spans="1:8" ht="15" customHeight="1" x14ac:dyDescent="0.25">
      <c r="A5" s="49"/>
      <c r="B5" s="49"/>
      <c r="C5" s="49"/>
      <c r="D5" s="49"/>
      <c r="E5" s="49"/>
      <c r="F5" s="49"/>
      <c r="G5" s="49"/>
    </row>
    <row r="6" spans="1:8" ht="15" customHeight="1" x14ac:dyDescent="0.25">
      <c r="A6" s="182" t="s">
        <v>68</v>
      </c>
      <c r="B6" s="182"/>
      <c r="C6" s="182"/>
      <c r="D6" s="182"/>
      <c r="E6" s="182"/>
      <c r="F6" s="182"/>
      <c r="G6" s="182"/>
    </row>
    <row r="7" spans="1:8" x14ac:dyDescent="0.25">
      <c r="A7"/>
      <c r="B7"/>
      <c r="C7"/>
      <c r="D7"/>
      <c r="E7"/>
      <c r="F7"/>
      <c r="G7" s="126" t="s">
        <v>1</v>
      </c>
    </row>
    <row r="8" spans="1:8" ht="39" x14ac:dyDescent="0.25">
      <c r="A8" s="39" t="s">
        <v>2</v>
      </c>
      <c r="B8" s="39" t="s">
        <v>44</v>
      </c>
      <c r="C8" s="40" t="s">
        <v>69</v>
      </c>
      <c r="D8" s="130" t="s">
        <v>197</v>
      </c>
      <c r="E8" s="130" t="s">
        <v>247</v>
      </c>
      <c r="F8" s="6" t="s">
        <v>248</v>
      </c>
      <c r="G8" s="127" t="s">
        <v>199</v>
      </c>
    </row>
    <row r="9" spans="1:8" ht="15" customHeight="1" x14ac:dyDescent="0.25">
      <c r="A9" s="37"/>
      <c r="B9" s="41" t="s">
        <v>70</v>
      </c>
      <c r="C9" s="50"/>
      <c r="D9" s="62">
        <f>D10+D14+D15+D16+D17</f>
        <v>227146864</v>
      </c>
      <c r="E9" s="62">
        <f>E10+E14+E15+E16+E17</f>
        <v>228165076</v>
      </c>
      <c r="F9" s="62">
        <f t="shared" ref="F9" si="0">F10+F14+F15+F16+F17</f>
        <v>8553055</v>
      </c>
      <c r="G9" s="62">
        <f>E9+F9</f>
        <v>236718131</v>
      </c>
      <c r="H9" s="34"/>
    </row>
    <row r="10" spans="1:8" x14ac:dyDescent="0.25">
      <c r="A10" s="16" t="s">
        <v>6</v>
      </c>
      <c r="B10" s="16" t="s">
        <v>8</v>
      </c>
      <c r="C10" s="46" t="s">
        <v>71</v>
      </c>
      <c r="D10" s="63">
        <f>SUM(D11:D12)</f>
        <v>139469242</v>
      </c>
      <c r="E10" s="63">
        <v>140335806</v>
      </c>
      <c r="F10" s="63">
        <v>7405243</v>
      </c>
      <c r="G10" s="62">
        <f t="shared" ref="G10:G30" si="1">E10+F10</f>
        <v>147741049</v>
      </c>
      <c r="H10" s="34"/>
    </row>
    <row r="11" spans="1:8" x14ac:dyDescent="0.25">
      <c r="A11" s="16" t="s">
        <v>9</v>
      </c>
      <c r="B11" s="16" t="s">
        <v>72</v>
      </c>
      <c r="C11" s="46" t="s">
        <v>73</v>
      </c>
      <c r="D11" s="63">
        <v>138199242</v>
      </c>
      <c r="E11" s="63">
        <v>138214742</v>
      </c>
      <c r="F11" s="63">
        <v>7405243</v>
      </c>
      <c r="G11" s="62">
        <f t="shared" si="1"/>
        <v>145619985</v>
      </c>
    </row>
    <row r="12" spans="1:8" x14ac:dyDescent="0.25">
      <c r="A12" s="16" t="s">
        <v>13</v>
      </c>
      <c r="B12" s="16" t="s">
        <v>74</v>
      </c>
      <c r="C12" s="46" t="s">
        <v>75</v>
      </c>
      <c r="D12" s="63">
        <v>1270000</v>
      </c>
      <c r="E12" s="63">
        <v>2121064</v>
      </c>
      <c r="F12" s="63">
        <v>0</v>
      </c>
      <c r="G12" s="62">
        <f t="shared" si="1"/>
        <v>2121064</v>
      </c>
    </row>
    <row r="13" spans="1:8" x14ac:dyDescent="0.25">
      <c r="A13" s="16"/>
      <c r="B13" s="16" t="s">
        <v>76</v>
      </c>
      <c r="C13" s="46" t="s">
        <v>77</v>
      </c>
      <c r="D13" s="63"/>
      <c r="E13" s="63"/>
      <c r="F13" s="63"/>
      <c r="G13" s="62">
        <f t="shared" si="1"/>
        <v>0</v>
      </c>
    </row>
    <row r="14" spans="1:8" x14ac:dyDescent="0.25">
      <c r="A14" s="16" t="s">
        <v>11</v>
      </c>
      <c r="B14" s="16" t="s">
        <v>12</v>
      </c>
      <c r="C14" s="46" t="s">
        <v>78</v>
      </c>
      <c r="D14" s="63">
        <v>24724222</v>
      </c>
      <c r="E14" s="63">
        <v>24875870</v>
      </c>
      <c r="F14" s="63">
        <v>1147812</v>
      </c>
      <c r="G14" s="62">
        <f t="shared" si="1"/>
        <v>26023682</v>
      </c>
    </row>
    <row r="15" spans="1:8" x14ac:dyDescent="0.25">
      <c r="A15" s="16" t="s">
        <v>15</v>
      </c>
      <c r="B15" s="16" t="s">
        <v>16</v>
      </c>
      <c r="C15" s="46" t="s">
        <v>79</v>
      </c>
      <c r="D15" s="63">
        <v>62953400</v>
      </c>
      <c r="E15" s="63">
        <v>62953400</v>
      </c>
      <c r="F15" s="63">
        <v>0</v>
      </c>
      <c r="G15" s="62">
        <f t="shared" si="1"/>
        <v>62953400</v>
      </c>
    </row>
    <row r="16" spans="1:8" x14ac:dyDescent="0.25">
      <c r="A16" s="16" t="s">
        <v>17</v>
      </c>
      <c r="B16" s="16" t="s">
        <v>18</v>
      </c>
      <c r="C16" s="46" t="s">
        <v>80</v>
      </c>
      <c r="D16" s="63"/>
      <c r="E16" s="63"/>
      <c r="F16" s="63"/>
      <c r="G16" s="62">
        <f t="shared" si="1"/>
        <v>0</v>
      </c>
    </row>
    <row r="17" spans="1:7" x14ac:dyDescent="0.25">
      <c r="A17" s="16" t="s">
        <v>20</v>
      </c>
      <c r="B17" s="16" t="s">
        <v>81</v>
      </c>
      <c r="C17" s="46" t="s">
        <v>82</v>
      </c>
      <c r="D17" s="63"/>
      <c r="E17" s="63"/>
      <c r="F17" s="63"/>
      <c r="G17" s="62">
        <f t="shared" si="1"/>
        <v>0</v>
      </c>
    </row>
    <row r="18" spans="1:7" x14ac:dyDescent="0.25">
      <c r="A18" s="16" t="s">
        <v>9</v>
      </c>
      <c r="B18" s="16" t="s">
        <v>83</v>
      </c>
      <c r="C18" s="46" t="s">
        <v>84</v>
      </c>
      <c r="D18" s="63"/>
      <c r="E18" s="63"/>
      <c r="F18" s="63"/>
      <c r="G18" s="62">
        <f t="shared" si="1"/>
        <v>0</v>
      </c>
    </row>
    <row r="19" spans="1:7" x14ac:dyDescent="0.25">
      <c r="A19" s="16" t="s">
        <v>13</v>
      </c>
      <c r="B19" s="16" t="s">
        <v>85</v>
      </c>
      <c r="C19" s="46" t="s">
        <v>86</v>
      </c>
      <c r="D19" s="63"/>
      <c r="E19" s="63"/>
      <c r="F19" s="63"/>
      <c r="G19" s="62">
        <f t="shared" si="1"/>
        <v>0</v>
      </c>
    </row>
    <row r="20" spans="1:7" x14ac:dyDescent="0.25">
      <c r="A20" s="16" t="s">
        <v>24</v>
      </c>
      <c r="B20" s="16" t="s">
        <v>87</v>
      </c>
      <c r="C20" s="46" t="s">
        <v>88</v>
      </c>
      <c r="D20" s="63"/>
      <c r="E20" s="63"/>
      <c r="F20" s="63"/>
      <c r="G20" s="62">
        <f t="shared" si="1"/>
        <v>0</v>
      </c>
    </row>
    <row r="21" spans="1:7" x14ac:dyDescent="0.25">
      <c r="A21" s="37"/>
      <c r="B21" s="41" t="s">
        <v>89</v>
      </c>
      <c r="C21" s="42"/>
      <c r="D21" s="62">
        <f>D22+D23+D24</f>
        <v>2794000</v>
      </c>
      <c r="E21" s="62">
        <f>E22+E23+E24</f>
        <v>4547712</v>
      </c>
      <c r="F21" s="62">
        <f>F22+F23+F24</f>
        <v>0</v>
      </c>
      <c r="G21" s="62">
        <f t="shared" si="1"/>
        <v>4547712</v>
      </c>
    </row>
    <row r="22" spans="1:7" x14ac:dyDescent="0.25">
      <c r="A22" s="16" t="s">
        <v>29</v>
      </c>
      <c r="B22" s="16" t="s">
        <v>30</v>
      </c>
      <c r="C22" s="46" t="s">
        <v>90</v>
      </c>
      <c r="D22" s="63">
        <v>2794000</v>
      </c>
      <c r="E22" s="63">
        <v>4547712</v>
      </c>
      <c r="F22" s="63">
        <v>0</v>
      </c>
      <c r="G22" s="62">
        <f t="shared" si="1"/>
        <v>4547712</v>
      </c>
    </row>
    <row r="23" spans="1:7" x14ac:dyDescent="0.25">
      <c r="A23" s="16" t="s">
        <v>32</v>
      </c>
      <c r="B23" s="16" t="s">
        <v>33</v>
      </c>
      <c r="C23" s="46" t="s">
        <v>91</v>
      </c>
      <c r="D23" s="63"/>
      <c r="E23" s="63"/>
      <c r="F23" s="63"/>
      <c r="G23" s="62">
        <f t="shared" si="1"/>
        <v>0</v>
      </c>
    </row>
    <row r="24" spans="1:7" x14ac:dyDescent="0.25">
      <c r="A24" s="16" t="s">
        <v>35</v>
      </c>
      <c r="B24" s="16" t="s">
        <v>36</v>
      </c>
      <c r="C24" s="46" t="s">
        <v>92</v>
      </c>
      <c r="D24" s="63"/>
      <c r="E24" s="63"/>
      <c r="F24" s="63"/>
      <c r="G24" s="62">
        <f t="shared" si="1"/>
        <v>0</v>
      </c>
    </row>
    <row r="25" spans="1:7" x14ac:dyDescent="0.25">
      <c r="A25" s="16" t="s">
        <v>9</v>
      </c>
      <c r="B25" s="16" t="s">
        <v>93</v>
      </c>
      <c r="C25" s="46" t="s">
        <v>94</v>
      </c>
      <c r="D25" s="63"/>
      <c r="E25" s="63"/>
      <c r="F25" s="63"/>
      <c r="G25" s="62">
        <f t="shared" si="1"/>
        <v>0</v>
      </c>
    </row>
    <row r="26" spans="1:7" x14ac:dyDescent="0.25">
      <c r="A26" s="37"/>
      <c r="B26" s="41" t="s">
        <v>95</v>
      </c>
      <c r="C26" s="44" t="s">
        <v>96</v>
      </c>
      <c r="D26" s="62"/>
      <c r="E26" s="62"/>
      <c r="F26" s="64"/>
      <c r="G26" s="62">
        <f t="shared" si="1"/>
        <v>0</v>
      </c>
    </row>
    <row r="27" spans="1:7" x14ac:dyDescent="0.25">
      <c r="A27" s="16" t="s">
        <v>9</v>
      </c>
      <c r="B27" s="16" t="s">
        <v>99</v>
      </c>
      <c r="C27" s="46" t="s">
        <v>100</v>
      </c>
      <c r="D27" s="63"/>
      <c r="E27" s="63"/>
      <c r="F27" s="63"/>
      <c r="G27" s="62">
        <f t="shared" si="1"/>
        <v>0</v>
      </c>
    </row>
    <row r="28" spans="1:7" x14ac:dyDescent="0.25">
      <c r="A28" s="37"/>
      <c r="B28" s="41" t="s">
        <v>101</v>
      </c>
      <c r="C28" s="44" t="s">
        <v>96</v>
      </c>
      <c r="D28" s="62"/>
      <c r="E28" s="62"/>
      <c r="F28" s="62"/>
      <c r="G28" s="62">
        <f t="shared" si="1"/>
        <v>0</v>
      </c>
    </row>
    <row r="29" spans="1:7" x14ac:dyDescent="0.25">
      <c r="A29" s="16" t="s">
        <v>9</v>
      </c>
      <c r="B29" s="16" t="s">
        <v>99</v>
      </c>
      <c r="C29" s="46" t="s">
        <v>100</v>
      </c>
      <c r="D29" s="63"/>
      <c r="E29" s="63"/>
      <c r="F29" s="63"/>
      <c r="G29" s="62">
        <f t="shared" si="1"/>
        <v>0</v>
      </c>
    </row>
    <row r="30" spans="1:7" x14ac:dyDescent="0.25">
      <c r="A30" s="37"/>
      <c r="B30" s="41" t="s">
        <v>102</v>
      </c>
      <c r="C30" s="42"/>
      <c r="D30" s="62">
        <f>D9+D21+D26</f>
        <v>229940864</v>
      </c>
      <c r="E30" s="62">
        <f>E9+E21+E26</f>
        <v>232712788</v>
      </c>
      <c r="F30" s="62">
        <f>F9+F22</f>
        <v>8553055</v>
      </c>
      <c r="G30" s="62">
        <f t="shared" si="1"/>
        <v>241265843</v>
      </c>
    </row>
  </sheetData>
  <mergeCells count="4">
    <mergeCell ref="B1:G1"/>
    <mergeCell ref="B2:G2"/>
    <mergeCell ref="A4:G4"/>
    <mergeCell ref="A6:G6"/>
  </mergeCells>
  <pageMargins left="0.70833333333333304" right="0.70833333333333304" top="0.74861111111111101" bottom="0.74791666666666701" header="0.31527777777777799" footer="0.51180555555555496"/>
  <pageSetup paperSize="9" firstPageNumber="0" fitToHeight="0" orientation="landscape" r:id="rId1"/>
  <headerFooter>
    <oddHeader>&amp;R11. számú melléklet a 6/2020. (X.06.)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MK22"/>
  <sheetViews>
    <sheetView view="pageLayout" zoomScaleNormal="100" workbookViewId="0">
      <selection activeCell="F5" sqref="F5"/>
    </sheetView>
  </sheetViews>
  <sheetFormatPr defaultRowHeight="15" x14ac:dyDescent="0.25"/>
  <cols>
    <col min="1" max="1" width="7.28515625" style="1"/>
    <col min="2" max="2" width="42.28515625" style="1"/>
    <col min="3" max="3" width="12.5703125" style="1"/>
    <col min="4" max="4" width="7.28515625" style="1"/>
    <col min="5" max="5" width="42.28515625" style="1"/>
    <col min="6" max="6" width="12.5703125" style="1"/>
    <col min="7" max="1025" width="8.42578125" style="1"/>
  </cols>
  <sheetData>
    <row r="1" spans="1:7" x14ac:dyDescent="0.25">
      <c r="A1" s="177" t="s">
        <v>210</v>
      </c>
      <c r="B1" s="177"/>
      <c r="C1" s="177"/>
      <c r="D1" s="177"/>
      <c r="E1" s="177"/>
      <c r="F1" s="177"/>
      <c r="G1" s="52"/>
    </row>
    <row r="2" spans="1:7" x14ac:dyDescent="0.25">
      <c r="A2"/>
      <c r="B2"/>
      <c r="C2"/>
      <c r="D2"/>
      <c r="E2"/>
      <c r="F2"/>
    </row>
    <row r="3" spans="1:7" ht="30.75" customHeight="1" x14ac:dyDescent="0.25">
      <c r="A3" s="182" t="s">
        <v>206</v>
      </c>
      <c r="B3" s="182"/>
      <c r="C3" s="182"/>
      <c r="D3" s="182"/>
      <c r="E3" s="182"/>
      <c r="F3" s="182"/>
    </row>
    <row r="4" spans="1:7" x14ac:dyDescent="0.25">
      <c r="A4" s="49"/>
      <c r="B4" s="49"/>
      <c r="C4" s="49"/>
      <c r="D4" s="49"/>
      <c r="E4" s="49"/>
      <c r="F4" s="49"/>
    </row>
    <row r="5" spans="1:7" x14ac:dyDescent="0.25">
      <c r="A5"/>
      <c r="B5"/>
      <c r="C5"/>
      <c r="D5"/>
      <c r="E5"/>
      <c r="F5" s="126" t="s">
        <v>1</v>
      </c>
    </row>
    <row r="6" spans="1:7" ht="28.5" x14ac:dyDescent="0.25">
      <c r="A6" s="53" t="s">
        <v>2</v>
      </c>
      <c r="B6" s="53" t="s">
        <v>103</v>
      </c>
      <c r="C6" s="54" t="s">
        <v>104</v>
      </c>
      <c r="D6" s="53" t="s">
        <v>2</v>
      </c>
      <c r="E6" s="53" t="s">
        <v>105</v>
      </c>
      <c r="F6" s="54" t="s">
        <v>104</v>
      </c>
    </row>
    <row r="7" spans="1:7" x14ac:dyDescent="0.25">
      <c r="A7" s="183" t="s">
        <v>106</v>
      </c>
      <c r="B7" s="183"/>
      <c r="C7" s="183"/>
      <c r="D7" s="183"/>
      <c r="E7" s="183"/>
      <c r="F7" s="183"/>
    </row>
    <row r="8" spans="1:7" x14ac:dyDescent="0.25">
      <c r="A8" s="55" t="s">
        <v>6</v>
      </c>
      <c r="B8" s="55" t="s">
        <v>107</v>
      </c>
      <c r="C8" s="43">
        <f>C12+C14+C15</f>
        <v>236718131</v>
      </c>
      <c r="D8" s="55" t="s">
        <v>6</v>
      </c>
      <c r="E8" s="55" t="s">
        <v>108</v>
      </c>
      <c r="F8" s="43">
        <f>F9+F10+F11+F13</f>
        <v>236718131</v>
      </c>
    </row>
    <row r="9" spans="1:7" x14ac:dyDescent="0.25">
      <c r="A9" s="56" t="s">
        <v>9</v>
      </c>
      <c r="B9" s="16" t="s">
        <v>109</v>
      </c>
      <c r="C9" s="51">
        <v>0</v>
      </c>
      <c r="D9" s="56" t="s">
        <v>9</v>
      </c>
      <c r="E9" s="16" t="s">
        <v>8</v>
      </c>
      <c r="F9" s="51">
        <v>147741049</v>
      </c>
    </row>
    <row r="10" spans="1:7" ht="30" x14ac:dyDescent="0.25">
      <c r="A10" s="57" t="s">
        <v>13</v>
      </c>
      <c r="B10" s="16" t="s">
        <v>47</v>
      </c>
      <c r="C10" s="51">
        <v>0</v>
      </c>
      <c r="D10" s="56" t="s">
        <v>13</v>
      </c>
      <c r="E10" s="48" t="s">
        <v>12</v>
      </c>
      <c r="F10" s="51">
        <v>26023682</v>
      </c>
    </row>
    <row r="11" spans="1:7" x14ac:dyDescent="0.25">
      <c r="A11" s="56" t="s">
        <v>24</v>
      </c>
      <c r="B11" s="35" t="s">
        <v>19</v>
      </c>
      <c r="C11" s="58">
        <v>0</v>
      </c>
      <c r="D11" s="56" t="s">
        <v>24</v>
      </c>
      <c r="E11" s="16" t="s">
        <v>16</v>
      </c>
      <c r="F11" s="51">
        <v>62953400</v>
      </c>
    </row>
    <row r="12" spans="1:7" x14ac:dyDescent="0.25">
      <c r="A12" s="56" t="s">
        <v>110</v>
      </c>
      <c r="B12" s="16" t="s">
        <v>22</v>
      </c>
      <c r="C12" s="51">
        <v>190500</v>
      </c>
      <c r="D12" s="56" t="s">
        <v>110</v>
      </c>
      <c r="E12" s="16" t="s">
        <v>18</v>
      </c>
      <c r="F12" s="51">
        <v>0</v>
      </c>
    </row>
    <row r="13" spans="1:7" x14ac:dyDescent="0.25">
      <c r="A13" s="56" t="s">
        <v>111</v>
      </c>
      <c r="B13" s="16" t="s">
        <v>112</v>
      </c>
      <c r="C13" s="51">
        <v>0</v>
      </c>
      <c r="D13" s="56" t="s">
        <v>111</v>
      </c>
      <c r="E13" s="16" t="s">
        <v>113</v>
      </c>
      <c r="F13" s="59">
        <v>0</v>
      </c>
    </row>
    <row r="14" spans="1:7" x14ac:dyDescent="0.25">
      <c r="A14" s="56" t="s">
        <v>115</v>
      </c>
      <c r="B14" s="16" t="s">
        <v>131</v>
      </c>
      <c r="C14" s="59">
        <v>235527631</v>
      </c>
      <c r="D14" s="56" t="s">
        <v>228</v>
      </c>
      <c r="E14" s="16" t="s">
        <v>116</v>
      </c>
      <c r="F14" s="51">
        <v>0</v>
      </c>
    </row>
    <row r="15" spans="1:7" x14ac:dyDescent="0.25">
      <c r="A15" s="56" t="s">
        <v>117</v>
      </c>
      <c r="B15" s="16" t="s">
        <v>114</v>
      </c>
      <c r="C15" s="51">
        <v>1000000</v>
      </c>
      <c r="D15" s="56" t="s">
        <v>115</v>
      </c>
      <c r="E15" s="16" t="s">
        <v>118</v>
      </c>
      <c r="F15" s="51">
        <v>0</v>
      </c>
    </row>
    <row r="16" spans="1:7" x14ac:dyDescent="0.25">
      <c r="A16" s="55" t="s">
        <v>11</v>
      </c>
      <c r="B16" s="55" t="s">
        <v>119</v>
      </c>
      <c r="C16" s="50">
        <f>SUM(C17:C21)</f>
        <v>4547712</v>
      </c>
      <c r="D16" s="55" t="s">
        <v>11</v>
      </c>
      <c r="E16" s="55" t="s">
        <v>120</v>
      </c>
      <c r="F16" s="50">
        <f>F17</f>
        <v>4547712</v>
      </c>
    </row>
    <row r="17" spans="1:6" x14ac:dyDescent="0.25">
      <c r="A17" s="16" t="s">
        <v>9</v>
      </c>
      <c r="B17" s="56" t="s">
        <v>121</v>
      </c>
      <c r="C17" s="51">
        <v>0</v>
      </c>
      <c r="D17" s="16" t="s">
        <v>9</v>
      </c>
      <c r="E17" s="56" t="s">
        <v>30</v>
      </c>
      <c r="F17" s="51">
        <v>4547712</v>
      </c>
    </row>
    <row r="18" spans="1:6" x14ac:dyDescent="0.25">
      <c r="A18" s="16" t="s">
        <v>13</v>
      </c>
      <c r="B18" s="56" t="s">
        <v>122</v>
      </c>
      <c r="C18" s="51">
        <v>0</v>
      </c>
      <c r="D18" s="16" t="s">
        <v>13</v>
      </c>
      <c r="E18" s="56" t="s">
        <v>33</v>
      </c>
      <c r="F18" s="51"/>
    </row>
    <row r="19" spans="1:6" x14ac:dyDescent="0.25">
      <c r="A19" s="16" t="s">
        <v>24</v>
      </c>
      <c r="B19" s="56" t="s">
        <v>123</v>
      </c>
      <c r="C19" s="51">
        <v>0</v>
      </c>
      <c r="D19" s="16" t="s">
        <v>24</v>
      </c>
      <c r="E19" s="56" t="s">
        <v>36</v>
      </c>
      <c r="F19" s="51"/>
    </row>
    <row r="20" spans="1:6" x14ac:dyDescent="0.25">
      <c r="A20" s="16" t="s">
        <v>110</v>
      </c>
      <c r="B20" s="84" t="s">
        <v>131</v>
      </c>
      <c r="C20" s="51">
        <v>2794000</v>
      </c>
      <c r="D20" s="16" t="s">
        <v>110</v>
      </c>
      <c r="E20" s="56" t="s">
        <v>124</v>
      </c>
      <c r="F20" s="51"/>
    </row>
    <row r="21" spans="1:6" x14ac:dyDescent="0.25">
      <c r="A21" s="16" t="s">
        <v>111</v>
      </c>
      <c r="B21" s="56" t="s">
        <v>114</v>
      </c>
      <c r="C21" s="51">
        <v>1753712</v>
      </c>
      <c r="D21" s="16"/>
      <c r="E21" s="56"/>
      <c r="F21" s="51"/>
    </row>
    <row r="22" spans="1:6" x14ac:dyDescent="0.25">
      <c r="A22" s="37"/>
      <c r="B22" s="55" t="s">
        <v>125</v>
      </c>
      <c r="C22" s="50">
        <f>C8+C16</f>
        <v>241265843</v>
      </c>
      <c r="D22" s="37"/>
      <c r="E22" s="55" t="s">
        <v>126</v>
      </c>
      <c r="F22" s="50">
        <f>F8+F16</f>
        <v>241265843</v>
      </c>
    </row>
  </sheetData>
  <mergeCells count="3">
    <mergeCell ref="A1:F1"/>
    <mergeCell ref="A3:F3"/>
    <mergeCell ref="A7:F7"/>
  </mergeCells>
  <pageMargins left="0.7" right="0.7" top="0.75" bottom="0.75" header="0.3" footer="0.51180555555555496"/>
  <pageSetup paperSize="9" firstPageNumber="0" orientation="landscape" r:id="rId1"/>
  <headerFooter>
    <oddHeader>&amp;R12. számú melléklet a 6/2020. (X.06.)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MK25"/>
  <sheetViews>
    <sheetView view="pageLayout" zoomScaleNormal="100" workbookViewId="0">
      <selection activeCell="A4" sqref="A4:F4"/>
    </sheetView>
  </sheetViews>
  <sheetFormatPr defaultRowHeight="15" x14ac:dyDescent="0.25"/>
  <cols>
    <col min="1" max="1" width="7.28515625" style="1"/>
    <col min="2" max="2" width="42.42578125" style="1"/>
    <col min="3" max="3" width="11.28515625" style="1"/>
    <col min="4" max="4" width="7.28515625" style="1"/>
    <col min="5" max="5" width="40.42578125" style="1"/>
    <col min="6" max="6" width="13.28515625" style="1"/>
    <col min="7" max="1025" width="8.42578125" style="1"/>
  </cols>
  <sheetData>
    <row r="1" spans="1:6" x14ac:dyDescent="0.25">
      <c r="A1" s="177" t="s">
        <v>211</v>
      </c>
      <c r="B1" s="177"/>
      <c r="C1" s="177"/>
      <c r="D1" s="177"/>
      <c r="E1" s="177"/>
      <c r="F1" s="177"/>
    </row>
    <row r="2" spans="1:6" x14ac:dyDescent="0.25">
      <c r="A2"/>
      <c r="B2"/>
      <c r="C2"/>
      <c r="D2"/>
      <c r="E2" s="181"/>
      <c r="F2" s="181"/>
    </row>
    <row r="3" spans="1:6" x14ac:dyDescent="0.25">
      <c r="A3"/>
      <c r="B3"/>
      <c r="C3"/>
      <c r="D3"/>
      <c r="E3" s="181"/>
      <c r="F3" s="181"/>
    </row>
    <row r="4" spans="1:6" ht="30" customHeight="1" x14ac:dyDescent="0.25">
      <c r="A4" s="182" t="s">
        <v>232</v>
      </c>
      <c r="B4" s="182"/>
      <c r="C4" s="182"/>
      <c r="D4" s="182"/>
      <c r="E4" s="182"/>
      <c r="F4" s="182"/>
    </row>
    <row r="5" spans="1:6" x14ac:dyDescent="0.25">
      <c r="A5" s="49"/>
      <c r="B5" s="49"/>
      <c r="C5" s="49"/>
      <c r="D5" s="49"/>
      <c r="E5" s="49"/>
      <c r="F5" s="49"/>
    </row>
    <row r="6" spans="1:6" x14ac:dyDescent="0.25">
      <c r="A6"/>
      <c r="B6"/>
      <c r="C6"/>
      <c r="D6"/>
      <c r="E6"/>
      <c r="F6" s="126" t="s">
        <v>1</v>
      </c>
    </row>
    <row r="7" spans="1:6" ht="42.75" x14ac:dyDescent="0.25">
      <c r="A7" s="53" t="s">
        <v>2</v>
      </c>
      <c r="B7" s="53" t="s">
        <v>103</v>
      </c>
      <c r="C7" s="54" t="s">
        <v>104</v>
      </c>
      <c r="D7" s="53" t="s">
        <v>2</v>
      </c>
      <c r="E7" s="53" t="s">
        <v>105</v>
      </c>
      <c r="F7" s="54" t="s">
        <v>104</v>
      </c>
    </row>
    <row r="8" spans="1:6" x14ac:dyDescent="0.25">
      <c r="A8" s="183" t="s">
        <v>128</v>
      </c>
      <c r="B8" s="183"/>
      <c r="C8" s="183"/>
      <c r="D8" s="183"/>
      <c r="E8" s="183"/>
      <c r="F8" s="183"/>
    </row>
    <row r="9" spans="1:6" x14ac:dyDescent="0.25">
      <c r="A9" s="55" t="s">
        <v>6</v>
      </c>
      <c r="B9" s="55" t="s">
        <v>107</v>
      </c>
      <c r="C9" s="50">
        <f>SUM(C10:C16)</f>
        <v>0</v>
      </c>
      <c r="D9" s="55" t="s">
        <v>6</v>
      </c>
      <c r="E9" s="55" t="s">
        <v>108</v>
      </c>
      <c r="F9" s="50">
        <f>SUM(F10:F16)</f>
        <v>0</v>
      </c>
    </row>
    <row r="10" spans="1:6" x14ac:dyDescent="0.25">
      <c r="A10" s="16" t="s">
        <v>9</v>
      </c>
      <c r="B10" s="16" t="s">
        <v>47</v>
      </c>
      <c r="C10" s="51"/>
      <c r="D10" s="16" t="s">
        <v>9</v>
      </c>
      <c r="E10" s="16" t="s">
        <v>8</v>
      </c>
      <c r="F10" s="51"/>
    </row>
    <row r="11" spans="1:6" ht="30" x14ac:dyDescent="0.25">
      <c r="A11" s="35" t="s">
        <v>13</v>
      </c>
      <c r="B11" s="35" t="s">
        <v>19</v>
      </c>
      <c r="C11" s="58"/>
      <c r="D11" s="16" t="s">
        <v>13</v>
      </c>
      <c r="E11" s="48" t="s">
        <v>12</v>
      </c>
      <c r="F11" s="51"/>
    </row>
    <row r="12" spans="1:6" x14ac:dyDescent="0.25">
      <c r="A12" s="16" t="s">
        <v>24</v>
      </c>
      <c r="B12" s="16" t="s">
        <v>22</v>
      </c>
      <c r="C12" s="51"/>
      <c r="D12" s="16" t="s">
        <v>24</v>
      </c>
      <c r="E12" s="16" t="s">
        <v>16</v>
      </c>
      <c r="F12" s="51"/>
    </row>
    <row r="13" spans="1:6" x14ac:dyDescent="0.25">
      <c r="A13" s="16" t="s">
        <v>110</v>
      </c>
      <c r="B13" s="16" t="s">
        <v>112</v>
      </c>
      <c r="C13" s="51"/>
      <c r="D13" s="16" t="s">
        <v>110</v>
      </c>
      <c r="E13" s="16" t="s">
        <v>18</v>
      </c>
      <c r="F13" s="51"/>
    </row>
    <row r="14" spans="1:6" x14ac:dyDescent="0.25">
      <c r="A14" s="16" t="s">
        <v>111</v>
      </c>
      <c r="B14" s="16" t="s">
        <v>114</v>
      </c>
      <c r="C14" s="59"/>
      <c r="D14" s="16" t="s">
        <v>111</v>
      </c>
      <c r="E14" s="16" t="s">
        <v>113</v>
      </c>
      <c r="F14" s="59"/>
    </row>
    <row r="15" spans="1:6" x14ac:dyDescent="0.25">
      <c r="A15" s="16"/>
      <c r="B15" s="16"/>
      <c r="C15" s="51"/>
      <c r="D15" s="16" t="s">
        <v>228</v>
      </c>
      <c r="E15" s="16" t="s">
        <v>116</v>
      </c>
      <c r="F15" s="51"/>
    </row>
    <row r="16" spans="1:6" x14ac:dyDescent="0.25">
      <c r="A16" s="16"/>
      <c r="B16" s="16"/>
      <c r="C16" s="51"/>
      <c r="D16" s="16" t="s">
        <v>115</v>
      </c>
      <c r="E16" s="16" t="s">
        <v>118</v>
      </c>
      <c r="F16" s="51"/>
    </row>
    <row r="17" spans="1:6" x14ac:dyDescent="0.25">
      <c r="A17" s="55" t="s">
        <v>11</v>
      </c>
      <c r="B17" s="55" t="s">
        <v>119</v>
      </c>
      <c r="C17" s="50">
        <v>0</v>
      </c>
      <c r="D17" s="41" t="s">
        <v>11</v>
      </c>
      <c r="E17" s="55" t="s">
        <v>120</v>
      </c>
      <c r="F17" s="50">
        <v>0</v>
      </c>
    </row>
    <row r="18" spans="1:6" x14ac:dyDescent="0.25">
      <c r="A18" s="16" t="s">
        <v>9</v>
      </c>
      <c r="B18" s="56" t="s">
        <v>121</v>
      </c>
      <c r="C18" s="51"/>
      <c r="D18" s="16" t="s">
        <v>9</v>
      </c>
      <c r="E18" s="56" t="s">
        <v>30</v>
      </c>
      <c r="F18" s="51"/>
    </row>
    <row r="19" spans="1:6" x14ac:dyDescent="0.25">
      <c r="A19" s="16" t="s">
        <v>13</v>
      </c>
      <c r="B19" s="56" t="s">
        <v>122</v>
      </c>
      <c r="C19" s="51"/>
      <c r="D19" s="16" t="s">
        <v>13</v>
      </c>
      <c r="E19" s="56" t="s">
        <v>33</v>
      </c>
      <c r="F19" s="51"/>
    </row>
    <row r="20" spans="1:6" x14ac:dyDescent="0.25">
      <c r="A20" s="16" t="s">
        <v>24</v>
      </c>
      <c r="B20" s="56" t="s">
        <v>123</v>
      </c>
      <c r="C20" s="51"/>
      <c r="D20" s="16" t="s">
        <v>24</v>
      </c>
      <c r="E20" s="56" t="s">
        <v>36</v>
      </c>
      <c r="F20" s="51"/>
    </row>
    <row r="21" spans="1:6" x14ac:dyDescent="0.25">
      <c r="A21" s="16" t="s">
        <v>110</v>
      </c>
      <c r="B21" s="56" t="s">
        <v>114</v>
      </c>
      <c r="C21" s="51"/>
      <c r="D21" s="16" t="s">
        <v>110</v>
      </c>
      <c r="E21" s="56" t="s">
        <v>116</v>
      </c>
      <c r="F21" s="51"/>
    </row>
    <row r="22" spans="1:6" x14ac:dyDescent="0.25">
      <c r="A22" s="16"/>
      <c r="B22" s="56"/>
      <c r="C22" s="51"/>
      <c r="D22" s="16" t="s">
        <v>111</v>
      </c>
      <c r="E22" s="56" t="s">
        <v>118</v>
      </c>
      <c r="F22" s="51"/>
    </row>
    <row r="23" spans="1:6" x14ac:dyDescent="0.25">
      <c r="A23" s="37"/>
      <c r="B23" s="55" t="s">
        <v>125</v>
      </c>
      <c r="C23" s="50">
        <f>SUM(C9+C17)</f>
        <v>0</v>
      </c>
      <c r="D23" s="37"/>
      <c r="E23" s="55" t="s">
        <v>126</v>
      </c>
      <c r="F23" s="50">
        <f>SUM(F9+F17)</f>
        <v>0</v>
      </c>
    </row>
    <row r="24" spans="1:6" x14ac:dyDescent="0.25">
      <c r="A24"/>
      <c r="B24"/>
      <c r="C24"/>
    </row>
    <row r="25" spans="1:6" x14ac:dyDescent="0.25">
      <c r="A25" s="60"/>
      <c r="B25" s="121"/>
      <c r="C25" s="61"/>
    </row>
  </sheetData>
  <mergeCells count="5">
    <mergeCell ref="A1:F1"/>
    <mergeCell ref="E2:F2"/>
    <mergeCell ref="E3:F3"/>
    <mergeCell ref="A4:F4"/>
    <mergeCell ref="A8:F8"/>
  </mergeCells>
  <pageMargins left="0.7" right="0.7" top="0.75" bottom="0.75" header="0.3" footer="0.51180555555555496"/>
  <pageSetup paperSize="9" firstPageNumber="0" fitToHeight="0" orientation="landscape" r:id="rId1"/>
  <headerFooter>
    <oddHeader>&amp;R13. számú melléklet a  6/2020. (X.06.)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MK28"/>
  <sheetViews>
    <sheetView view="pageLayout" zoomScaleNormal="100" workbookViewId="0">
      <selection activeCell="F3" sqref="F3"/>
    </sheetView>
  </sheetViews>
  <sheetFormatPr defaultColWidth="36.140625" defaultRowHeight="15" x14ac:dyDescent="0.25"/>
  <cols>
    <col min="1" max="1" width="4.7109375" style="1" bestFit="1" customWidth="1"/>
    <col min="2" max="2" width="63.7109375" style="1" customWidth="1"/>
    <col min="3" max="3" width="8.140625" style="1" customWidth="1"/>
    <col min="4" max="4" width="12.42578125" style="1" bestFit="1" customWidth="1"/>
    <col min="5" max="5" width="14.140625" style="1" customWidth="1"/>
    <col min="6" max="6" width="11.5703125" style="1" customWidth="1"/>
    <col min="7" max="7" width="15.28515625" style="1" customWidth="1"/>
    <col min="8" max="8" width="19" style="1" customWidth="1"/>
    <col min="9" max="9" width="24" style="1" customWidth="1"/>
    <col min="10" max="1025" width="36.140625" style="1"/>
  </cols>
  <sheetData>
    <row r="1" spans="1:7" x14ac:dyDescent="0.25">
      <c r="A1"/>
      <c r="B1" s="177" t="s">
        <v>213</v>
      </c>
      <c r="C1" s="177"/>
      <c r="D1" s="177"/>
      <c r="E1" s="177"/>
      <c r="F1" s="177"/>
      <c r="G1" s="177"/>
    </row>
    <row r="2" spans="1:7" x14ac:dyDescent="0.25">
      <c r="A2"/>
      <c r="B2" s="181"/>
      <c r="C2" s="181"/>
      <c r="D2" s="181"/>
      <c r="E2" s="181"/>
      <c r="F2" s="181"/>
      <c r="G2" s="181"/>
    </row>
    <row r="3" spans="1:7" x14ac:dyDescent="0.25">
      <c r="A3"/>
      <c r="B3"/>
      <c r="C3"/>
      <c r="D3"/>
      <c r="E3"/>
      <c r="F3"/>
      <c r="G3"/>
    </row>
    <row r="4" spans="1:7" ht="15" customHeight="1" x14ac:dyDescent="0.25">
      <c r="A4" s="182" t="s">
        <v>212</v>
      </c>
      <c r="B4" s="182"/>
      <c r="C4" s="182"/>
      <c r="D4" s="182"/>
      <c r="E4" s="182"/>
      <c r="F4" s="182"/>
      <c r="G4" s="182"/>
    </row>
    <row r="5" spans="1:7" ht="15" customHeight="1" x14ac:dyDescent="0.25">
      <c r="A5" s="182" t="s">
        <v>43</v>
      </c>
      <c r="B5" s="182"/>
      <c r="C5" s="182"/>
      <c r="D5" s="182"/>
      <c r="E5" s="182"/>
      <c r="F5" s="182"/>
      <c r="G5" s="182"/>
    </row>
    <row r="6" spans="1:7" x14ac:dyDescent="0.25">
      <c r="A6"/>
      <c r="B6"/>
      <c r="C6"/>
      <c r="D6"/>
      <c r="E6"/>
      <c r="F6"/>
      <c r="G6"/>
    </row>
    <row r="7" spans="1:7" x14ac:dyDescent="0.25">
      <c r="A7"/>
      <c r="B7"/>
      <c r="C7" s="3"/>
      <c r="D7" s="3"/>
      <c r="E7" s="3"/>
      <c r="F7" s="3"/>
      <c r="G7" s="126" t="s">
        <v>1</v>
      </c>
    </row>
    <row r="8" spans="1:7" ht="39" x14ac:dyDescent="0.25">
      <c r="A8" s="39" t="s">
        <v>2</v>
      </c>
      <c r="B8" s="39" t="s">
        <v>44</v>
      </c>
      <c r="C8" s="40" t="s">
        <v>45</v>
      </c>
      <c r="D8" s="130" t="s">
        <v>197</v>
      </c>
      <c r="E8" s="130" t="s">
        <v>247</v>
      </c>
      <c r="F8" s="6" t="s">
        <v>248</v>
      </c>
      <c r="G8" s="127" t="s">
        <v>199</v>
      </c>
    </row>
    <row r="9" spans="1:7" x14ac:dyDescent="0.25">
      <c r="A9" s="37"/>
      <c r="B9" s="41" t="s">
        <v>46</v>
      </c>
      <c r="C9" s="42"/>
      <c r="D9" s="43">
        <f>D10+D13+D14+D16</f>
        <v>65021400</v>
      </c>
      <c r="E9" s="43">
        <f>E10+E13+E14+E16</f>
        <v>65021400</v>
      </c>
      <c r="F9" s="43">
        <f t="shared" ref="F9" si="0">F10+F13+F14</f>
        <v>1762500</v>
      </c>
      <c r="G9" s="43">
        <f>E9+F9</f>
        <v>66783900</v>
      </c>
    </row>
    <row r="10" spans="1:7" x14ac:dyDescent="0.25">
      <c r="A10" s="41" t="s">
        <v>6</v>
      </c>
      <c r="B10" s="41" t="s">
        <v>47</v>
      </c>
      <c r="C10" s="44" t="s">
        <v>48</v>
      </c>
      <c r="D10" s="43">
        <f>SUM(D11:D12)</f>
        <v>18781400</v>
      </c>
      <c r="E10" s="43">
        <f>SUM(E11:E12)</f>
        <v>18781400</v>
      </c>
      <c r="F10" s="43">
        <f>SUM(F11:F12)</f>
        <v>1762500</v>
      </c>
      <c r="G10" s="43">
        <f t="shared" ref="G10:G28" si="1">E10+F10</f>
        <v>20543900</v>
      </c>
    </row>
    <row r="11" spans="1:7" x14ac:dyDescent="0.25">
      <c r="A11" s="83" t="s">
        <v>9</v>
      </c>
      <c r="B11" s="83" t="s">
        <v>10</v>
      </c>
      <c r="C11" s="46" t="s">
        <v>129</v>
      </c>
      <c r="D11" s="47"/>
      <c r="E11" s="47"/>
      <c r="F11" s="47"/>
      <c r="G11" s="43">
        <f t="shared" si="1"/>
        <v>0</v>
      </c>
    </row>
    <row r="12" spans="1:7" x14ac:dyDescent="0.25">
      <c r="A12" s="83" t="s">
        <v>13</v>
      </c>
      <c r="B12" s="83" t="s">
        <v>14</v>
      </c>
      <c r="C12" s="46" t="s">
        <v>50</v>
      </c>
      <c r="D12" s="47">
        <v>18781400</v>
      </c>
      <c r="E12" s="47">
        <v>18781400</v>
      </c>
      <c r="F12" s="47">
        <v>1762500</v>
      </c>
      <c r="G12" s="43">
        <f t="shared" si="1"/>
        <v>20543900</v>
      </c>
    </row>
    <row r="13" spans="1:7" x14ac:dyDescent="0.25">
      <c r="A13" s="41" t="s">
        <v>11</v>
      </c>
      <c r="B13" s="41" t="s">
        <v>19</v>
      </c>
      <c r="C13" s="44" t="s">
        <v>51</v>
      </c>
      <c r="D13" s="43"/>
      <c r="E13" s="43"/>
      <c r="F13" s="43"/>
      <c r="G13" s="43">
        <f t="shared" si="1"/>
        <v>0</v>
      </c>
    </row>
    <row r="14" spans="1:7" x14ac:dyDescent="0.25">
      <c r="A14" s="41" t="s">
        <v>15</v>
      </c>
      <c r="B14" s="41" t="s">
        <v>22</v>
      </c>
      <c r="C14" s="44" t="s">
        <v>52</v>
      </c>
      <c r="D14" s="43">
        <v>46240000</v>
      </c>
      <c r="E14" s="43">
        <f>E15</f>
        <v>46240000</v>
      </c>
      <c r="F14" s="43">
        <f>F15</f>
        <v>0</v>
      </c>
      <c r="G14" s="43">
        <f t="shared" si="1"/>
        <v>46240000</v>
      </c>
    </row>
    <row r="15" spans="1:7" x14ac:dyDescent="0.25">
      <c r="A15" s="83" t="s">
        <v>9</v>
      </c>
      <c r="B15" s="83" t="s">
        <v>23</v>
      </c>
      <c r="C15" s="46" t="s">
        <v>190</v>
      </c>
      <c r="D15" s="47">
        <v>46240000</v>
      </c>
      <c r="E15" s="47">
        <v>46240000</v>
      </c>
      <c r="F15" s="47">
        <v>0</v>
      </c>
      <c r="G15" s="43">
        <f t="shared" si="1"/>
        <v>46240000</v>
      </c>
    </row>
    <row r="16" spans="1:7" x14ac:dyDescent="0.25">
      <c r="A16" s="41" t="s">
        <v>17</v>
      </c>
      <c r="B16" s="41" t="s">
        <v>27</v>
      </c>
      <c r="C16" s="44" t="s">
        <v>53</v>
      </c>
      <c r="D16" s="43"/>
      <c r="E16" s="43"/>
      <c r="F16" s="45"/>
      <c r="G16" s="43">
        <f t="shared" si="1"/>
        <v>0</v>
      </c>
    </row>
    <row r="17" spans="1:8" x14ac:dyDescent="0.25">
      <c r="A17" s="37"/>
      <c r="B17" s="41" t="s">
        <v>54</v>
      </c>
      <c r="C17" s="44"/>
      <c r="D17" s="43">
        <f>D18+D20+D21</f>
        <v>0</v>
      </c>
      <c r="E17" s="43">
        <f t="shared" ref="E17:F17" si="2">E18+E20+E21</f>
        <v>0</v>
      </c>
      <c r="F17" s="43">
        <f t="shared" si="2"/>
        <v>0</v>
      </c>
      <c r="G17" s="43">
        <f t="shared" si="1"/>
        <v>0</v>
      </c>
    </row>
    <row r="18" spans="1:8" x14ac:dyDescent="0.25">
      <c r="A18" s="41" t="s">
        <v>20</v>
      </c>
      <c r="B18" s="41" t="s">
        <v>55</v>
      </c>
      <c r="C18" s="44" t="s">
        <v>56</v>
      </c>
      <c r="D18" s="43"/>
      <c r="E18" s="43"/>
      <c r="F18" s="45"/>
      <c r="G18" s="43">
        <f t="shared" si="1"/>
        <v>0</v>
      </c>
    </row>
    <row r="19" spans="1:8" x14ac:dyDescent="0.25">
      <c r="A19" s="83" t="s">
        <v>9</v>
      </c>
      <c r="B19" s="48" t="s">
        <v>31</v>
      </c>
      <c r="C19" s="46" t="s">
        <v>57</v>
      </c>
      <c r="D19" s="47"/>
      <c r="E19" s="47"/>
      <c r="F19" s="47"/>
      <c r="G19" s="43">
        <f t="shared" si="1"/>
        <v>0</v>
      </c>
    </row>
    <row r="20" spans="1:8" x14ac:dyDescent="0.25">
      <c r="A20" s="41" t="s">
        <v>29</v>
      </c>
      <c r="B20" s="41" t="s">
        <v>34</v>
      </c>
      <c r="C20" s="44" t="s">
        <v>58</v>
      </c>
      <c r="D20" s="43"/>
      <c r="E20" s="43"/>
      <c r="F20" s="45"/>
      <c r="G20" s="43">
        <f t="shared" si="1"/>
        <v>0</v>
      </c>
    </row>
    <row r="21" spans="1:8" x14ac:dyDescent="0.25">
      <c r="A21" s="41" t="s">
        <v>32</v>
      </c>
      <c r="B21" s="41" t="s">
        <v>37</v>
      </c>
      <c r="C21" s="44" t="s">
        <v>59</v>
      </c>
      <c r="D21" s="43"/>
      <c r="E21" s="43"/>
      <c r="F21" s="45"/>
      <c r="G21" s="43">
        <f t="shared" si="1"/>
        <v>0</v>
      </c>
    </row>
    <row r="22" spans="1:8" x14ac:dyDescent="0.25">
      <c r="A22" s="37"/>
      <c r="B22" s="41" t="s">
        <v>60</v>
      </c>
      <c r="C22" s="44" t="s">
        <v>61</v>
      </c>
      <c r="D22" s="43">
        <f>SUM(D23:D24)</f>
        <v>155524539</v>
      </c>
      <c r="E22" s="43">
        <f>SUM(E23:E24)</f>
        <v>169701440</v>
      </c>
      <c r="F22" s="43">
        <f t="shared" ref="F22" si="3">SUM(F23:F24)</f>
        <v>14125003</v>
      </c>
      <c r="G22" s="43">
        <f t="shared" si="1"/>
        <v>183826443</v>
      </c>
    </row>
    <row r="23" spans="1:8" x14ac:dyDescent="0.25">
      <c r="A23" s="83" t="s">
        <v>9</v>
      </c>
      <c r="B23" s="83" t="s">
        <v>62</v>
      </c>
      <c r="C23" s="46" t="s">
        <v>63</v>
      </c>
      <c r="D23" s="47">
        <v>0</v>
      </c>
      <c r="E23" s="47">
        <v>5950479</v>
      </c>
      <c r="F23" s="47">
        <v>0</v>
      </c>
      <c r="G23" s="43">
        <f t="shared" si="1"/>
        <v>5950479</v>
      </c>
    </row>
    <row r="24" spans="1:8" x14ac:dyDescent="0.25">
      <c r="A24" s="83" t="s">
        <v>13</v>
      </c>
      <c r="B24" s="48" t="s">
        <v>26</v>
      </c>
      <c r="C24" s="46" t="s">
        <v>66</v>
      </c>
      <c r="D24" s="47">
        <v>155524539</v>
      </c>
      <c r="E24" s="47">
        <v>163750961</v>
      </c>
      <c r="F24" s="47">
        <v>14125003</v>
      </c>
      <c r="G24" s="43">
        <f t="shared" si="1"/>
        <v>177875964</v>
      </c>
    </row>
    <row r="25" spans="1:8" x14ac:dyDescent="0.25">
      <c r="A25" s="37"/>
      <c r="B25" s="41" t="s">
        <v>67</v>
      </c>
      <c r="C25" s="44" t="s">
        <v>61</v>
      </c>
      <c r="D25" s="43">
        <f>D26+D27</f>
        <v>1270000</v>
      </c>
      <c r="E25" s="43">
        <f t="shared" ref="E25:F25" si="4">E26+E27</f>
        <v>1905000</v>
      </c>
      <c r="F25" s="43">
        <f t="shared" si="4"/>
        <v>0</v>
      </c>
      <c r="G25" s="43">
        <f t="shared" si="1"/>
        <v>1905000</v>
      </c>
    </row>
    <row r="26" spans="1:8" x14ac:dyDescent="0.25">
      <c r="A26" s="83" t="s">
        <v>9</v>
      </c>
      <c r="B26" s="83" t="s">
        <v>62</v>
      </c>
      <c r="C26" s="46" t="s">
        <v>63</v>
      </c>
      <c r="D26" s="47">
        <v>0</v>
      </c>
      <c r="E26" s="47">
        <v>635000</v>
      </c>
      <c r="F26" s="47">
        <v>0</v>
      </c>
      <c r="G26" s="43">
        <f t="shared" si="1"/>
        <v>635000</v>
      </c>
    </row>
    <row r="27" spans="1:8" x14ac:dyDescent="0.25">
      <c r="A27" s="83" t="s">
        <v>13</v>
      </c>
      <c r="B27" s="48" t="s">
        <v>26</v>
      </c>
      <c r="C27" s="46" t="s">
        <v>66</v>
      </c>
      <c r="D27" s="47">
        <v>1270000</v>
      </c>
      <c r="E27" s="47">
        <v>1270000</v>
      </c>
      <c r="F27" s="47">
        <v>0</v>
      </c>
      <c r="G27" s="43">
        <f t="shared" si="1"/>
        <v>1270000</v>
      </c>
    </row>
    <row r="28" spans="1:8" x14ac:dyDescent="0.25">
      <c r="A28" s="41"/>
      <c r="B28" s="41" t="s">
        <v>41</v>
      </c>
      <c r="C28" s="44"/>
      <c r="D28" s="43">
        <f>D9+D17+D22+D25</f>
        <v>221815939</v>
      </c>
      <c r="E28" s="43">
        <f>E9+E17+E22+E25</f>
        <v>236627840</v>
      </c>
      <c r="F28" s="43">
        <f>F9+F17+F22+F26</f>
        <v>15887503</v>
      </c>
      <c r="G28" s="43">
        <f t="shared" si="1"/>
        <v>252515343</v>
      </c>
      <c r="H28" s="34"/>
    </row>
  </sheetData>
  <mergeCells count="4">
    <mergeCell ref="B1:G1"/>
    <mergeCell ref="B2:G2"/>
    <mergeCell ref="A4:G4"/>
    <mergeCell ref="A5:G5"/>
  </mergeCells>
  <pageMargins left="0.7" right="0.7" top="0.75" bottom="0.75" header="0.3" footer="0.3"/>
  <pageSetup paperSize="9" orientation="landscape" r:id="rId1"/>
  <headerFooter>
    <oddHeader>&amp;R14. számú melléklet  a 6/2020. (X.06.)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MK30"/>
  <sheetViews>
    <sheetView view="pageLayout" zoomScaleNormal="100" workbookViewId="0">
      <selection activeCell="F3" sqref="F3"/>
    </sheetView>
  </sheetViews>
  <sheetFormatPr defaultColWidth="11.7109375" defaultRowHeight="15" x14ac:dyDescent="0.25"/>
  <cols>
    <col min="1" max="1" width="5.28515625" style="1" bestFit="1" customWidth="1"/>
    <col min="2" max="2" width="65.5703125" style="1" bestFit="1" customWidth="1"/>
    <col min="3" max="3" width="6.5703125" style="1" bestFit="1" customWidth="1"/>
    <col min="4" max="4" width="12.42578125" style="1" bestFit="1" customWidth="1"/>
    <col min="5" max="5" width="12.42578125" style="1" customWidth="1"/>
    <col min="6" max="6" width="11" style="1" customWidth="1"/>
    <col min="7" max="7" width="13" style="1" customWidth="1"/>
    <col min="8" max="1025" width="11.7109375" style="1"/>
  </cols>
  <sheetData>
    <row r="1" spans="1:8" x14ac:dyDescent="0.25">
      <c r="A1"/>
      <c r="B1" s="177" t="s">
        <v>215</v>
      </c>
      <c r="C1" s="177"/>
      <c r="D1" s="177"/>
      <c r="E1" s="177"/>
      <c r="F1" s="177"/>
      <c r="G1" s="177"/>
    </row>
    <row r="2" spans="1:8" x14ac:dyDescent="0.25">
      <c r="A2"/>
      <c r="B2" s="181"/>
      <c r="C2" s="181"/>
      <c r="D2" s="181"/>
      <c r="E2" s="181"/>
      <c r="F2" s="181"/>
      <c r="G2" s="181"/>
    </row>
    <row r="3" spans="1:8" x14ac:dyDescent="0.25">
      <c r="A3"/>
      <c r="B3"/>
      <c r="C3"/>
      <c r="D3"/>
      <c r="E3"/>
      <c r="F3"/>
      <c r="G3"/>
    </row>
    <row r="4" spans="1:8" ht="15" customHeight="1" x14ac:dyDescent="0.25">
      <c r="A4" s="182" t="s">
        <v>214</v>
      </c>
      <c r="B4" s="182"/>
      <c r="C4" s="182"/>
      <c r="D4" s="182"/>
      <c r="E4" s="182"/>
      <c r="F4" s="182"/>
      <c r="G4" s="182"/>
    </row>
    <row r="5" spans="1:8" ht="15" customHeight="1" x14ac:dyDescent="0.25">
      <c r="A5" s="49"/>
      <c r="B5" s="49"/>
      <c r="C5" s="49"/>
      <c r="D5" s="49"/>
      <c r="E5" s="49"/>
      <c r="F5" s="49"/>
      <c r="G5" s="49"/>
    </row>
    <row r="6" spans="1:8" ht="15" customHeight="1" x14ac:dyDescent="0.25">
      <c r="A6" s="182" t="s">
        <v>68</v>
      </c>
      <c r="B6" s="182"/>
      <c r="C6" s="182"/>
      <c r="D6" s="182"/>
      <c r="E6" s="182"/>
      <c r="F6" s="182"/>
      <c r="G6" s="182"/>
    </row>
    <row r="7" spans="1:8" x14ac:dyDescent="0.25">
      <c r="A7"/>
      <c r="B7"/>
      <c r="C7"/>
      <c r="D7"/>
      <c r="E7"/>
      <c r="F7"/>
      <c r="G7" s="126" t="s">
        <v>1</v>
      </c>
    </row>
    <row r="8" spans="1:8" ht="39" x14ac:dyDescent="0.25">
      <c r="A8" s="39" t="s">
        <v>2</v>
      </c>
      <c r="B8" s="39" t="s">
        <v>44</v>
      </c>
      <c r="C8" s="40" t="s">
        <v>69</v>
      </c>
      <c r="D8" s="130" t="s">
        <v>197</v>
      </c>
      <c r="E8" s="130" t="s">
        <v>198</v>
      </c>
      <c r="F8" s="6" t="s">
        <v>245</v>
      </c>
      <c r="G8" s="127" t="s">
        <v>199</v>
      </c>
    </row>
    <row r="9" spans="1:8" ht="15" customHeight="1" x14ac:dyDescent="0.25">
      <c r="A9" s="37"/>
      <c r="B9" s="41" t="s">
        <v>70</v>
      </c>
      <c r="C9" s="50"/>
      <c r="D9" s="62">
        <f>D10+D14+D15+D16+D17</f>
        <v>220545939</v>
      </c>
      <c r="E9" s="62">
        <f t="shared" ref="E9:F9" si="0">E10+E14+E15+E16+E17</f>
        <v>234722840</v>
      </c>
      <c r="F9" s="62">
        <f t="shared" si="0"/>
        <v>15887503</v>
      </c>
      <c r="G9" s="62">
        <f>E9+F9</f>
        <v>250610343</v>
      </c>
      <c r="H9" s="34"/>
    </row>
    <row r="10" spans="1:8" x14ac:dyDescent="0.25">
      <c r="A10" s="83" t="s">
        <v>6</v>
      </c>
      <c r="B10" s="83" t="s">
        <v>8</v>
      </c>
      <c r="C10" s="46" t="s">
        <v>71</v>
      </c>
      <c r="D10" s="63">
        <f>SUM(D11:D12)</f>
        <v>128436440</v>
      </c>
      <c r="E10" s="63">
        <v>135437650</v>
      </c>
      <c r="F10" s="63">
        <v>13628098</v>
      </c>
      <c r="G10" s="62">
        <f t="shared" ref="G10:G30" si="1">E10+F10</f>
        <v>149065748</v>
      </c>
      <c r="H10" s="34"/>
    </row>
    <row r="11" spans="1:8" x14ac:dyDescent="0.25">
      <c r="A11" s="83" t="s">
        <v>9</v>
      </c>
      <c r="B11" s="83" t="s">
        <v>72</v>
      </c>
      <c r="C11" s="46" t="s">
        <v>73</v>
      </c>
      <c r="D11" s="63">
        <v>126586440</v>
      </c>
      <c r="E11" s="63">
        <v>133587650</v>
      </c>
      <c r="F11" s="63">
        <v>13628098</v>
      </c>
      <c r="G11" s="62">
        <f t="shared" si="1"/>
        <v>147215748</v>
      </c>
    </row>
    <row r="12" spans="1:8" x14ac:dyDescent="0.25">
      <c r="A12" s="83" t="s">
        <v>13</v>
      </c>
      <c r="B12" s="83" t="s">
        <v>74</v>
      </c>
      <c r="C12" s="46" t="s">
        <v>75</v>
      </c>
      <c r="D12" s="63">
        <v>1850000</v>
      </c>
      <c r="E12" s="63">
        <v>1850000</v>
      </c>
      <c r="F12" s="63">
        <v>0</v>
      </c>
      <c r="G12" s="62">
        <f t="shared" si="1"/>
        <v>1850000</v>
      </c>
    </row>
    <row r="13" spans="1:8" x14ac:dyDescent="0.25">
      <c r="A13" s="83"/>
      <c r="B13" s="83" t="s">
        <v>76</v>
      </c>
      <c r="C13" s="46" t="s">
        <v>77</v>
      </c>
      <c r="D13" s="63"/>
      <c r="E13" s="63"/>
      <c r="F13" s="63"/>
      <c r="G13" s="62">
        <f t="shared" si="1"/>
        <v>0</v>
      </c>
    </row>
    <row r="14" spans="1:8" x14ac:dyDescent="0.25">
      <c r="A14" s="83" t="s">
        <v>11</v>
      </c>
      <c r="B14" s="83" t="s">
        <v>12</v>
      </c>
      <c r="C14" s="46" t="s">
        <v>78</v>
      </c>
      <c r="D14" s="63">
        <v>22931099</v>
      </c>
      <c r="E14" s="63">
        <v>24156311</v>
      </c>
      <c r="F14" s="63">
        <v>2157189</v>
      </c>
      <c r="G14" s="62">
        <f t="shared" si="1"/>
        <v>26313500</v>
      </c>
    </row>
    <row r="15" spans="1:8" x14ac:dyDescent="0.25">
      <c r="A15" s="83" t="s">
        <v>15</v>
      </c>
      <c r="B15" s="83" t="s">
        <v>16</v>
      </c>
      <c r="C15" s="46" t="s">
        <v>79</v>
      </c>
      <c r="D15" s="63">
        <v>69178400</v>
      </c>
      <c r="E15" s="63">
        <v>75128879</v>
      </c>
      <c r="F15" s="63">
        <v>102216</v>
      </c>
      <c r="G15" s="62">
        <f t="shared" si="1"/>
        <v>75231095</v>
      </c>
    </row>
    <row r="16" spans="1:8" x14ac:dyDescent="0.25">
      <c r="A16" s="83" t="s">
        <v>17</v>
      </c>
      <c r="B16" s="83" t="s">
        <v>18</v>
      </c>
      <c r="C16" s="46" t="s">
        <v>80</v>
      </c>
      <c r="D16" s="63"/>
      <c r="E16" s="63"/>
      <c r="F16" s="63"/>
      <c r="G16" s="62">
        <f t="shared" si="1"/>
        <v>0</v>
      </c>
    </row>
    <row r="17" spans="1:8" x14ac:dyDescent="0.25">
      <c r="A17" s="83" t="s">
        <v>20</v>
      </c>
      <c r="B17" s="83" t="s">
        <v>81</v>
      </c>
      <c r="C17" s="46" t="s">
        <v>82</v>
      </c>
      <c r="D17" s="63"/>
      <c r="E17" s="63"/>
      <c r="F17" s="63"/>
      <c r="G17" s="62">
        <f t="shared" si="1"/>
        <v>0</v>
      </c>
    </row>
    <row r="18" spans="1:8" x14ac:dyDescent="0.25">
      <c r="A18" s="83" t="s">
        <v>9</v>
      </c>
      <c r="B18" s="83" t="s">
        <v>83</v>
      </c>
      <c r="C18" s="46" t="s">
        <v>84</v>
      </c>
      <c r="D18" s="63"/>
      <c r="E18" s="63"/>
      <c r="F18" s="63"/>
      <c r="G18" s="62">
        <f t="shared" si="1"/>
        <v>0</v>
      </c>
    </row>
    <row r="19" spans="1:8" x14ac:dyDescent="0.25">
      <c r="A19" s="83" t="s">
        <v>13</v>
      </c>
      <c r="B19" s="83" t="s">
        <v>85</v>
      </c>
      <c r="C19" s="46" t="s">
        <v>86</v>
      </c>
      <c r="D19" s="63"/>
      <c r="E19" s="63"/>
      <c r="F19" s="63"/>
      <c r="G19" s="62">
        <f t="shared" si="1"/>
        <v>0</v>
      </c>
    </row>
    <row r="20" spans="1:8" x14ac:dyDescent="0.25">
      <c r="A20" s="83" t="s">
        <v>24</v>
      </c>
      <c r="B20" s="83" t="s">
        <v>87</v>
      </c>
      <c r="C20" s="46" t="s">
        <v>88</v>
      </c>
      <c r="D20" s="63"/>
      <c r="E20" s="63"/>
      <c r="F20" s="63"/>
      <c r="G20" s="62">
        <f t="shared" si="1"/>
        <v>0</v>
      </c>
    </row>
    <row r="21" spans="1:8" x14ac:dyDescent="0.25">
      <c r="A21" s="37"/>
      <c r="B21" s="41" t="s">
        <v>89</v>
      </c>
      <c r="C21" s="42"/>
      <c r="D21" s="62">
        <f>D22+D23+D24</f>
        <v>1270000</v>
      </c>
      <c r="E21" s="62">
        <f>E22+E23+E24</f>
        <v>1905000</v>
      </c>
      <c r="F21" s="62">
        <f>F22+F23+F24</f>
        <v>0</v>
      </c>
      <c r="G21" s="62">
        <f t="shared" si="1"/>
        <v>1905000</v>
      </c>
    </row>
    <row r="22" spans="1:8" x14ac:dyDescent="0.25">
      <c r="A22" s="83" t="s">
        <v>29</v>
      </c>
      <c r="B22" s="83" t="s">
        <v>30</v>
      </c>
      <c r="C22" s="46" t="s">
        <v>90</v>
      </c>
      <c r="D22" s="63">
        <v>1270000</v>
      </c>
      <c r="E22" s="63">
        <v>1270000</v>
      </c>
      <c r="F22" s="63">
        <v>0</v>
      </c>
      <c r="G22" s="62">
        <f t="shared" si="1"/>
        <v>1270000</v>
      </c>
      <c r="H22" s="34"/>
    </row>
    <row r="23" spans="1:8" x14ac:dyDescent="0.25">
      <c r="A23" s="83" t="s">
        <v>32</v>
      </c>
      <c r="B23" s="83" t="s">
        <v>33</v>
      </c>
      <c r="C23" s="46" t="s">
        <v>91</v>
      </c>
      <c r="D23" s="63">
        <v>0</v>
      </c>
      <c r="E23" s="63">
        <v>635000</v>
      </c>
      <c r="F23" s="63">
        <v>0</v>
      </c>
      <c r="G23" s="62">
        <f t="shared" si="1"/>
        <v>635000</v>
      </c>
    </row>
    <row r="24" spans="1:8" x14ac:dyDescent="0.25">
      <c r="A24" s="83" t="s">
        <v>35</v>
      </c>
      <c r="B24" s="83" t="s">
        <v>36</v>
      </c>
      <c r="C24" s="46" t="s">
        <v>92</v>
      </c>
      <c r="D24" s="63"/>
      <c r="E24" s="63"/>
      <c r="F24" s="63"/>
      <c r="G24" s="62">
        <f t="shared" si="1"/>
        <v>0</v>
      </c>
    </row>
    <row r="25" spans="1:8" x14ac:dyDescent="0.25">
      <c r="A25" s="83" t="s">
        <v>9</v>
      </c>
      <c r="B25" s="83" t="s">
        <v>93</v>
      </c>
      <c r="C25" s="46" t="s">
        <v>94</v>
      </c>
      <c r="D25" s="63"/>
      <c r="E25" s="63"/>
      <c r="F25" s="63"/>
      <c r="G25" s="62">
        <f t="shared" si="1"/>
        <v>0</v>
      </c>
    </row>
    <row r="26" spans="1:8" x14ac:dyDescent="0.25">
      <c r="A26" s="37"/>
      <c r="B26" s="41" t="s">
        <v>95</v>
      </c>
      <c r="C26" s="44" t="s">
        <v>96</v>
      </c>
      <c r="D26" s="62"/>
      <c r="E26" s="62"/>
      <c r="F26" s="64"/>
      <c r="G26" s="62">
        <f t="shared" si="1"/>
        <v>0</v>
      </c>
    </row>
    <row r="27" spans="1:8" x14ac:dyDescent="0.25">
      <c r="A27" s="83" t="s">
        <v>9</v>
      </c>
      <c r="B27" s="83" t="s">
        <v>99</v>
      </c>
      <c r="C27" s="46" t="s">
        <v>100</v>
      </c>
      <c r="D27" s="63"/>
      <c r="E27" s="63"/>
      <c r="F27" s="63"/>
      <c r="G27" s="62">
        <f t="shared" si="1"/>
        <v>0</v>
      </c>
    </row>
    <row r="28" spans="1:8" x14ac:dyDescent="0.25">
      <c r="A28" s="37"/>
      <c r="B28" s="41" t="s">
        <v>101</v>
      </c>
      <c r="C28" s="44" t="s">
        <v>96</v>
      </c>
      <c r="D28" s="62"/>
      <c r="E28" s="62"/>
      <c r="F28" s="62"/>
      <c r="G28" s="62">
        <f t="shared" si="1"/>
        <v>0</v>
      </c>
    </row>
    <row r="29" spans="1:8" x14ac:dyDescent="0.25">
      <c r="A29" s="83" t="s">
        <v>9</v>
      </c>
      <c r="B29" s="83" t="s">
        <v>99</v>
      </c>
      <c r="C29" s="46" t="s">
        <v>100</v>
      </c>
      <c r="D29" s="63"/>
      <c r="E29" s="63"/>
      <c r="F29" s="63"/>
      <c r="G29" s="62">
        <f t="shared" si="1"/>
        <v>0</v>
      </c>
    </row>
    <row r="30" spans="1:8" x14ac:dyDescent="0.25">
      <c r="A30" s="37"/>
      <c r="B30" s="41" t="s">
        <v>102</v>
      </c>
      <c r="C30" s="42"/>
      <c r="D30" s="62">
        <f>D9+D21+D26</f>
        <v>221815939</v>
      </c>
      <c r="E30" s="62">
        <f>E9+E21+E26</f>
        <v>236627840</v>
      </c>
      <c r="F30" s="62">
        <f>F9+F21</f>
        <v>15887503</v>
      </c>
      <c r="G30" s="62">
        <f t="shared" si="1"/>
        <v>252515343</v>
      </c>
    </row>
  </sheetData>
  <mergeCells count="4">
    <mergeCell ref="B1:G1"/>
    <mergeCell ref="B2:G2"/>
    <mergeCell ref="A4:G4"/>
    <mergeCell ref="A6:G6"/>
  </mergeCells>
  <pageMargins left="0.7" right="0.7" top="0.75" bottom="0.75" header="0.3" footer="0.3"/>
  <pageSetup paperSize="9" orientation="landscape" r:id="rId1"/>
  <headerFooter>
    <oddHeader>&amp;R15. számú melléklet  a 6/2020. (X.06.)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MK22"/>
  <sheetViews>
    <sheetView view="pageLayout" zoomScaleNormal="100" workbookViewId="0">
      <selection activeCell="F4" sqref="F4"/>
    </sheetView>
  </sheetViews>
  <sheetFormatPr defaultColWidth="15.42578125" defaultRowHeight="15" x14ac:dyDescent="0.25"/>
  <cols>
    <col min="1" max="1" width="4.5703125" style="1" bestFit="1" customWidth="1"/>
    <col min="2" max="2" width="43.42578125" style="1" customWidth="1"/>
    <col min="3" max="3" width="16" style="1" customWidth="1"/>
    <col min="4" max="4" width="4.5703125" style="1" bestFit="1" customWidth="1"/>
    <col min="5" max="5" width="34.42578125" style="1" customWidth="1"/>
    <col min="6" max="6" width="16.7109375" style="1" customWidth="1"/>
    <col min="7" max="1025" width="15.42578125" style="1"/>
  </cols>
  <sheetData>
    <row r="1" spans="1:7" x14ac:dyDescent="0.25">
      <c r="A1" s="187" t="s">
        <v>216</v>
      </c>
      <c r="B1" s="187"/>
      <c r="C1" s="187"/>
      <c r="D1" s="187"/>
      <c r="E1" s="187"/>
      <c r="F1" s="187"/>
      <c r="G1" s="143"/>
    </row>
    <row r="2" spans="1:7" x14ac:dyDescent="0.25">
      <c r="A2"/>
      <c r="B2"/>
      <c r="C2"/>
      <c r="D2"/>
      <c r="E2"/>
      <c r="F2"/>
    </row>
    <row r="3" spans="1:7" ht="30.75" customHeight="1" x14ac:dyDescent="0.25">
      <c r="A3" s="188" t="s">
        <v>233</v>
      </c>
      <c r="B3" s="188"/>
      <c r="C3" s="188"/>
      <c r="D3" s="188"/>
      <c r="E3" s="188"/>
      <c r="F3" s="188"/>
    </row>
    <row r="4" spans="1:7" x14ac:dyDescent="0.25">
      <c r="A4" s="49"/>
      <c r="B4" s="49"/>
      <c r="C4" s="49"/>
      <c r="D4" s="49"/>
      <c r="E4" s="49"/>
      <c r="F4" s="49"/>
    </row>
    <row r="5" spans="1:7" x14ac:dyDescent="0.25">
      <c r="A5"/>
      <c r="B5"/>
      <c r="C5"/>
      <c r="D5"/>
      <c r="E5"/>
      <c r="F5" s="126" t="s">
        <v>1</v>
      </c>
    </row>
    <row r="6" spans="1:7" ht="28.5" x14ac:dyDescent="0.25">
      <c r="A6" s="131" t="s">
        <v>2</v>
      </c>
      <c r="B6" s="131" t="s">
        <v>103</v>
      </c>
      <c r="C6" s="132" t="s">
        <v>104</v>
      </c>
      <c r="D6" s="131" t="s">
        <v>2</v>
      </c>
      <c r="E6" s="131" t="s">
        <v>105</v>
      </c>
      <c r="F6" s="132" t="s">
        <v>104</v>
      </c>
    </row>
    <row r="7" spans="1:7" x14ac:dyDescent="0.25">
      <c r="A7" s="183" t="s">
        <v>106</v>
      </c>
      <c r="B7" s="183"/>
      <c r="C7" s="183"/>
      <c r="D7" s="183"/>
      <c r="E7" s="183"/>
      <c r="F7" s="183"/>
    </row>
    <row r="8" spans="1:7" x14ac:dyDescent="0.25">
      <c r="A8" s="55" t="s">
        <v>6</v>
      </c>
      <c r="B8" s="55" t="s">
        <v>107</v>
      </c>
      <c r="C8" s="43">
        <f>C10+C12+C14+C15</f>
        <v>250610343</v>
      </c>
      <c r="D8" s="55" t="s">
        <v>6</v>
      </c>
      <c r="E8" s="55" t="s">
        <v>108</v>
      </c>
      <c r="F8" s="43">
        <f>F9+F10+F11</f>
        <v>250610343</v>
      </c>
    </row>
    <row r="9" spans="1:7" x14ac:dyDescent="0.25">
      <c r="A9" s="56" t="s">
        <v>9</v>
      </c>
      <c r="B9" s="84" t="s">
        <v>109</v>
      </c>
      <c r="C9" s="51">
        <v>0</v>
      </c>
      <c r="D9" s="56" t="s">
        <v>9</v>
      </c>
      <c r="E9" s="84" t="s">
        <v>8</v>
      </c>
      <c r="F9" s="51">
        <v>149065748</v>
      </c>
    </row>
    <row r="10" spans="1:7" ht="30" x14ac:dyDescent="0.25">
      <c r="A10" s="57" t="s">
        <v>13</v>
      </c>
      <c r="B10" s="84" t="s">
        <v>47</v>
      </c>
      <c r="C10" s="51">
        <v>20543900</v>
      </c>
      <c r="D10" s="56" t="s">
        <v>13</v>
      </c>
      <c r="E10" s="48" t="s">
        <v>12</v>
      </c>
      <c r="F10" s="51">
        <v>26313500</v>
      </c>
    </row>
    <row r="11" spans="1:7" x14ac:dyDescent="0.25">
      <c r="A11" s="56" t="s">
        <v>24</v>
      </c>
      <c r="B11" s="35" t="s">
        <v>19</v>
      </c>
      <c r="C11" s="58">
        <v>0</v>
      </c>
      <c r="D11" s="56" t="s">
        <v>24</v>
      </c>
      <c r="E11" s="84" t="s">
        <v>16</v>
      </c>
      <c r="F11" s="51">
        <v>75231095</v>
      </c>
    </row>
    <row r="12" spans="1:7" x14ac:dyDescent="0.25">
      <c r="A12" s="56" t="s">
        <v>110</v>
      </c>
      <c r="B12" s="84" t="s">
        <v>22</v>
      </c>
      <c r="C12" s="51">
        <v>46240000</v>
      </c>
      <c r="D12" s="56" t="s">
        <v>110</v>
      </c>
      <c r="E12" s="84" t="s">
        <v>18</v>
      </c>
      <c r="F12" s="51">
        <v>0</v>
      </c>
    </row>
    <row r="13" spans="1:7" x14ac:dyDescent="0.25">
      <c r="A13" s="56" t="s">
        <v>111</v>
      </c>
      <c r="B13" s="84" t="s">
        <v>112</v>
      </c>
      <c r="C13" s="51">
        <v>0</v>
      </c>
      <c r="D13" s="56" t="s">
        <v>111</v>
      </c>
      <c r="E13" s="84" t="s">
        <v>113</v>
      </c>
      <c r="F13" s="59">
        <v>0</v>
      </c>
    </row>
    <row r="14" spans="1:7" x14ac:dyDescent="0.25">
      <c r="A14" s="56" t="s">
        <v>115</v>
      </c>
      <c r="B14" s="84" t="s">
        <v>130</v>
      </c>
      <c r="C14" s="59">
        <v>177875964</v>
      </c>
      <c r="D14" s="56" t="s">
        <v>228</v>
      </c>
      <c r="E14" s="84" t="s">
        <v>116</v>
      </c>
      <c r="F14" s="51">
        <v>0</v>
      </c>
    </row>
    <row r="15" spans="1:7" x14ac:dyDescent="0.25">
      <c r="A15" s="56" t="s">
        <v>117</v>
      </c>
      <c r="B15" s="84" t="s">
        <v>114</v>
      </c>
      <c r="C15" s="51">
        <v>5950479</v>
      </c>
      <c r="D15" s="56" t="s">
        <v>115</v>
      </c>
      <c r="E15" s="84" t="s">
        <v>118</v>
      </c>
      <c r="F15" s="51">
        <v>0</v>
      </c>
    </row>
    <row r="16" spans="1:7" x14ac:dyDescent="0.25">
      <c r="A16" s="55" t="s">
        <v>11</v>
      </c>
      <c r="B16" s="55" t="s">
        <v>119</v>
      </c>
      <c r="C16" s="50">
        <f>SUM(C17:C21)</f>
        <v>1905000</v>
      </c>
      <c r="D16" s="55" t="s">
        <v>11</v>
      </c>
      <c r="E16" s="55" t="s">
        <v>120</v>
      </c>
      <c r="F16" s="50">
        <f>SUM(F17:F21)</f>
        <v>1905000</v>
      </c>
    </row>
    <row r="17" spans="1:6" x14ac:dyDescent="0.25">
      <c r="A17" s="84" t="s">
        <v>9</v>
      </c>
      <c r="B17" s="56" t="s">
        <v>121</v>
      </c>
      <c r="C17" s="51">
        <v>0</v>
      </c>
      <c r="D17" s="84" t="s">
        <v>9</v>
      </c>
      <c r="E17" s="56" t="s">
        <v>30</v>
      </c>
      <c r="F17" s="51">
        <v>1270000</v>
      </c>
    </row>
    <row r="18" spans="1:6" x14ac:dyDescent="0.25">
      <c r="A18" s="84" t="s">
        <v>13</v>
      </c>
      <c r="B18" s="56" t="s">
        <v>122</v>
      </c>
      <c r="C18" s="51">
        <v>0</v>
      </c>
      <c r="D18" s="84" t="s">
        <v>13</v>
      </c>
      <c r="E18" s="56" t="s">
        <v>33</v>
      </c>
      <c r="F18" s="51">
        <v>635000</v>
      </c>
    </row>
    <row r="19" spans="1:6" x14ac:dyDescent="0.25">
      <c r="A19" s="84" t="s">
        <v>24</v>
      </c>
      <c r="B19" s="56" t="s">
        <v>123</v>
      </c>
      <c r="C19" s="51">
        <v>0</v>
      </c>
      <c r="D19" s="84" t="s">
        <v>24</v>
      </c>
      <c r="E19" s="56" t="s">
        <v>36</v>
      </c>
      <c r="F19" s="51">
        <v>0</v>
      </c>
    </row>
    <row r="20" spans="1:6" x14ac:dyDescent="0.25">
      <c r="A20" s="84" t="s">
        <v>110</v>
      </c>
      <c r="B20" s="84" t="s">
        <v>130</v>
      </c>
      <c r="C20" s="51">
        <v>1270000</v>
      </c>
      <c r="D20" s="84" t="s">
        <v>110</v>
      </c>
      <c r="E20" s="56" t="s">
        <v>124</v>
      </c>
      <c r="F20" s="51">
        <v>0</v>
      </c>
    </row>
    <row r="21" spans="1:6" x14ac:dyDescent="0.25">
      <c r="A21" s="84" t="s">
        <v>111</v>
      </c>
      <c r="B21" s="56" t="s">
        <v>114</v>
      </c>
      <c r="C21" s="51">
        <v>635000</v>
      </c>
      <c r="D21" s="84"/>
      <c r="E21" s="56"/>
      <c r="F21" s="51"/>
    </row>
    <row r="22" spans="1:6" x14ac:dyDescent="0.25">
      <c r="A22" s="37"/>
      <c r="B22" s="55" t="s">
        <v>125</v>
      </c>
      <c r="C22" s="50">
        <f>C8+C16</f>
        <v>252515343</v>
      </c>
      <c r="D22" s="37"/>
      <c r="E22" s="55" t="s">
        <v>126</v>
      </c>
      <c r="F22" s="50">
        <f>F8+F16</f>
        <v>252515343</v>
      </c>
    </row>
  </sheetData>
  <mergeCells count="3">
    <mergeCell ref="A1:F1"/>
    <mergeCell ref="A3:F3"/>
    <mergeCell ref="A7:F7"/>
  </mergeCells>
  <pageMargins left="0.7" right="0.7" top="0.75" bottom="0.75" header="0.3" footer="0.3"/>
  <pageSetup paperSize="9" orientation="landscape" r:id="rId1"/>
  <headerFooter>
    <oddHeader>&amp;R16. számú melléklet a  6/2020. (X.06.)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MK25"/>
  <sheetViews>
    <sheetView view="pageLayout" zoomScaleNormal="100" workbookViewId="0">
      <selection activeCell="F5" sqref="F5"/>
    </sheetView>
  </sheetViews>
  <sheetFormatPr defaultColWidth="13.140625" defaultRowHeight="15" x14ac:dyDescent="0.25"/>
  <cols>
    <col min="1" max="1" width="4.5703125" style="1" bestFit="1" customWidth="1"/>
    <col min="2" max="2" width="42.85546875" style="1" customWidth="1"/>
    <col min="3" max="3" width="15" style="1" customWidth="1"/>
    <col min="4" max="4" width="4.5703125" style="1" bestFit="1" customWidth="1"/>
    <col min="5" max="5" width="35.28515625" style="1" customWidth="1"/>
    <col min="6" max="6" width="16" style="1" customWidth="1"/>
    <col min="7" max="1025" width="13.140625" style="1"/>
  </cols>
  <sheetData>
    <row r="1" spans="1:6" x14ac:dyDescent="0.25">
      <c r="A1" s="177" t="s">
        <v>217</v>
      </c>
      <c r="B1" s="177"/>
      <c r="C1" s="177"/>
      <c r="D1" s="177"/>
      <c r="E1" s="177"/>
      <c r="F1" s="177"/>
    </row>
    <row r="2" spans="1:6" x14ac:dyDescent="0.25">
      <c r="A2"/>
      <c r="B2"/>
      <c r="C2"/>
      <c r="D2"/>
      <c r="E2" s="181"/>
      <c r="F2" s="181"/>
    </row>
    <row r="3" spans="1:6" x14ac:dyDescent="0.25">
      <c r="A3"/>
      <c r="B3"/>
      <c r="C3"/>
      <c r="D3"/>
      <c r="E3" s="181"/>
      <c r="F3" s="181"/>
    </row>
    <row r="4" spans="1:6" ht="30" customHeight="1" x14ac:dyDescent="0.25">
      <c r="A4" s="182" t="s">
        <v>234</v>
      </c>
      <c r="B4" s="182"/>
      <c r="C4" s="182"/>
      <c r="D4" s="182"/>
      <c r="E4" s="182"/>
      <c r="F4" s="182"/>
    </row>
    <row r="5" spans="1:6" x14ac:dyDescent="0.25">
      <c r="A5" s="49"/>
      <c r="B5" s="49"/>
      <c r="C5" s="49"/>
      <c r="D5" s="49"/>
      <c r="E5" s="49"/>
      <c r="F5" s="49"/>
    </row>
    <row r="6" spans="1:6" x14ac:dyDescent="0.25">
      <c r="A6"/>
      <c r="B6"/>
      <c r="C6"/>
      <c r="D6"/>
      <c r="E6"/>
      <c r="F6" s="126" t="s">
        <v>1</v>
      </c>
    </row>
    <row r="7" spans="1:6" ht="28.5" x14ac:dyDescent="0.25">
      <c r="A7" s="81" t="s">
        <v>2</v>
      </c>
      <c r="B7" s="81" t="s">
        <v>103</v>
      </c>
      <c r="C7" s="82" t="s">
        <v>104</v>
      </c>
      <c r="D7" s="81" t="s">
        <v>2</v>
      </c>
      <c r="E7" s="81" t="s">
        <v>105</v>
      </c>
      <c r="F7" s="82" t="s">
        <v>104</v>
      </c>
    </row>
    <row r="8" spans="1:6" x14ac:dyDescent="0.25">
      <c r="A8" s="183" t="s">
        <v>128</v>
      </c>
      <c r="B8" s="183"/>
      <c r="C8" s="183"/>
      <c r="D8" s="183"/>
      <c r="E8" s="183"/>
      <c r="F8" s="183"/>
    </row>
    <row r="9" spans="1:6" x14ac:dyDescent="0.25">
      <c r="A9" s="55" t="s">
        <v>6</v>
      </c>
      <c r="B9" s="55" t="s">
        <v>107</v>
      </c>
      <c r="C9" s="50">
        <f>SUM(C10:C16)</f>
        <v>0</v>
      </c>
      <c r="D9" s="55" t="s">
        <v>6</v>
      </c>
      <c r="E9" s="55" t="s">
        <v>108</v>
      </c>
      <c r="F9" s="50">
        <f>SUM(F10:F16)</f>
        <v>0</v>
      </c>
    </row>
    <row r="10" spans="1:6" x14ac:dyDescent="0.25">
      <c r="A10" s="83" t="s">
        <v>9</v>
      </c>
      <c r="B10" s="83" t="s">
        <v>47</v>
      </c>
      <c r="C10" s="51">
        <v>0</v>
      </c>
      <c r="D10" s="83" t="s">
        <v>9</v>
      </c>
      <c r="E10" s="83" t="s">
        <v>8</v>
      </c>
      <c r="F10" s="51">
        <v>0</v>
      </c>
    </row>
    <row r="11" spans="1:6" ht="30" x14ac:dyDescent="0.25">
      <c r="A11" s="35" t="s">
        <v>13</v>
      </c>
      <c r="B11" s="35" t="s">
        <v>19</v>
      </c>
      <c r="C11" s="58">
        <v>0</v>
      </c>
      <c r="D11" s="83" t="s">
        <v>13</v>
      </c>
      <c r="E11" s="48" t="s">
        <v>12</v>
      </c>
      <c r="F11" s="51">
        <v>0</v>
      </c>
    </row>
    <row r="12" spans="1:6" x14ac:dyDescent="0.25">
      <c r="A12" s="83" t="s">
        <v>24</v>
      </c>
      <c r="B12" s="83" t="s">
        <v>22</v>
      </c>
      <c r="C12" s="51">
        <v>0</v>
      </c>
      <c r="D12" s="83" t="s">
        <v>24</v>
      </c>
      <c r="E12" s="83" t="s">
        <v>16</v>
      </c>
      <c r="F12" s="51">
        <v>0</v>
      </c>
    </row>
    <row r="13" spans="1:6" x14ac:dyDescent="0.25">
      <c r="A13" s="83" t="s">
        <v>110</v>
      </c>
      <c r="B13" s="83" t="s">
        <v>112</v>
      </c>
      <c r="C13" s="51">
        <v>0</v>
      </c>
      <c r="D13" s="83" t="s">
        <v>110</v>
      </c>
      <c r="E13" s="83" t="s">
        <v>18</v>
      </c>
      <c r="F13" s="51">
        <v>0</v>
      </c>
    </row>
    <row r="14" spans="1:6" x14ac:dyDescent="0.25">
      <c r="A14" s="83" t="s">
        <v>111</v>
      </c>
      <c r="B14" s="83" t="s">
        <v>114</v>
      </c>
      <c r="C14" s="59">
        <v>0</v>
      </c>
      <c r="D14" s="83" t="s">
        <v>111</v>
      </c>
      <c r="E14" s="83" t="s">
        <v>113</v>
      </c>
      <c r="F14" s="59">
        <v>0</v>
      </c>
    </row>
    <row r="15" spans="1:6" x14ac:dyDescent="0.25">
      <c r="A15" s="83"/>
      <c r="B15" s="83"/>
      <c r="C15" s="51"/>
      <c r="D15" s="83" t="s">
        <v>228</v>
      </c>
      <c r="E15" s="83" t="s">
        <v>116</v>
      </c>
      <c r="F15" s="51">
        <v>0</v>
      </c>
    </row>
    <row r="16" spans="1:6" x14ac:dyDescent="0.25">
      <c r="A16" s="83"/>
      <c r="B16" s="83"/>
      <c r="C16" s="51"/>
      <c r="D16" s="83" t="s">
        <v>115</v>
      </c>
      <c r="E16" s="83" t="s">
        <v>118</v>
      </c>
      <c r="F16" s="51">
        <v>0</v>
      </c>
    </row>
    <row r="17" spans="1:6" x14ac:dyDescent="0.25">
      <c r="A17" s="55" t="s">
        <v>11</v>
      </c>
      <c r="B17" s="55" t="s">
        <v>119</v>
      </c>
      <c r="C17" s="50">
        <v>0</v>
      </c>
      <c r="D17" s="41" t="s">
        <v>11</v>
      </c>
      <c r="E17" s="55" t="s">
        <v>120</v>
      </c>
      <c r="F17" s="50">
        <v>0</v>
      </c>
    </row>
    <row r="18" spans="1:6" x14ac:dyDescent="0.25">
      <c r="A18" s="83" t="s">
        <v>9</v>
      </c>
      <c r="B18" s="56" t="s">
        <v>121</v>
      </c>
      <c r="C18" s="51">
        <v>0</v>
      </c>
      <c r="D18" s="83" t="s">
        <v>9</v>
      </c>
      <c r="E18" s="56" t="s">
        <v>30</v>
      </c>
      <c r="F18" s="51">
        <v>0</v>
      </c>
    </row>
    <row r="19" spans="1:6" x14ac:dyDescent="0.25">
      <c r="A19" s="83" t="s">
        <v>13</v>
      </c>
      <c r="B19" s="56" t="s">
        <v>122</v>
      </c>
      <c r="C19" s="51">
        <v>0</v>
      </c>
      <c r="D19" s="83" t="s">
        <v>13</v>
      </c>
      <c r="E19" s="56" t="s">
        <v>33</v>
      </c>
      <c r="F19" s="51">
        <v>0</v>
      </c>
    </row>
    <row r="20" spans="1:6" x14ac:dyDescent="0.25">
      <c r="A20" s="83" t="s">
        <v>24</v>
      </c>
      <c r="B20" s="56" t="s">
        <v>123</v>
      </c>
      <c r="C20" s="51">
        <v>0</v>
      </c>
      <c r="D20" s="83" t="s">
        <v>24</v>
      </c>
      <c r="E20" s="56" t="s">
        <v>36</v>
      </c>
      <c r="F20" s="51">
        <v>0</v>
      </c>
    </row>
    <row r="21" spans="1:6" x14ac:dyDescent="0.25">
      <c r="A21" s="83" t="s">
        <v>110</v>
      </c>
      <c r="B21" s="56" t="s">
        <v>114</v>
      </c>
      <c r="C21" s="51">
        <v>0</v>
      </c>
      <c r="D21" s="83" t="s">
        <v>110</v>
      </c>
      <c r="E21" s="56" t="s">
        <v>116</v>
      </c>
      <c r="F21" s="51">
        <v>0</v>
      </c>
    </row>
    <row r="22" spans="1:6" x14ac:dyDescent="0.25">
      <c r="A22" s="83"/>
      <c r="B22" s="56"/>
      <c r="C22" s="51"/>
      <c r="D22" s="83" t="s">
        <v>111</v>
      </c>
      <c r="E22" s="56" t="s">
        <v>118</v>
      </c>
      <c r="F22" s="51">
        <v>0</v>
      </c>
    </row>
    <row r="23" spans="1:6" x14ac:dyDescent="0.25">
      <c r="A23" s="37"/>
      <c r="B23" s="55" t="s">
        <v>125</v>
      </c>
      <c r="C23" s="50">
        <f>SUM(C9+C17)</f>
        <v>0</v>
      </c>
      <c r="D23" s="37"/>
      <c r="E23" s="55" t="s">
        <v>126</v>
      </c>
      <c r="F23" s="50">
        <f>SUM(F9+F17)</f>
        <v>0</v>
      </c>
    </row>
    <row r="24" spans="1:6" x14ac:dyDescent="0.25">
      <c r="A24"/>
      <c r="B24"/>
      <c r="C24"/>
    </row>
    <row r="25" spans="1:6" x14ac:dyDescent="0.25">
      <c r="A25" s="60"/>
      <c r="B25" s="121"/>
      <c r="C25" s="61"/>
    </row>
  </sheetData>
  <mergeCells count="5">
    <mergeCell ref="A1:F1"/>
    <mergeCell ref="E2:F2"/>
    <mergeCell ref="E3:F3"/>
    <mergeCell ref="A4:F4"/>
    <mergeCell ref="A8:F8"/>
  </mergeCells>
  <pageMargins left="0.7" right="0.7" top="0.75" bottom="0.75" header="0.3" footer="0.3"/>
  <pageSetup paperSize="9" orientation="landscape" r:id="rId1"/>
  <headerFooter>
    <oddHeader>&amp;R17. számú melléklet a 6/2020. (X.06.)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AML13"/>
  <sheetViews>
    <sheetView view="pageLayout" zoomScale="72" zoomScaleNormal="100" zoomScalePageLayoutView="72" workbookViewId="0">
      <selection activeCell="J7" sqref="J7:L7"/>
    </sheetView>
  </sheetViews>
  <sheetFormatPr defaultRowHeight="15" x14ac:dyDescent="0.25"/>
  <cols>
    <col min="1" max="1" width="28.140625" style="1"/>
    <col min="2" max="2" width="19.85546875" style="1" customWidth="1"/>
    <col min="3" max="3" width="16.28515625" style="1" customWidth="1"/>
    <col min="4" max="4" width="15.5703125" style="1" customWidth="1"/>
    <col min="5" max="5" width="15.7109375" style="1" customWidth="1"/>
    <col min="6" max="6" width="13.28515625" style="1"/>
    <col min="7" max="7" width="15.5703125" style="1" customWidth="1"/>
    <col min="8" max="8" width="15.42578125" style="1" customWidth="1"/>
    <col min="9" max="9" width="15.85546875" style="1" customWidth="1"/>
    <col min="10" max="10" width="15.5703125" style="1" customWidth="1"/>
    <col min="11" max="11" width="16.5703125" style="1" customWidth="1"/>
    <col min="12" max="12" width="21.5703125" style="1" customWidth="1"/>
    <col min="13" max="13" width="27.42578125" style="1" customWidth="1"/>
    <col min="14" max="14" width="15.42578125" style="1"/>
    <col min="15" max="1026" width="8.42578125" style="1"/>
  </cols>
  <sheetData>
    <row r="1" spans="1:14 1026:1026" x14ac:dyDescent="0.25">
      <c r="A1" s="65"/>
      <c r="B1" s="65"/>
      <c r="C1" s="65"/>
      <c r="D1" s="65"/>
      <c r="E1" s="65"/>
      <c r="F1" s="65"/>
      <c r="G1" s="65"/>
      <c r="H1" s="65"/>
      <c r="I1" s="52" t="s">
        <v>219</v>
      </c>
      <c r="J1" s="52"/>
      <c r="K1" s="52"/>
      <c r="L1" s="52"/>
      <c r="M1" s="52"/>
      <c r="N1" s="52"/>
    </row>
    <row r="2" spans="1:14 1026:1026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4 1026:1026" ht="15.75" x14ac:dyDescent="0.25">
      <c r="A3" s="178" t="s">
        <v>132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</row>
    <row r="4" spans="1:14 1026:1026" ht="15.75" x14ac:dyDescent="0.25">
      <c r="A4" s="178" t="s">
        <v>218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</row>
    <row r="5" spans="1:14 1026:1026" x14ac:dyDescent="0.25">
      <c r="A5" s="66"/>
      <c r="B5" s="66"/>
      <c r="C5" s="66"/>
      <c r="D5" s="66"/>
      <c r="E5" s="66"/>
      <c r="F5" s="66"/>
      <c r="G5" s="66"/>
      <c r="H5" s="66"/>
      <c r="I5" s="66"/>
      <c r="J5" s="66"/>
      <c r="K5" s="67"/>
      <c r="L5" s="67"/>
      <c r="M5" s="67"/>
      <c r="N5" s="66"/>
    </row>
    <row r="6" spans="1:14 1026:1026" x14ac:dyDescent="0.25">
      <c r="A6" s="68"/>
      <c r="B6" s="65"/>
      <c r="C6" s="65"/>
      <c r="D6" s="65"/>
      <c r="E6" s="65"/>
      <c r="F6" s="65"/>
      <c r="G6" s="65"/>
      <c r="H6" s="65"/>
      <c r="I6" s="69"/>
      <c r="J6" s="65"/>
      <c r="K6" s="70"/>
      <c r="L6" s="70"/>
      <c r="M6" s="126" t="s">
        <v>1</v>
      </c>
      <c r="N6" s="126"/>
    </row>
    <row r="7" spans="1:14 1026:1026" ht="29.25" customHeight="1" x14ac:dyDescent="0.25">
      <c r="A7" s="189" t="s">
        <v>133</v>
      </c>
      <c r="B7" s="189" t="s">
        <v>134</v>
      </c>
      <c r="C7" s="189"/>
      <c r="D7" s="189"/>
      <c r="E7" s="189"/>
      <c r="F7" s="189"/>
      <c r="G7" s="189" t="s">
        <v>135</v>
      </c>
      <c r="H7" s="189"/>
      <c r="I7" s="189"/>
      <c r="J7" s="190" t="s">
        <v>136</v>
      </c>
      <c r="K7" s="191"/>
      <c r="L7" s="192"/>
      <c r="M7" s="160" t="s">
        <v>137</v>
      </c>
      <c r="AML7"/>
    </row>
    <row r="8" spans="1:14 1026:1026" ht="75.75" customHeight="1" x14ac:dyDescent="0.25">
      <c r="A8" s="189"/>
      <c r="B8" s="72" t="s">
        <v>10</v>
      </c>
      <c r="C8" s="72" t="s">
        <v>138</v>
      </c>
      <c r="D8" s="72" t="s">
        <v>19</v>
      </c>
      <c r="E8" s="71" t="s">
        <v>22</v>
      </c>
      <c r="F8" s="72" t="s">
        <v>27</v>
      </c>
      <c r="G8" s="72" t="s">
        <v>139</v>
      </c>
      <c r="H8" s="72" t="s">
        <v>34</v>
      </c>
      <c r="I8" s="72" t="s">
        <v>123</v>
      </c>
      <c r="J8" s="71" t="s">
        <v>114</v>
      </c>
      <c r="K8" s="71" t="s">
        <v>177</v>
      </c>
      <c r="L8" s="54" t="s">
        <v>140</v>
      </c>
      <c r="M8" s="160"/>
      <c r="AML8"/>
    </row>
    <row r="9" spans="1:14 1026:1026" ht="31.5" x14ac:dyDescent="0.25">
      <c r="A9" s="73" t="s">
        <v>0</v>
      </c>
      <c r="B9" s="74">
        <v>9884153</v>
      </c>
      <c r="C9" s="74">
        <v>251822835</v>
      </c>
      <c r="D9" s="74">
        <v>222711649</v>
      </c>
      <c r="E9" s="74">
        <v>44079213</v>
      </c>
      <c r="F9" s="74">
        <v>0</v>
      </c>
      <c r="G9" s="74">
        <v>2364588</v>
      </c>
      <c r="H9" s="74">
        <v>2200787</v>
      </c>
      <c r="I9" s="74">
        <v>0</v>
      </c>
      <c r="J9" s="74">
        <v>494689537</v>
      </c>
      <c r="K9" s="74">
        <v>4004516</v>
      </c>
      <c r="L9" s="75">
        <v>0</v>
      </c>
      <c r="M9" s="76">
        <f>SUM(B9:L9)</f>
        <v>1031757278</v>
      </c>
      <c r="AML9"/>
    </row>
    <row r="10" spans="1:14 1026:1026" ht="31.5" x14ac:dyDescent="0.25">
      <c r="A10" s="73" t="s">
        <v>141</v>
      </c>
      <c r="B10" s="74">
        <v>0</v>
      </c>
      <c r="C10" s="74">
        <v>0</v>
      </c>
      <c r="D10" s="74">
        <v>0</v>
      </c>
      <c r="E10" s="74">
        <v>2044700</v>
      </c>
      <c r="F10" s="74">
        <v>0</v>
      </c>
      <c r="G10" s="74">
        <v>0</v>
      </c>
      <c r="H10" s="74">
        <v>0</v>
      </c>
      <c r="I10" s="74">
        <v>0</v>
      </c>
      <c r="J10" s="74">
        <v>2151290</v>
      </c>
      <c r="K10" s="74">
        <v>0</v>
      </c>
      <c r="L10" s="75">
        <v>158683144</v>
      </c>
      <c r="M10" s="76">
        <f>SUM(B10:L10)</f>
        <v>162879134</v>
      </c>
      <c r="AML10"/>
    </row>
    <row r="11" spans="1:14 1026:1026" ht="31.5" x14ac:dyDescent="0.25">
      <c r="A11" s="73" t="s">
        <v>142</v>
      </c>
      <c r="B11" s="74">
        <v>0</v>
      </c>
      <c r="C11" s="74">
        <v>0</v>
      </c>
      <c r="D11" s="74">
        <v>0</v>
      </c>
      <c r="E11" s="74">
        <v>190500</v>
      </c>
      <c r="F11" s="74">
        <v>0</v>
      </c>
      <c r="G11" s="74">
        <v>0</v>
      </c>
      <c r="H11" s="74">
        <v>0</v>
      </c>
      <c r="I11" s="74">
        <v>0</v>
      </c>
      <c r="J11" s="74">
        <v>2753712</v>
      </c>
      <c r="K11" s="74">
        <v>0</v>
      </c>
      <c r="L11" s="75">
        <v>238321631</v>
      </c>
      <c r="M11" s="76">
        <f>SUM(B11:L11)</f>
        <v>241265843</v>
      </c>
      <c r="AML11"/>
    </row>
    <row r="12" spans="1:14 1026:1026" ht="31.5" x14ac:dyDescent="0.25">
      <c r="A12" s="73" t="s">
        <v>182</v>
      </c>
      <c r="B12" s="74">
        <v>0</v>
      </c>
      <c r="C12" s="74">
        <v>20543900</v>
      </c>
      <c r="D12" s="74">
        <v>0</v>
      </c>
      <c r="E12" s="74">
        <v>46240000</v>
      </c>
      <c r="F12" s="74">
        <v>0</v>
      </c>
      <c r="G12" s="74">
        <v>0</v>
      </c>
      <c r="H12" s="74">
        <v>0</v>
      </c>
      <c r="I12" s="74">
        <v>0</v>
      </c>
      <c r="J12" s="74">
        <v>6585479</v>
      </c>
      <c r="K12" s="74">
        <v>0</v>
      </c>
      <c r="L12" s="75">
        <v>179145964</v>
      </c>
      <c r="M12" s="76">
        <f>SUM(B12:L12)</f>
        <v>252515343</v>
      </c>
      <c r="AML12"/>
    </row>
    <row r="13" spans="1:14 1026:1026" ht="15.75" x14ac:dyDescent="0.25">
      <c r="A13" s="77" t="s">
        <v>238</v>
      </c>
      <c r="B13" s="78">
        <f>SUM(B9:B12)</f>
        <v>9884153</v>
      </c>
      <c r="C13" s="78">
        <f t="shared" ref="C13:L13" si="0">SUM(C9:C12)</f>
        <v>272366735</v>
      </c>
      <c r="D13" s="78">
        <f t="shared" si="0"/>
        <v>222711649</v>
      </c>
      <c r="E13" s="78">
        <f t="shared" si="0"/>
        <v>92554413</v>
      </c>
      <c r="F13" s="78">
        <f t="shared" si="0"/>
        <v>0</v>
      </c>
      <c r="G13" s="78">
        <f t="shared" si="0"/>
        <v>2364588</v>
      </c>
      <c r="H13" s="78">
        <f t="shared" si="0"/>
        <v>2200787</v>
      </c>
      <c r="I13" s="78">
        <f t="shared" si="0"/>
        <v>0</v>
      </c>
      <c r="J13" s="78">
        <f t="shared" si="0"/>
        <v>506180018</v>
      </c>
      <c r="K13" s="78">
        <f t="shared" si="0"/>
        <v>4004516</v>
      </c>
      <c r="L13" s="78">
        <f t="shared" si="0"/>
        <v>576150739</v>
      </c>
      <c r="M13" s="78">
        <f>SUM(B13:L13)</f>
        <v>1688417598</v>
      </c>
      <c r="AML13"/>
    </row>
  </sheetData>
  <mergeCells count="6">
    <mergeCell ref="A3:N3"/>
    <mergeCell ref="A4:N4"/>
    <mergeCell ref="A7:A8"/>
    <mergeCell ref="B7:F7"/>
    <mergeCell ref="G7:I7"/>
    <mergeCell ref="J7:L7"/>
  </mergeCells>
  <pageMargins left="0.31527777777777799" right="0.70833333333333304" top="0.74861111111111101" bottom="0.74791666666666701" header="0.31527777777777799" footer="0.51180555555555496"/>
  <pageSetup paperSize="9" scale="53" firstPageNumber="0" orientation="landscape" r:id="rId1"/>
  <headerFooter>
    <oddHeader>&amp;R18. számú melléklet a 6/2020. (.X.06..)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MK14"/>
  <sheetViews>
    <sheetView view="pageLayout" zoomScale="83" zoomScaleNormal="100" zoomScalePageLayoutView="83" workbookViewId="0">
      <selection activeCell="L6" sqref="L6"/>
    </sheetView>
  </sheetViews>
  <sheetFormatPr defaultRowHeight="15" x14ac:dyDescent="0.25"/>
  <cols>
    <col min="1" max="1" width="23" style="1" customWidth="1"/>
    <col min="2" max="2" width="17.7109375" style="1" customWidth="1"/>
    <col min="3" max="3" width="15.7109375" style="1" customWidth="1"/>
    <col min="4" max="4" width="13.28515625" style="1"/>
    <col min="5" max="5" width="13.28515625" style="1" customWidth="1"/>
    <col min="6" max="6" width="13.42578125" style="1"/>
    <col min="7" max="7" width="12.5703125" style="1" customWidth="1"/>
    <col min="8" max="8" width="12.85546875" style="1" customWidth="1"/>
    <col min="9" max="11" width="13.7109375" style="1" customWidth="1"/>
    <col min="12" max="12" width="15" style="1" customWidth="1"/>
    <col min="13" max="13" width="16.28515625" style="1" customWidth="1"/>
    <col min="14" max="1025" width="8.42578125" style="1"/>
  </cols>
  <sheetData>
    <row r="1" spans="1:13" ht="15" customHeight="1" x14ac:dyDescent="0.25">
      <c r="A1"/>
      <c r="B1"/>
      <c r="C1"/>
      <c r="D1"/>
      <c r="E1"/>
      <c r="F1"/>
      <c r="G1"/>
      <c r="H1" s="79"/>
      <c r="I1" s="193" t="s">
        <v>221</v>
      </c>
      <c r="J1" s="193"/>
      <c r="K1" s="193"/>
      <c r="L1" s="193"/>
      <c r="M1" s="193"/>
    </row>
    <row r="2" spans="1:13" x14ac:dyDescent="0.25">
      <c r="A2"/>
      <c r="B2"/>
      <c r="C2"/>
      <c r="D2"/>
      <c r="E2"/>
      <c r="F2"/>
      <c r="G2"/>
      <c r="H2"/>
      <c r="I2"/>
      <c r="J2"/>
      <c r="K2"/>
      <c r="L2"/>
      <c r="M2"/>
    </row>
    <row r="3" spans="1:13" ht="15.75" x14ac:dyDescent="0.25">
      <c r="A3" s="178" t="s">
        <v>143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</row>
    <row r="4" spans="1:13" ht="15.75" x14ac:dyDescent="0.25">
      <c r="A4" s="178" t="s">
        <v>220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</row>
    <row r="5" spans="1:13" x14ac:dyDescent="0.25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/>
    </row>
    <row r="6" spans="1:13" x14ac:dyDescent="0.25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/>
    </row>
    <row r="7" spans="1:13" x14ac:dyDescent="0.25">
      <c r="A7"/>
      <c r="B7"/>
      <c r="C7"/>
      <c r="D7"/>
      <c r="E7"/>
      <c r="F7"/>
      <c r="G7"/>
      <c r="H7"/>
      <c r="I7"/>
      <c r="J7" s="69"/>
      <c r="K7" s="69"/>
      <c r="L7"/>
      <c r="M7" s="126" t="s">
        <v>1</v>
      </c>
    </row>
    <row r="8" spans="1:13" ht="33" customHeight="1" x14ac:dyDescent="0.25">
      <c r="A8" s="189" t="s">
        <v>133</v>
      </c>
      <c r="B8" s="189" t="s">
        <v>144</v>
      </c>
      <c r="C8" s="189"/>
      <c r="D8" s="189"/>
      <c r="E8" s="189"/>
      <c r="F8" s="189"/>
      <c r="G8" s="189"/>
      <c r="H8" s="189" t="s">
        <v>145</v>
      </c>
      <c r="I8" s="189"/>
      <c r="J8" s="189"/>
      <c r="K8" s="189" t="s">
        <v>39</v>
      </c>
      <c r="L8" s="189"/>
      <c r="M8" s="194" t="s">
        <v>146</v>
      </c>
    </row>
    <row r="9" spans="1:13" ht="85.5" x14ac:dyDescent="0.25">
      <c r="A9" s="189"/>
      <c r="B9" s="72" t="s">
        <v>8</v>
      </c>
      <c r="C9" s="72" t="s">
        <v>147</v>
      </c>
      <c r="D9" s="71" t="s">
        <v>16</v>
      </c>
      <c r="E9" s="72" t="s">
        <v>148</v>
      </c>
      <c r="F9" s="72" t="s">
        <v>81</v>
      </c>
      <c r="G9" s="72" t="s">
        <v>116</v>
      </c>
      <c r="H9" s="72" t="s">
        <v>30</v>
      </c>
      <c r="I9" s="72" t="s">
        <v>33</v>
      </c>
      <c r="J9" s="72" t="s">
        <v>36</v>
      </c>
      <c r="K9" s="72" t="s">
        <v>149</v>
      </c>
      <c r="L9" s="71" t="s">
        <v>150</v>
      </c>
      <c r="M9" s="194"/>
    </row>
    <row r="10" spans="1:13" ht="31.5" x14ac:dyDescent="0.25">
      <c r="A10" s="73" t="s">
        <v>0</v>
      </c>
      <c r="B10" s="74">
        <v>155469576</v>
      </c>
      <c r="C10" s="74">
        <v>17333186</v>
      </c>
      <c r="D10" s="74">
        <v>200712802</v>
      </c>
      <c r="E10" s="74">
        <v>16500000</v>
      </c>
      <c r="F10" s="74">
        <v>107375627</v>
      </c>
      <c r="G10" s="74">
        <v>79964849</v>
      </c>
      <c r="H10" s="74">
        <v>92130226</v>
      </c>
      <c r="I10" s="74">
        <v>336908914</v>
      </c>
      <c r="J10" s="74">
        <v>0</v>
      </c>
      <c r="K10" s="74">
        <v>25362098</v>
      </c>
      <c r="L10" s="74">
        <v>0</v>
      </c>
      <c r="M10" s="76">
        <f>SUM(B10:L10)</f>
        <v>1031757278</v>
      </c>
    </row>
    <row r="11" spans="1:13" ht="31.5" x14ac:dyDescent="0.25">
      <c r="A11" s="73" t="s">
        <v>141</v>
      </c>
      <c r="B11" s="74">
        <v>117054444</v>
      </c>
      <c r="C11" s="74">
        <v>22650690</v>
      </c>
      <c r="D11" s="74">
        <v>19110000</v>
      </c>
      <c r="E11" s="74">
        <v>0</v>
      </c>
      <c r="F11" s="74">
        <v>0</v>
      </c>
      <c r="G11" s="74">
        <v>0</v>
      </c>
      <c r="H11" s="74">
        <v>4064000</v>
      </c>
      <c r="I11" s="74">
        <v>0</v>
      </c>
      <c r="J11" s="74">
        <v>0</v>
      </c>
      <c r="K11" s="74">
        <v>0</v>
      </c>
      <c r="L11" s="74">
        <v>0</v>
      </c>
      <c r="M11" s="76">
        <f t="shared" ref="M11:M13" si="0">SUM(B11:L11)</f>
        <v>162879134</v>
      </c>
    </row>
    <row r="12" spans="1:13" ht="31.5" x14ac:dyDescent="0.25">
      <c r="A12" s="73" t="s">
        <v>142</v>
      </c>
      <c r="B12" s="74">
        <v>147741049</v>
      </c>
      <c r="C12" s="74">
        <v>26023682</v>
      </c>
      <c r="D12" s="74">
        <v>62953400</v>
      </c>
      <c r="E12" s="74">
        <v>0</v>
      </c>
      <c r="F12" s="74">
        <v>0</v>
      </c>
      <c r="G12" s="74">
        <v>0</v>
      </c>
      <c r="H12" s="74">
        <v>4547712</v>
      </c>
      <c r="I12" s="74">
        <v>0</v>
      </c>
      <c r="J12" s="74">
        <v>0</v>
      </c>
      <c r="K12" s="74">
        <v>0</v>
      </c>
      <c r="L12" s="80" t="s">
        <v>229</v>
      </c>
      <c r="M12" s="76">
        <f t="shared" si="0"/>
        <v>241265843</v>
      </c>
    </row>
    <row r="13" spans="1:13" ht="31.5" x14ac:dyDescent="0.25">
      <c r="A13" s="73" t="s">
        <v>182</v>
      </c>
      <c r="B13" s="74">
        <v>149065748</v>
      </c>
      <c r="C13" s="74">
        <v>26313500</v>
      </c>
      <c r="D13" s="74">
        <v>75231095</v>
      </c>
      <c r="E13" s="74">
        <v>0</v>
      </c>
      <c r="F13" s="74">
        <v>0</v>
      </c>
      <c r="G13" s="74">
        <v>0</v>
      </c>
      <c r="H13" s="74">
        <v>1270000</v>
      </c>
      <c r="I13" s="74">
        <v>635000</v>
      </c>
      <c r="J13" s="74">
        <v>0</v>
      </c>
      <c r="K13" s="74">
        <v>0</v>
      </c>
      <c r="L13" s="80" t="s">
        <v>229</v>
      </c>
      <c r="M13" s="76">
        <f t="shared" si="0"/>
        <v>252515343</v>
      </c>
    </row>
    <row r="14" spans="1:13" ht="47.25" x14ac:dyDescent="0.25">
      <c r="A14" s="77" t="s">
        <v>151</v>
      </c>
      <c r="B14" s="78">
        <f>SUM(B10:B13)</f>
        <v>569330817</v>
      </c>
      <c r="C14" s="78">
        <f t="shared" ref="C14:M14" si="1">SUM(C10:C13)</f>
        <v>92321058</v>
      </c>
      <c r="D14" s="78">
        <f t="shared" si="1"/>
        <v>358007297</v>
      </c>
      <c r="E14" s="78">
        <f t="shared" si="1"/>
        <v>16500000</v>
      </c>
      <c r="F14" s="78">
        <f t="shared" si="1"/>
        <v>107375627</v>
      </c>
      <c r="G14" s="78">
        <f t="shared" si="1"/>
        <v>79964849</v>
      </c>
      <c r="H14" s="78">
        <f t="shared" si="1"/>
        <v>102011938</v>
      </c>
      <c r="I14" s="78">
        <f t="shared" si="1"/>
        <v>337543914</v>
      </c>
      <c r="J14" s="78">
        <f t="shared" si="1"/>
        <v>0</v>
      </c>
      <c r="K14" s="78">
        <f t="shared" si="1"/>
        <v>25362098</v>
      </c>
      <c r="L14" s="78">
        <f t="shared" si="1"/>
        <v>0</v>
      </c>
      <c r="M14" s="78">
        <f t="shared" si="1"/>
        <v>1688417598</v>
      </c>
    </row>
  </sheetData>
  <mergeCells count="8">
    <mergeCell ref="I1:M1"/>
    <mergeCell ref="A3:M3"/>
    <mergeCell ref="A4:M4"/>
    <mergeCell ref="A8:A9"/>
    <mergeCell ref="B8:G8"/>
    <mergeCell ref="H8:J8"/>
    <mergeCell ref="K8:L8"/>
    <mergeCell ref="M8:M9"/>
  </mergeCells>
  <pageMargins left="0.70833333333333304" right="0.70833333333333304" top="0.74861111111111101" bottom="0.74791666666666701" header="0.31527777777777799" footer="0.51180555555555496"/>
  <pageSetup paperSize="9" scale="67" firstPageNumber="0" orientation="landscape" r:id="rId1"/>
  <headerFooter>
    <oddHeader>&amp;R19. számú melléklet a  6/2020. (X.06.)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K29"/>
  <sheetViews>
    <sheetView view="pageLayout" zoomScaleNormal="100" workbookViewId="0">
      <selection activeCell="G7" sqref="G7"/>
    </sheetView>
  </sheetViews>
  <sheetFormatPr defaultRowHeight="15" x14ac:dyDescent="0.25"/>
  <cols>
    <col min="1" max="1" width="4.42578125" style="1"/>
    <col min="2" max="2" width="61.140625" style="1"/>
    <col min="3" max="3" width="10" style="1"/>
    <col min="4" max="4" width="14.28515625" style="1" bestFit="1" customWidth="1"/>
    <col min="5" max="5" width="14.28515625" style="1" customWidth="1"/>
    <col min="6" max="6" width="12.42578125" style="1" customWidth="1"/>
    <col min="7" max="7" width="14.28515625" style="1" bestFit="1" customWidth="1"/>
    <col min="8" max="1025" width="8.42578125" style="1"/>
  </cols>
  <sheetData>
    <row r="1" spans="1:7" x14ac:dyDescent="0.25">
      <c r="A1"/>
      <c r="B1" s="177" t="s">
        <v>207</v>
      </c>
      <c r="C1" s="177"/>
      <c r="D1" s="177"/>
      <c r="E1" s="177"/>
      <c r="F1" s="177"/>
      <c r="G1" s="177"/>
    </row>
    <row r="2" spans="1:7" x14ac:dyDescent="0.25">
      <c r="A2"/>
      <c r="B2" s="181"/>
      <c r="C2" s="181"/>
      <c r="D2" s="181"/>
      <c r="E2" s="181"/>
      <c r="F2" s="181"/>
      <c r="G2" s="181"/>
    </row>
    <row r="3" spans="1:7" x14ac:dyDescent="0.25">
      <c r="A3"/>
      <c r="B3"/>
      <c r="C3"/>
      <c r="D3"/>
      <c r="E3"/>
      <c r="F3"/>
      <c r="G3"/>
    </row>
    <row r="4" spans="1:7" ht="15" customHeight="1" x14ac:dyDescent="0.25">
      <c r="A4" s="182" t="s">
        <v>201</v>
      </c>
      <c r="B4" s="182"/>
      <c r="C4" s="182"/>
      <c r="D4" s="182"/>
      <c r="E4" s="182"/>
      <c r="F4" s="182"/>
      <c r="G4" s="182"/>
    </row>
    <row r="5" spans="1:7" ht="15" customHeight="1" x14ac:dyDescent="0.25">
      <c r="A5" s="182" t="s">
        <v>43</v>
      </c>
      <c r="B5" s="182"/>
      <c r="C5" s="182"/>
      <c r="D5" s="182"/>
      <c r="E5" s="182"/>
      <c r="F5" s="182"/>
      <c r="G5" s="182"/>
    </row>
    <row r="6" spans="1:7" x14ac:dyDescent="0.25">
      <c r="A6"/>
      <c r="B6"/>
      <c r="C6"/>
      <c r="D6"/>
      <c r="E6"/>
      <c r="F6"/>
      <c r="G6"/>
    </row>
    <row r="7" spans="1:7" x14ac:dyDescent="0.25">
      <c r="A7"/>
      <c r="B7"/>
      <c r="C7" s="3"/>
      <c r="D7" s="3"/>
      <c r="E7" s="3"/>
      <c r="F7" s="3"/>
      <c r="G7" s="3" t="s">
        <v>1</v>
      </c>
    </row>
    <row r="8" spans="1:7" ht="41.25" customHeight="1" x14ac:dyDescent="0.25">
      <c r="A8" s="39" t="s">
        <v>2</v>
      </c>
      <c r="B8" s="39" t="s">
        <v>44</v>
      </c>
      <c r="C8" s="40" t="s">
        <v>45</v>
      </c>
      <c r="D8" s="130" t="s">
        <v>197</v>
      </c>
      <c r="E8" s="130" t="s">
        <v>247</v>
      </c>
      <c r="F8" s="6" t="s">
        <v>248</v>
      </c>
      <c r="G8" s="127" t="s">
        <v>199</v>
      </c>
    </row>
    <row r="9" spans="1:7" x14ac:dyDescent="0.25">
      <c r="A9" s="37"/>
      <c r="B9" s="41" t="s">
        <v>46</v>
      </c>
      <c r="C9" s="42"/>
      <c r="D9" s="43">
        <f>D10+D13+D14</f>
        <v>788489550</v>
      </c>
      <c r="E9" s="43">
        <f>E10+E13+E14+E16</f>
        <v>943349635</v>
      </c>
      <c r="F9" s="43">
        <f>F10+F13+F14</f>
        <v>161298954</v>
      </c>
      <c r="G9" s="43">
        <f>E9+F9</f>
        <v>1104648589</v>
      </c>
    </row>
    <row r="10" spans="1:7" x14ac:dyDescent="0.25">
      <c r="A10" s="41" t="s">
        <v>6</v>
      </c>
      <c r="B10" s="41" t="s">
        <v>47</v>
      </c>
      <c r="C10" s="37" t="s">
        <v>48</v>
      </c>
      <c r="D10" s="43">
        <f>SUM(D11:D12)</f>
        <v>533939550</v>
      </c>
      <c r="E10" s="43">
        <v>703443773</v>
      </c>
      <c r="F10" s="43">
        <f>F11+F12</f>
        <v>134413954</v>
      </c>
      <c r="G10" s="43">
        <f t="shared" ref="G10:G29" si="0">E10+F10</f>
        <v>837857727</v>
      </c>
    </row>
    <row r="11" spans="1:7" x14ac:dyDescent="0.25">
      <c r="A11" s="16" t="s">
        <v>9</v>
      </c>
      <c r="B11" s="16" t="s">
        <v>10</v>
      </c>
      <c r="C11" s="46" t="s">
        <v>49</v>
      </c>
      <c r="D11" s="47">
        <v>533939550</v>
      </c>
      <c r="E11" s="47">
        <v>561320119</v>
      </c>
      <c r="F11" s="47">
        <v>24714773</v>
      </c>
      <c r="G11" s="43">
        <f t="shared" si="0"/>
        <v>586034892</v>
      </c>
    </row>
    <row r="12" spans="1:7" x14ac:dyDescent="0.25">
      <c r="A12" s="16" t="s">
        <v>13</v>
      </c>
      <c r="B12" s="16" t="s">
        <v>14</v>
      </c>
      <c r="C12" s="46" t="s">
        <v>50</v>
      </c>
      <c r="D12" s="47">
        <v>0</v>
      </c>
      <c r="E12" s="47">
        <v>142123654</v>
      </c>
      <c r="F12" s="47">
        <v>109699181</v>
      </c>
      <c r="G12" s="43">
        <f t="shared" si="0"/>
        <v>251822835</v>
      </c>
    </row>
    <row r="13" spans="1:7" x14ac:dyDescent="0.25">
      <c r="A13" s="41" t="s">
        <v>11</v>
      </c>
      <c r="B13" s="41" t="s">
        <v>19</v>
      </c>
      <c r="C13" s="37" t="s">
        <v>51</v>
      </c>
      <c r="D13" s="43">
        <v>239450000</v>
      </c>
      <c r="E13" s="43">
        <v>222711649</v>
      </c>
      <c r="F13" s="43">
        <v>0</v>
      </c>
      <c r="G13" s="43">
        <f t="shared" si="0"/>
        <v>222711649</v>
      </c>
    </row>
    <row r="14" spans="1:7" x14ac:dyDescent="0.25">
      <c r="A14" s="41" t="s">
        <v>15</v>
      </c>
      <c r="B14" s="41" t="s">
        <v>22</v>
      </c>
      <c r="C14" s="37" t="s">
        <v>52</v>
      </c>
      <c r="D14" s="43">
        <v>15100000</v>
      </c>
      <c r="E14" s="43">
        <v>17194213</v>
      </c>
      <c r="F14" s="43">
        <v>26885000</v>
      </c>
      <c r="G14" s="43">
        <f t="shared" si="0"/>
        <v>44079213</v>
      </c>
    </row>
    <row r="15" spans="1:7" x14ac:dyDescent="0.25">
      <c r="A15" s="16" t="s">
        <v>9</v>
      </c>
      <c r="B15" s="16" t="s">
        <v>23</v>
      </c>
      <c r="C15" s="46" t="s">
        <v>190</v>
      </c>
      <c r="D15" s="47">
        <v>0</v>
      </c>
      <c r="E15" s="47">
        <v>1181102</v>
      </c>
      <c r="F15" s="47">
        <v>0</v>
      </c>
      <c r="G15" s="43">
        <f t="shared" si="0"/>
        <v>1181102</v>
      </c>
    </row>
    <row r="16" spans="1:7" x14ac:dyDescent="0.25">
      <c r="A16" s="41" t="s">
        <v>17</v>
      </c>
      <c r="B16" s="41" t="s">
        <v>27</v>
      </c>
      <c r="C16" s="37" t="s">
        <v>53</v>
      </c>
      <c r="D16" s="41">
        <v>0</v>
      </c>
      <c r="E16" s="41">
        <v>0</v>
      </c>
      <c r="F16" s="41">
        <v>0</v>
      </c>
      <c r="G16" s="41">
        <f t="shared" si="0"/>
        <v>0</v>
      </c>
    </row>
    <row r="17" spans="1:7" x14ac:dyDescent="0.25">
      <c r="A17" s="37"/>
      <c r="B17" s="41" t="s">
        <v>54</v>
      </c>
      <c r="C17" s="44"/>
      <c r="D17" s="43">
        <f>D18+D20+D21</f>
        <v>0</v>
      </c>
      <c r="E17" s="43">
        <f>E18+E20+E21</f>
        <v>4565375</v>
      </c>
      <c r="F17" s="43">
        <f t="shared" ref="F17" si="1">F18+F20+F21</f>
        <v>0</v>
      </c>
      <c r="G17" s="43">
        <f t="shared" si="0"/>
        <v>4565375</v>
      </c>
    </row>
    <row r="18" spans="1:7" x14ac:dyDescent="0.25">
      <c r="A18" s="41" t="s">
        <v>20</v>
      </c>
      <c r="B18" s="41" t="s">
        <v>55</v>
      </c>
      <c r="C18" s="37" t="s">
        <v>56</v>
      </c>
      <c r="D18" s="41">
        <v>0</v>
      </c>
      <c r="E18" s="43">
        <v>2364588</v>
      </c>
      <c r="F18" s="43">
        <v>0</v>
      </c>
      <c r="G18" s="43">
        <f t="shared" si="0"/>
        <v>2364588</v>
      </c>
    </row>
    <row r="19" spans="1:7" ht="30" x14ac:dyDescent="0.25">
      <c r="A19" s="16" t="s">
        <v>9</v>
      </c>
      <c r="B19" s="48" t="s">
        <v>31</v>
      </c>
      <c r="C19" s="46" t="s">
        <v>57</v>
      </c>
      <c r="D19" s="47">
        <v>0</v>
      </c>
      <c r="E19" s="47">
        <v>2364588</v>
      </c>
      <c r="F19" s="47">
        <v>0</v>
      </c>
      <c r="G19" s="43">
        <f t="shared" si="0"/>
        <v>2364588</v>
      </c>
    </row>
    <row r="20" spans="1:7" x14ac:dyDescent="0.25">
      <c r="A20" s="41" t="s">
        <v>29</v>
      </c>
      <c r="B20" s="41" t="s">
        <v>34</v>
      </c>
      <c r="C20" s="37" t="s">
        <v>58</v>
      </c>
      <c r="D20" s="41">
        <v>0</v>
      </c>
      <c r="E20" s="43">
        <v>2200787</v>
      </c>
      <c r="F20" s="43">
        <v>0</v>
      </c>
      <c r="G20" s="43">
        <f t="shared" si="0"/>
        <v>2200787</v>
      </c>
    </row>
    <row r="21" spans="1:7" x14ac:dyDescent="0.25">
      <c r="A21" s="41" t="s">
        <v>32</v>
      </c>
      <c r="B21" s="41" t="s">
        <v>37</v>
      </c>
      <c r="C21" s="37" t="s">
        <v>59</v>
      </c>
      <c r="D21" s="41">
        <v>0</v>
      </c>
      <c r="E21" s="41">
        <v>0</v>
      </c>
      <c r="F21" s="41">
        <v>0</v>
      </c>
      <c r="G21" s="41">
        <f t="shared" si="0"/>
        <v>0</v>
      </c>
    </row>
    <row r="22" spans="1:7" x14ac:dyDescent="0.25">
      <c r="A22" s="37"/>
      <c r="B22" s="41" t="s">
        <v>60</v>
      </c>
      <c r="C22" s="44" t="s">
        <v>61</v>
      </c>
      <c r="D22" s="43">
        <f>SUM(D23:D25)</f>
        <v>34715772</v>
      </c>
      <c r="E22" s="43">
        <f t="shared" ref="E22:F22" si="2">SUM(E23:E25)</f>
        <v>74220288</v>
      </c>
      <c r="F22" s="43">
        <f t="shared" si="2"/>
        <v>0</v>
      </c>
      <c r="G22" s="43">
        <f t="shared" si="0"/>
        <v>74220288</v>
      </c>
    </row>
    <row r="23" spans="1:7" x14ac:dyDescent="0.25">
      <c r="A23" s="16"/>
      <c r="B23" s="16" t="s">
        <v>62</v>
      </c>
      <c r="C23" s="46" t="s">
        <v>63</v>
      </c>
      <c r="D23" s="47">
        <v>34715772</v>
      </c>
      <c r="E23" s="47">
        <v>70215772</v>
      </c>
      <c r="F23" s="47">
        <v>0</v>
      </c>
      <c r="G23" s="43">
        <f t="shared" si="0"/>
        <v>70215772</v>
      </c>
    </row>
    <row r="24" spans="1:7" x14ac:dyDescent="0.25">
      <c r="A24" s="16"/>
      <c r="B24" s="16" t="s">
        <v>64</v>
      </c>
      <c r="C24" s="46" t="s">
        <v>65</v>
      </c>
      <c r="D24" s="47">
        <v>0</v>
      </c>
      <c r="E24" s="47">
        <v>4004516</v>
      </c>
      <c r="F24" s="47">
        <v>0</v>
      </c>
      <c r="G24" s="43">
        <f t="shared" si="0"/>
        <v>4004516</v>
      </c>
    </row>
    <row r="25" spans="1:7" x14ac:dyDescent="0.25">
      <c r="A25" s="16"/>
      <c r="B25" s="48" t="s">
        <v>26</v>
      </c>
      <c r="C25" s="46" t="s">
        <v>66</v>
      </c>
      <c r="D25" s="47">
        <v>0</v>
      </c>
      <c r="E25" s="47">
        <v>0</v>
      </c>
      <c r="F25" s="47">
        <v>0</v>
      </c>
      <c r="G25" s="43">
        <f t="shared" si="0"/>
        <v>0</v>
      </c>
    </row>
    <row r="26" spans="1:7" x14ac:dyDescent="0.25">
      <c r="A26" s="37"/>
      <c r="B26" s="41" t="s">
        <v>67</v>
      </c>
      <c r="C26" s="44" t="s">
        <v>61</v>
      </c>
      <c r="D26" s="43">
        <f>SUM(D27:D28)</f>
        <v>424473765</v>
      </c>
      <c r="E26" s="43">
        <f t="shared" ref="E26:F26" si="3">SUM(E27:E28)</f>
        <v>424473765</v>
      </c>
      <c r="F26" s="43">
        <f t="shared" si="3"/>
        <v>0</v>
      </c>
      <c r="G26" s="43">
        <f t="shared" si="0"/>
        <v>424473765</v>
      </c>
    </row>
    <row r="27" spans="1:7" x14ac:dyDescent="0.25">
      <c r="A27" s="16" t="s">
        <v>9</v>
      </c>
      <c r="B27" s="16" t="s">
        <v>62</v>
      </c>
      <c r="C27" s="46" t="s">
        <v>63</v>
      </c>
      <c r="D27" s="47">
        <v>424473765</v>
      </c>
      <c r="E27" s="47">
        <v>424473765</v>
      </c>
      <c r="F27" s="47">
        <v>0</v>
      </c>
      <c r="G27" s="43">
        <f t="shared" si="0"/>
        <v>424473765</v>
      </c>
    </row>
    <row r="28" spans="1:7" x14ac:dyDescent="0.25">
      <c r="A28" s="16" t="s">
        <v>13</v>
      </c>
      <c r="B28" s="48" t="s">
        <v>26</v>
      </c>
      <c r="C28" s="46" t="s">
        <v>66</v>
      </c>
      <c r="D28" s="47">
        <v>0</v>
      </c>
      <c r="E28" s="47"/>
      <c r="F28" s="47">
        <v>0</v>
      </c>
      <c r="G28" s="43">
        <f t="shared" si="0"/>
        <v>0</v>
      </c>
    </row>
    <row r="29" spans="1:7" x14ac:dyDescent="0.25">
      <c r="A29" s="41"/>
      <c r="B29" s="41" t="s">
        <v>41</v>
      </c>
      <c r="C29" s="44"/>
      <c r="D29" s="43">
        <f>D9+D17+D22+D26</f>
        <v>1247679087</v>
      </c>
      <c r="E29" s="43">
        <f>E9+E17+E22+E26</f>
        <v>1446609063</v>
      </c>
      <c r="F29" s="43">
        <f>F9+F17+F22</f>
        <v>161298954</v>
      </c>
      <c r="G29" s="43">
        <f t="shared" si="0"/>
        <v>1607908017</v>
      </c>
    </row>
  </sheetData>
  <mergeCells count="4">
    <mergeCell ref="B1:G1"/>
    <mergeCell ref="B2:G2"/>
    <mergeCell ref="A4:G4"/>
    <mergeCell ref="A5:G5"/>
  </mergeCells>
  <pageMargins left="0.70833333333333304" right="0.70833333333333304" top="0.74861111111111101" bottom="0.74791666666666701" header="0.31527777777777799" footer="0.51180555555555496"/>
  <pageSetup paperSize="9" firstPageNumber="0" orientation="landscape" r:id="rId1"/>
  <headerFooter>
    <oddHeader>&amp;R2. számú melléklet a 6/2020. (X.06.) önkormányzati rendelethez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39B1E-AC36-47A9-B93E-E815D68ED7AA}">
  <sheetPr>
    <pageSetUpPr fitToPage="1"/>
  </sheetPr>
  <dimension ref="A1:AMK16"/>
  <sheetViews>
    <sheetView view="pageLayout" zoomScaleNormal="100" workbookViewId="0">
      <selection activeCell="A4" sqref="A4:M4"/>
    </sheetView>
  </sheetViews>
  <sheetFormatPr defaultColWidth="19.7109375" defaultRowHeight="15" x14ac:dyDescent="0.25"/>
  <cols>
    <col min="1" max="1" width="19.7109375" style="1"/>
    <col min="2" max="2" width="11.85546875" style="1" customWidth="1"/>
    <col min="3" max="3" width="13.5703125" style="1" customWidth="1"/>
    <col min="4" max="4" width="12.28515625" style="1" customWidth="1"/>
    <col min="5" max="5" width="10.28515625" style="1" customWidth="1"/>
    <col min="6" max="6" width="14" style="1" customWidth="1"/>
    <col min="7" max="7" width="16.5703125" style="1" customWidth="1"/>
    <col min="8" max="8" width="12.28515625" style="1" customWidth="1"/>
    <col min="9" max="9" width="15.7109375" style="1" customWidth="1"/>
    <col min="10" max="10" width="14.42578125" style="1" customWidth="1"/>
    <col min="11" max="11" width="13.5703125" style="1" customWidth="1"/>
    <col min="12" max="12" width="14.28515625" style="1" customWidth="1"/>
    <col min="13" max="13" width="10.5703125" style="1" customWidth="1"/>
    <col min="14" max="1025" width="19.7109375" style="1"/>
  </cols>
  <sheetData>
    <row r="1" spans="1:13" x14ac:dyDescent="0.25">
      <c r="A1"/>
      <c r="B1"/>
      <c r="C1"/>
      <c r="D1"/>
      <c r="E1"/>
      <c r="F1"/>
      <c r="G1"/>
      <c r="H1"/>
      <c r="I1" s="143" t="s">
        <v>242</v>
      </c>
      <c r="J1" s="143"/>
      <c r="K1" s="143"/>
      <c r="L1" s="143"/>
      <c r="M1" s="143"/>
    </row>
    <row r="2" spans="1:13" x14ac:dyDescent="0.25">
      <c r="A2"/>
      <c r="B2"/>
      <c r="C2"/>
      <c r="D2"/>
      <c r="E2"/>
      <c r="F2"/>
      <c r="G2"/>
      <c r="H2"/>
      <c r="I2"/>
      <c r="J2"/>
      <c r="K2"/>
      <c r="L2"/>
      <c r="M2"/>
    </row>
    <row r="3" spans="1:13" ht="15.75" x14ac:dyDescent="0.25">
      <c r="A3" s="195" t="s">
        <v>132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</row>
    <row r="4" spans="1:13" ht="15.75" x14ac:dyDescent="0.25">
      <c r="A4" s="195" t="s">
        <v>239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</row>
    <row r="5" spans="1:13" x14ac:dyDescent="0.25">
      <c r="A5" s="66"/>
      <c r="B5" s="66"/>
      <c r="C5" s="66"/>
      <c r="D5" s="66"/>
      <c r="E5" s="66"/>
      <c r="F5" s="66"/>
      <c r="G5" s="66"/>
      <c r="H5" s="66"/>
      <c r="I5" s="66"/>
      <c r="J5" s="66"/>
      <c r="K5" s="158"/>
      <c r="L5" s="158"/>
      <c r="M5" s="66"/>
    </row>
    <row r="6" spans="1:13" x14ac:dyDescent="0.25">
      <c r="A6" s="68"/>
      <c r="B6"/>
      <c r="C6"/>
      <c r="D6"/>
      <c r="E6"/>
      <c r="F6"/>
      <c r="G6"/>
      <c r="H6"/>
      <c r="I6" s="69"/>
      <c r="J6"/>
      <c r="K6" s="159"/>
      <c r="L6" s="159"/>
      <c r="M6" s="1" t="s">
        <v>1</v>
      </c>
    </row>
    <row r="7" spans="1:13" ht="15" customHeight="1" x14ac:dyDescent="0.25">
      <c r="A7" s="189" t="s">
        <v>133</v>
      </c>
      <c r="B7" s="189" t="s">
        <v>134</v>
      </c>
      <c r="C7" s="189"/>
      <c r="D7" s="189"/>
      <c r="E7" s="189"/>
      <c r="F7" s="189"/>
      <c r="G7" s="189" t="s">
        <v>135</v>
      </c>
      <c r="H7" s="189"/>
      <c r="I7" s="189"/>
      <c r="J7" s="189" t="s">
        <v>136</v>
      </c>
      <c r="K7" s="189"/>
      <c r="L7" s="189"/>
      <c r="M7" s="196" t="s">
        <v>137</v>
      </c>
    </row>
    <row r="8" spans="1:13" ht="71.25" x14ac:dyDescent="0.25">
      <c r="A8" s="189"/>
      <c r="B8" s="72" t="s">
        <v>10</v>
      </c>
      <c r="C8" s="72" t="s">
        <v>138</v>
      </c>
      <c r="D8" s="72" t="s">
        <v>19</v>
      </c>
      <c r="E8" s="156" t="s">
        <v>22</v>
      </c>
      <c r="F8" s="72" t="s">
        <v>27</v>
      </c>
      <c r="G8" s="72" t="s">
        <v>139</v>
      </c>
      <c r="H8" s="72" t="s">
        <v>34</v>
      </c>
      <c r="I8" s="72" t="s">
        <v>123</v>
      </c>
      <c r="J8" s="156" t="s">
        <v>114</v>
      </c>
      <c r="K8" s="156" t="s">
        <v>177</v>
      </c>
      <c r="L8" s="157" t="s">
        <v>244</v>
      </c>
      <c r="M8" s="196"/>
    </row>
    <row r="9" spans="1:13" ht="31.5" x14ac:dyDescent="0.25">
      <c r="A9" s="73" t="s">
        <v>0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5"/>
      <c r="M9" s="76"/>
    </row>
    <row r="10" spans="1:13" ht="31.5" x14ac:dyDescent="0.25">
      <c r="A10" s="73" t="s">
        <v>141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5"/>
      <c r="M10" s="76">
        <f>SUM(C10:L10)</f>
        <v>0</v>
      </c>
    </row>
    <row r="11" spans="1:13" ht="47.25" x14ac:dyDescent="0.25">
      <c r="A11" s="73" t="s">
        <v>142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5"/>
      <c r="M11" s="76">
        <f>SUM(C11:L11)</f>
        <v>0</v>
      </c>
    </row>
    <row r="12" spans="1:13" ht="31.5" x14ac:dyDescent="0.25">
      <c r="A12" s="73" t="s">
        <v>182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5"/>
      <c r="M12" s="76">
        <f>SUM(C12:L12)</f>
        <v>0</v>
      </c>
    </row>
    <row r="13" spans="1:13" ht="15.75" x14ac:dyDescent="0.25">
      <c r="A13" s="77" t="s">
        <v>240</v>
      </c>
      <c r="B13" s="78">
        <f t="shared" ref="B13:K13" si="0">SUM(B9:B12)</f>
        <v>0</v>
      </c>
      <c r="C13" s="78">
        <f t="shared" si="0"/>
        <v>0</v>
      </c>
      <c r="D13" s="78">
        <f t="shared" si="0"/>
        <v>0</v>
      </c>
      <c r="E13" s="78">
        <f t="shared" si="0"/>
        <v>0</v>
      </c>
      <c r="F13" s="78">
        <f t="shared" si="0"/>
        <v>0</v>
      </c>
      <c r="G13" s="78">
        <f t="shared" si="0"/>
        <v>0</v>
      </c>
      <c r="H13" s="78">
        <f t="shared" si="0"/>
        <v>0</v>
      </c>
      <c r="I13" s="78">
        <f t="shared" si="0"/>
        <v>0</v>
      </c>
      <c r="J13" s="78">
        <f t="shared" si="0"/>
        <v>0</v>
      </c>
      <c r="K13" s="78">
        <f t="shared" si="0"/>
        <v>0</v>
      </c>
      <c r="L13" s="78">
        <f>SUM(L10:L12)</f>
        <v>0</v>
      </c>
      <c r="M13" s="78">
        <f>SUM(M9:M12)</f>
        <v>0</v>
      </c>
    </row>
    <row r="16" spans="1:13" x14ac:dyDescent="0.25">
      <c r="G16" s="1" t="s">
        <v>246</v>
      </c>
    </row>
  </sheetData>
  <mergeCells count="7">
    <mergeCell ref="A3:M3"/>
    <mergeCell ref="A4:M4"/>
    <mergeCell ref="A7:A8"/>
    <mergeCell ref="B7:F7"/>
    <mergeCell ref="G7:I7"/>
    <mergeCell ref="J7:L7"/>
    <mergeCell ref="M7:M8"/>
  </mergeCells>
  <pageMargins left="0.7" right="0.7" top="0.75" bottom="0.75" header="0.3" footer="0.3"/>
  <pageSetup paperSize="9" scale="73" orientation="landscape" horizontalDpi="4294967293" verticalDpi="4294967293" r:id="rId1"/>
  <headerFooter>
    <oddHeader>&amp;R20. számú melléklet a  6/2020. (X.06.)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45DFE-4523-4723-92FC-F24557CB3BB0}">
  <sheetPr>
    <pageSetUpPr fitToPage="1"/>
  </sheetPr>
  <dimension ref="A1:AMK17"/>
  <sheetViews>
    <sheetView view="pageLayout" zoomScaleNormal="100" workbookViewId="0">
      <selection activeCell="L5" sqref="L5"/>
    </sheetView>
  </sheetViews>
  <sheetFormatPr defaultRowHeight="15" x14ac:dyDescent="0.25"/>
  <cols>
    <col min="1" max="1" width="35" style="1" bestFit="1" customWidth="1"/>
    <col min="2" max="2" width="12.42578125" style="1" bestFit="1" customWidth="1"/>
    <col min="3" max="3" width="13.85546875" style="1" customWidth="1"/>
    <col min="4" max="4" width="12.42578125" style="1" bestFit="1" customWidth="1"/>
    <col min="5" max="7" width="11.28515625" style="1" bestFit="1" customWidth="1"/>
    <col min="8" max="8" width="13.140625" style="1" customWidth="1"/>
    <col min="9" max="9" width="12.42578125" style="1" bestFit="1" customWidth="1"/>
    <col min="10" max="10" width="12.28515625" style="1" customWidth="1"/>
    <col min="11" max="11" width="16.85546875" style="1" customWidth="1"/>
    <col min="12" max="12" width="15.140625" style="1" customWidth="1"/>
    <col min="13" max="13" width="14.28515625" style="1" bestFit="1" customWidth="1"/>
    <col min="14" max="1025" width="9.140625" style="1"/>
  </cols>
  <sheetData>
    <row r="1" spans="1:13" ht="15" customHeight="1" x14ac:dyDescent="0.25">
      <c r="A1"/>
      <c r="B1"/>
      <c r="C1"/>
      <c r="D1"/>
      <c r="E1"/>
      <c r="F1"/>
      <c r="G1"/>
      <c r="H1" s="79"/>
      <c r="I1" s="197" t="s">
        <v>243</v>
      </c>
      <c r="J1" s="197"/>
      <c r="K1" s="197"/>
      <c r="L1" s="197"/>
      <c r="M1" s="197"/>
    </row>
    <row r="2" spans="1:13" x14ac:dyDescent="0.25">
      <c r="A2"/>
      <c r="B2"/>
      <c r="C2"/>
      <c r="D2"/>
      <c r="E2"/>
      <c r="F2"/>
      <c r="G2"/>
      <c r="H2"/>
      <c r="I2"/>
      <c r="J2"/>
      <c r="K2"/>
      <c r="L2"/>
      <c r="M2"/>
    </row>
    <row r="3" spans="1:13" ht="15.75" x14ac:dyDescent="0.25">
      <c r="A3" s="195" t="s">
        <v>143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</row>
    <row r="4" spans="1:13" ht="15.75" x14ac:dyDescent="0.25">
      <c r="A4" s="195" t="s">
        <v>241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</row>
    <row r="5" spans="1:13" x14ac:dyDescent="0.25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/>
    </row>
    <row r="6" spans="1:13" x14ac:dyDescent="0.25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/>
    </row>
    <row r="7" spans="1:13" x14ac:dyDescent="0.25">
      <c r="A7"/>
      <c r="B7"/>
      <c r="C7"/>
      <c r="D7"/>
      <c r="E7"/>
      <c r="F7"/>
      <c r="G7"/>
      <c r="H7"/>
      <c r="I7"/>
      <c r="J7" s="69"/>
      <c r="K7" s="69"/>
      <c r="L7"/>
      <c r="M7" s="1" t="s">
        <v>1</v>
      </c>
    </row>
    <row r="8" spans="1:13" ht="15" customHeight="1" x14ac:dyDescent="0.25">
      <c r="A8" s="189" t="s">
        <v>133</v>
      </c>
      <c r="B8" s="189" t="s">
        <v>144</v>
      </c>
      <c r="C8" s="189"/>
      <c r="D8" s="189"/>
      <c r="E8" s="189"/>
      <c r="F8" s="189"/>
      <c r="G8" s="189"/>
      <c r="H8" s="189" t="s">
        <v>145</v>
      </c>
      <c r="I8" s="189"/>
      <c r="J8" s="189"/>
      <c r="K8" s="189" t="s">
        <v>39</v>
      </c>
      <c r="L8" s="189"/>
      <c r="M8" s="194" t="s">
        <v>146</v>
      </c>
    </row>
    <row r="9" spans="1:13" ht="57" x14ac:dyDescent="0.25">
      <c r="A9" s="189"/>
      <c r="B9" s="72" t="s">
        <v>8</v>
      </c>
      <c r="C9" s="72" t="s">
        <v>147</v>
      </c>
      <c r="D9" s="156" t="s">
        <v>16</v>
      </c>
      <c r="E9" s="72" t="s">
        <v>148</v>
      </c>
      <c r="F9" s="72" t="s">
        <v>81</v>
      </c>
      <c r="G9" s="72" t="s">
        <v>116</v>
      </c>
      <c r="H9" s="72" t="s">
        <v>30</v>
      </c>
      <c r="I9" s="72" t="s">
        <v>33</v>
      </c>
      <c r="J9" s="72" t="s">
        <v>36</v>
      </c>
      <c r="K9" s="72" t="s">
        <v>149</v>
      </c>
      <c r="L9" s="156" t="s">
        <v>150</v>
      </c>
      <c r="M9" s="194"/>
    </row>
    <row r="10" spans="1:13" ht="15.75" x14ac:dyDescent="0.25">
      <c r="A10" s="73" t="s">
        <v>0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6">
        <f>SUM(B10:L10)</f>
        <v>0</v>
      </c>
    </row>
    <row r="11" spans="1:13" ht="15.75" x14ac:dyDescent="0.25">
      <c r="A11" s="73" t="s">
        <v>141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6">
        <f>SUM(B11:L11)</f>
        <v>0</v>
      </c>
    </row>
    <row r="12" spans="1:13" ht="31.5" x14ac:dyDescent="0.25">
      <c r="A12" s="73" t="s">
        <v>142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80"/>
      <c r="M12" s="76">
        <f>SUM(B12:L12)</f>
        <v>0</v>
      </c>
    </row>
    <row r="13" spans="1:13" ht="31.5" x14ac:dyDescent="0.25">
      <c r="A13" s="73" t="s">
        <v>182</v>
      </c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80"/>
      <c r="M13" s="76">
        <f>SUM(B13:L13)</f>
        <v>0</v>
      </c>
    </row>
    <row r="14" spans="1:13" ht="31.5" x14ac:dyDescent="0.25">
      <c r="A14" s="77" t="s">
        <v>151</v>
      </c>
      <c r="B14" s="78">
        <f t="shared" ref="B14:M14" si="0">SUM(B10:B13)</f>
        <v>0</v>
      </c>
      <c r="C14" s="78">
        <f t="shared" si="0"/>
        <v>0</v>
      </c>
      <c r="D14" s="78">
        <f t="shared" si="0"/>
        <v>0</v>
      </c>
      <c r="E14" s="78">
        <f t="shared" si="0"/>
        <v>0</v>
      </c>
      <c r="F14" s="78">
        <f t="shared" si="0"/>
        <v>0</v>
      </c>
      <c r="G14" s="78">
        <f t="shared" si="0"/>
        <v>0</v>
      </c>
      <c r="H14" s="78">
        <f t="shared" si="0"/>
        <v>0</v>
      </c>
      <c r="I14" s="78">
        <f t="shared" si="0"/>
        <v>0</v>
      </c>
      <c r="J14" s="78">
        <f t="shared" si="0"/>
        <v>0</v>
      </c>
      <c r="K14" s="78">
        <f t="shared" si="0"/>
        <v>0</v>
      </c>
      <c r="L14" s="78">
        <f t="shared" si="0"/>
        <v>0</v>
      </c>
      <c r="M14" s="78">
        <f t="shared" si="0"/>
        <v>0</v>
      </c>
    </row>
    <row r="17" spans="6:6" x14ac:dyDescent="0.25">
      <c r="F17" s="1" t="s">
        <v>246</v>
      </c>
    </row>
  </sheetData>
  <mergeCells count="8">
    <mergeCell ref="I1:M1"/>
    <mergeCell ref="A3:M3"/>
    <mergeCell ref="A4:M4"/>
    <mergeCell ref="A8:A9"/>
    <mergeCell ref="B8:G8"/>
    <mergeCell ref="H8:J8"/>
    <mergeCell ref="K8:L8"/>
    <mergeCell ref="M8:M9"/>
  </mergeCells>
  <pageMargins left="0.7" right="0.7" top="0.75" bottom="0.75" header="0.3" footer="0.3"/>
  <pageSetup paperSize="9" scale="68" fitToHeight="0" orientation="landscape" horizontalDpi="4294967293" verticalDpi="4294967293" r:id="rId1"/>
  <headerFooter>
    <oddHeader>&amp;R21. számú melléklet a  6/2020. (X.06.)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R32"/>
  <sheetViews>
    <sheetView tabSelected="1" zoomScale="79" zoomScaleNormal="79" workbookViewId="0">
      <selection activeCell="B8" sqref="B8"/>
    </sheetView>
  </sheetViews>
  <sheetFormatPr defaultColWidth="9.140625" defaultRowHeight="15" x14ac:dyDescent="0.25"/>
  <cols>
    <col min="1" max="1" width="36" style="133" bestFit="1" customWidth="1"/>
    <col min="2" max="2" width="16.42578125" style="133" bestFit="1" customWidth="1"/>
    <col min="3" max="12" width="14" style="133" bestFit="1" customWidth="1"/>
    <col min="13" max="13" width="15.28515625" style="133" bestFit="1" customWidth="1"/>
    <col min="14" max="14" width="14.28515625" style="133" bestFit="1" customWidth="1"/>
    <col min="15" max="15" width="12.7109375" style="133" bestFit="1" customWidth="1"/>
    <col min="16" max="16" width="11.85546875" style="133" bestFit="1" customWidth="1"/>
    <col min="17" max="17" width="9.140625" style="133"/>
    <col min="18" max="18" width="10.140625" style="133" bestFit="1" customWidth="1"/>
    <col min="19" max="16384" width="9.140625" style="133"/>
  </cols>
  <sheetData>
    <row r="1" spans="1:16" x14ac:dyDescent="0.25">
      <c r="A1" s="1"/>
      <c r="B1" s="1"/>
      <c r="C1" s="1"/>
      <c r="D1" s="1"/>
      <c r="E1" s="1"/>
      <c r="F1" s="1"/>
      <c r="H1" s="1"/>
      <c r="I1" s="1"/>
      <c r="J1" s="1"/>
      <c r="K1" s="1"/>
      <c r="L1" s="187" t="s">
        <v>152</v>
      </c>
      <c r="M1" s="187"/>
      <c r="N1" s="187"/>
    </row>
    <row r="2" spans="1:1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98"/>
      <c r="M2" s="198"/>
      <c r="N2" s="198"/>
    </row>
    <row r="3" spans="1:16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98"/>
      <c r="M3" s="198"/>
      <c r="N3" s="198"/>
    </row>
    <row r="4" spans="1:16" ht="15.75" x14ac:dyDescent="0.25">
      <c r="A4" s="199" t="s">
        <v>222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</row>
    <row r="5" spans="1:16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3" t="s">
        <v>188</v>
      </c>
    </row>
    <row r="6" spans="1:16" x14ac:dyDescent="0.25">
      <c r="A6" s="99" t="s">
        <v>0</v>
      </c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</row>
    <row r="7" spans="1:16" x14ac:dyDescent="0.25">
      <c r="A7" s="99" t="s">
        <v>154</v>
      </c>
      <c r="B7" s="100" t="s">
        <v>155</v>
      </c>
      <c r="C7" s="100" t="s">
        <v>156</v>
      </c>
      <c r="D7" s="100" t="s">
        <v>157</v>
      </c>
      <c r="E7" s="100" t="s">
        <v>158</v>
      </c>
      <c r="F7" s="100" t="s">
        <v>159</v>
      </c>
      <c r="G7" s="100" t="s">
        <v>160</v>
      </c>
      <c r="H7" s="100" t="s">
        <v>161</v>
      </c>
      <c r="I7" s="100" t="s">
        <v>162</v>
      </c>
      <c r="J7" s="100" t="s">
        <v>163</v>
      </c>
      <c r="K7" s="100" t="s">
        <v>164</v>
      </c>
      <c r="L7" s="100" t="s">
        <v>165</v>
      </c>
      <c r="M7" s="100" t="s">
        <v>166</v>
      </c>
      <c r="N7" s="100" t="s">
        <v>167</v>
      </c>
    </row>
    <row r="8" spans="1:16" x14ac:dyDescent="0.25">
      <c r="A8" s="88" t="s">
        <v>184</v>
      </c>
      <c r="B8" s="128">
        <v>459189537</v>
      </c>
      <c r="C8" s="129">
        <v>417965402</v>
      </c>
      <c r="D8" s="129">
        <v>376741276</v>
      </c>
      <c r="E8" s="129">
        <v>335517150</v>
      </c>
      <c r="F8" s="129">
        <v>294293024</v>
      </c>
      <c r="G8" s="129">
        <v>253068898</v>
      </c>
      <c r="H8" s="129">
        <v>211844772</v>
      </c>
      <c r="I8" s="129">
        <v>206120646</v>
      </c>
      <c r="J8" s="129">
        <v>164896520</v>
      </c>
      <c r="K8" s="129">
        <v>123672394</v>
      </c>
      <c r="L8" s="129">
        <v>82448268</v>
      </c>
      <c r="M8" s="129">
        <v>41224142</v>
      </c>
      <c r="N8" s="101"/>
    </row>
    <row r="9" spans="1:16" x14ac:dyDescent="0.25">
      <c r="A9" s="104" t="s">
        <v>109</v>
      </c>
      <c r="B9" s="47">
        <v>48836241</v>
      </c>
      <c r="C9" s="47">
        <v>48836241</v>
      </c>
      <c r="D9" s="47">
        <v>48836241</v>
      </c>
      <c r="E9" s="47">
        <v>48836241</v>
      </c>
      <c r="F9" s="47">
        <v>48836241</v>
      </c>
      <c r="G9" s="47">
        <v>48836241</v>
      </c>
      <c r="H9" s="47">
        <v>48836241</v>
      </c>
      <c r="I9" s="47">
        <v>48836241</v>
      </c>
      <c r="J9" s="47">
        <v>48836241</v>
      </c>
      <c r="K9" s="47">
        <v>48836241</v>
      </c>
      <c r="L9" s="47">
        <v>48836241</v>
      </c>
      <c r="M9" s="47">
        <v>48836241</v>
      </c>
      <c r="N9" s="107">
        <f>SUM(B9:M9)</f>
        <v>586034892</v>
      </c>
      <c r="O9" s="91"/>
    </row>
    <row r="10" spans="1:16" ht="30" x14ac:dyDescent="0.25">
      <c r="A10" s="134" t="s">
        <v>14</v>
      </c>
      <c r="B10" s="47">
        <v>20985236</v>
      </c>
      <c r="C10" s="47">
        <v>20985236</v>
      </c>
      <c r="D10" s="47">
        <v>20985236</v>
      </c>
      <c r="E10" s="47">
        <v>20985236</v>
      </c>
      <c r="F10" s="47">
        <v>20985236</v>
      </c>
      <c r="G10" s="47">
        <v>20985236</v>
      </c>
      <c r="H10" s="47">
        <v>20985236</v>
      </c>
      <c r="I10" s="47">
        <v>20985236</v>
      </c>
      <c r="J10" s="47">
        <v>20985236</v>
      </c>
      <c r="K10" s="47">
        <v>20985236</v>
      </c>
      <c r="L10" s="47">
        <v>20985236</v>
      </c>
      <c r="M10" s="47">
        <v>20985239</v>
      </c>
      <c r="N10" s="107">
        <f t="shared" ref="N10:N16" si="0">SUM(B10:M10)</f>
        <v>251822835</v>
      </c>
      <c r="P10" s="91"/>
    </row>
    <row r="11" spans="1:16" x14ac:dyDescent="0.25">
      <c r="A11" s="48" t="s">
        <v>168</v>
      </c>
      <c r="B11" s="135">
        <v>18559305</v>
      </c>
      <c r="C11" s="135">
        <v>18559304</v>
      </c>
      <c r="D11" s="135">
        <v>18559304</v>
      </c>
      <c r="E11" s="135">
        <v>18559304</v>
      </c>
      <c r="F11" s="135">
        <v>18559304</v>
      </c>
      <c r="G11" s="135">
        <v>18559304</v>
      </c>
      <c r="H11" s="135">
        <v>18559304</v>
      </c>
      <c r="I11" s="135">
        <v>18559304</v>
      </c>
      <c r="J11" s="135">
        <v>18559304</v>
      </c>
      <c r="K11" s="135">
        <v>18559304</v>
      </c>
      <c r="L11" s="135">
        <v>18559304</v>
      </c>
      <c r="M11" s="135">
        <v>18559304</v>
      </c>
      <c r="N11" s="107">
        <f t="shared" si="0"/>
        <v>222711649</v>
      </c>
      <c r="O11" s="91"/>
    </row>
    <row r="12" spans="1:16" x14ac:dyDescent="0.25">
      <c r="A12" s="48" t="s">
        <v>169</v>
      </c>
      <c r="B12" s="136">
        <v>3673267</v>
      </c>
      <c r="C12" s="136">
        <v>3673267</v>
      </c>
      <c r="D12" s="136">
        <v>3673267</v>
      </c>
      <c r="E12" s="136">
        <v>3673267</v>
      </c>
      <c r="F12" s="136">
        <v>3673267</v>
      </c>
      <c r="G12" s="136">
        <v>3673267</v>
      </c>
      <c r="H12" s="136">
        <v>3673267</v>
      </c>
      <c r="I12" s="136">
        <v>3673267</v>
      </c>
      <c r="J12" s="136">
        <v>3673267</v>
      </c>
      <c r="K12" s="136">
        <v>3673267</v>
      </c>
      <c r="L12" s="136">
        <v>3673267</v>
      </c>
      <c r="M12" s="136">
        <v>3673276</v>
      </c>
      <c r="N12" s="107">
        <f t="shared" si="0"/>
        <v>44079213</v>
      </c>
      <c r="O12" s="91"/>
    </row>
    <row r="13" spans="1:16" x14ac:dyDescent="0.25">
      <c r="A13" s="84" t="s">
        <v>195</v>
      </c>
      <c r="B13" s="137">
        <v>197049</v>
      </c>
      <c r="C13" s="137">
        <v>197049</v>
      </c>
      <c r="D13" s="137">
        <v>197049</v>
      </c>
      <c r="E13" s="137">
        <v>197049</v>
      </c>
      <c r="F13" s="137">
        <v>197049</v>
      </c>
      <c r="G13" s="137">
        <v>197049</v>
      </c>
      <c r="H13" s="137">
        <v>197049</v>
      </c>
      <c r="I13" s="137">
        <v>197049</v>
      </c>
      <c r="J13" s="137">
        <v>197049</v>
      </c>
      <c r="K13" s="137">
        <v>197049</v>
      </c>
      <c r="L13" s="137">
        <v>197049</v>
      </c>
      <c r="M13" s="137">
        <v>197049</v>
      </c>
      <c r="N13" s="102">
        <f t="shared" si="0"/>
        <v>2364588</v>
      </c>
      <c r="P13" s="91"/>
    </row>
    <row r="14" spans="1:16" x14ac:dyDescent="0.25">
      <c r="A14" s="84" t="s">
        <v>27</v>
      </c>
      <c r="B14" s="107">
        <v>0</v>
      </c>
      <c r="C14" s="102">
        <v>0</v>
      </c>
      <c r="D14" s="107">
        <v>0</v>
      </c>
      <c r="E14" s="102">
        <v>0</v>
      </c>
      <c r="F14" s="107">
        <v>0</v>
      </c>
      <c r="G14" s="102">
        <v>0</v>
      </c>
      <c r="H14" s="107">
        <v>0</v>
      </c>
      <c r="I14" s="102">
        <v>0</v>
      </c>
      <c r="J14" s="107">
        <v>0</v>
      </c>
      <c r="K14" s="102">
        <v>0</v>
      </c>
      <c r="L14" s="107">
        <v>0</v>
      </c>
      <c r="M14" s="102">
        <v>0</v>
      </c>
      <c r="N14" s="102">
        <f t="shared" si="0"/>
        <v>0</v>
      </c>
    </row>
    <row r="15" spans="1:16" x14ac:dyDescent="0.25">
      <c r="A15" s="84" t="s">
        <v>122</v>
      </c>
      <c r="B15" s="107">
        <v>183398</v>
      </c>
      <c r="C15" s="107">
        <v>183398</v>
      </c>
      <c r="D15" s="107">
        <v>183398</v>
      </c>
      <c r="E15" s="107">
        <v>183398</v>
      </c>
      <c r="F15" s="107">
        <v>183398</v>
      </c>
      <c r="G15" s="107">
        <v>183398</v>
      </c>
      <c r="H15" s="107">
        <v>183398</v>
      </c>
      <c r="I15" s="107">
        <v>183398</v>
      </c>
      <c r="J15" s="107">
        <v>183398</v>
      </c>
      <c r="K15" s="107">
        <v>183398</v>
      </c>
      <c r="L15" s="107">
        <v>183398</v>
      </c>
      <c r="M15" s="107">
        <v>183409</v>
      </c>
      <c r="N15" s="102">
        <f t="shared" si="0"/>
        <v>2200787</v>
      </c>
    </row>
    <row r="16" spans="1:16" x14ac:dyDescent="0.25">
      <c r="A16" s="84" t="s">
        <v>191</v>
      </c>
      <c r="B16" s="107">
        <v>333709</v>
      </c>
      <c r="C16" s="107">
        <v>333709</v>
      </c>
      <c r="D16" s="107">
        <v>333709</v>
      </c>
      <c r="E16" s="107">
        <v>333709</v>
      </c>
      <c r="F16" s="107">
        <v>333709</v>
      </c>
      <c r="G16" s="107">
        <v>333709</v>
      </c>
      <c r="H16" s="107">
        <v>333709</v>
      </c>
      <c r="I16" s="107">
        <v>333709</v>
      </c>
      <c r="J16" s="107">
        <v>333709</v>
      </c>
      <c r="K16" s="107">
        <v>333709</v>
      </c>
      <c r="L16" s="107">
        <v>333709</v>
      </c>
      <c r="M16" s="107">
        <v>333717</v>
      </c>
      <c r="N16" s="102">
        <f t="shared" si="0"/>
        <v>4004516</v>
      </c>
    </row>
    <row r="17" spans="1:18" x14ac:dyDescent="0.25">
      <c r="A17" s="84" t="s">
        <v>194</v>
      </c>
      <c r="B17" s="107">
        <v>0</v>
      </c>
      <c r="C17" s="107">
        <v>0</v>
      </c>
      <c r="D17" s="107">
        <v>0</v>
      </c>
      <c r="E17" s="107">
        <v>0</v>
      </c>
      <c r="F17" s="107">
        <v>0</v>
      </c>
      <c r="G17" s="107">
        <v>0</v>
      </c>
      <c r="H17" s="107">
        <v>35500000</v>
      </c>
      <c r="I17" s="107">
        <v>0</v>
      </c>
      <c r="J17" s="107">
        <v>0</v>
      </c>
      <c r="K17" s="107">
        <v>0</v>
      </c>
      <c r="L17" s="107">
        <v>0</v>
      </c>
      <c r="M17" s="107">
        <v>0</v>
      </c>
      <c r="N17" s="102">
        <f>SUM(B17:M17)</f>
        <v>35500000</v>
      </c>
    </row>
    <row r="18" spans="1:18" x14ac:dyDescent="0.25">
      <c r="A18" s="116" t="s">
        <v>170</v>
      </c>
      <c r="B18" s="103">
        <f>SUM(B8:B17)</f>
        <v>551957742</v>
      </c>
      <c r="C18" s="103">
        <f>SUM(C8:C17)</f>
        <v>510733606</v>
      </c>
      <c r="D18" s="103">
        <f t="shared" ref="D18:M18" si="1">SUM(D8:D17)</f>
        <v>469509480</v>
      </c>
      <c r="E18" s="103">
        <f t="shared" si="1"/>
        <v>428285354</v>
      </c>
      <c r="F18" s="103">
        <f t="shared" si="1"/>
        <v>387061228</v>
      </c>
      <c r="G18" s="103">
        <f t="shared" si="1"/>
        <v>345837102</v>
      </c>
      <c r="H18" s="103">
        <f t="shared" si="1"/>
        <v>340112976</v>
      </c>
      <c r="I18" s="103">
        <f t="shared" si="1"/>
        <v>298888850</v>
      </c>
      <c r="J18" s="103">
        <f t="shared" si="1"/>
        <v>257664724</v>
      </c>
      <c r="K18" s="103">
        <f t="shared" si="1"/>
        <v>216440598</v>
      </c>
      <c r="L18" s="103">
        <f t="shared" si="1"/>
        <v>175216472</v>
      </c>
      <c r="M18" s="103">
        <f t="shared" si="1"/>
        <v>133992377</v>
      </c>
      <c r="N18" s="103">
        <f>B8+N9+N10+N11+N12+N13+N14+N15+N16+N17</f>
        <v>1607908017</v>
      </c>
      <c r="O18" s="91"/>
    </row>
    <row r="19" spans="1:18" x14ac:dyDescent="0.25">
      <c r="A19" s="104"/>
      <c r="B19" s="105"/>
      <c r="C19" s="105"/>
      <c r="D19" s="105"/>
      <c r="E19" s="105"/>
      <c r="F19" s="105"/>
      <c r="G19" s="105"/>
      <c r="H19" s="105"/>
      <c r="I19" s="105"/>
      <c r="J19" s="106"/>
      <c r="K19" s="105"/>
      <c r="L19" s="105"/>
      <c r="M19" s="105"/>
      <c r="N19" s="107"/>
    </row>
    <row r="20" spans="1:18" x14ac:dyDescent="0.25">
      <c r="A20" s="99" t="s">
        <v>171</v>
      </c>
      <c r="B20" s="100" t="s">
        <v>155</v>
      </c>
      <c r="C20" s="100" t="s">
        <v>156</v>
      </c>
      <c r="D20" s="100" t="s">
        <v>157</v>
      </c>
      <c r="E20" s="100" t="s">
        <v>158</v>
      </c>
      <c r="F20" s="100" t="s">
        <v>159</v>
      </c>
      <c r="G20" s="100" t="s">
        <v>160</v>
      </c>
      <c r="H20" s="100" t="s">
        <v>161</v>
      </c>
      <c r="I20" s="100" t="s">
        <v>162</v>
      </c>
      <c r="J20" s="100" t="s">
        <v>163</v>
      </c>
      <c r="K20" s="100" t="s">
        <v>164</v>
      </c>
      <c r="L20" s="100" t="s">
        <v>165</v>
      </c>
      <c r="M20" s="100" t="s">
        <v>166</v>
      </c>
      <c r="N20" s="108" t="s">
        <v>167</v>
      </c>
    </row>
    <row r="21" spans="1:18" x14ac:dyDescent="0.25">
      <c r="A21" s="88" t="s">
        <v>8</v>
      </c>
      <c r="B21" s="109">
        <v>12955798</v>
      </c>
      <c r="C21" s="109">
        <v>12955798</v>
      </c>
      <c r="D21" s="109">
        <v>12955798</v>
      </c>
      <c r="E21" s="109">
        <v>12955798</v>
      </c>
      <c r="F21" s="109">
        <v>12955798</v>
      </c>
      <c r="G21" s="109">
        <v>12955798</v>
      </c>
      <c r="H21" s="109">
        <v>12955798</v>
      </c>
      <c r="I21" s="109">
        <v>12955798</v>
      </c>
      <c r="J21" s="109">
        <v>12955798</v>
      </c>
      <c r="K21" s="109">
        <v>12955798</v>
      </c>
      <c r="L21" s="109">
        <v>12955798</v>
      </c>
      <c r="M21" s="109">
        <v>12955798</v>
      </c>
      <c r="N21" s="110">
        <f>SUM(B21:M21)</f>
        <v>155469576</v>
      </c>
      <c r="O21" s="91"/>
    </row>
    <row r="22" spans="1:18" x14ac:dyDescent="0.25">
      <c r="A22" s="88" t="s">
        <v>185</v>
      </c>
      <c r="B22" s="109">
        <v>1444432</v>
      </c>
      <c r="C22" s="109">
        <v>1444432</v>
      </c>
      <c r="D22" s="109">
        <v>1444432</v>
      </c>
      <c r="E22" s="109">
        <v>1444432</v>
      </c>
      <c r="F22" s="109">
        <v>1444432</v>
      </c>
      <c r="G22" s="109">
        <v>1444432</v>
      </c>
      <c r="H22" s="109">
        <v>1444432</v>
      </c>
      <c r="I22" s="109">
        <v>1444432</v>
      </c>
      <c r="J22" s="109">
        <v>1444432</v>
      </c>
      <c r="K22" s="109">
        <v>1444432</v>
      </c>
      <c r="L22" s="109">
        <v>1444432</v>
      </c>
      <c r="M22" s="109">
        <v>1444434</v>
      </c>
      <c r="N22" s="110">
        <f t="shared" ref="N22:N30" si="2">SUM(B22:M22)</f>
        <v>17333186</v>
      </c>
      <c r="O22" s="91"/>
      <c r="R22" s="91"/>
    </row>
    <row r="23" spans="1:18" x14ac:dyDescent="0.25">
      <c r="A23" s="88" t="s">
        <v>16</v>
      </c>
      <c r="B23" s="109">
        <v>16726076</v>
      </c>
      <c r="C23" s="109">
        <v>16726066</v>
      </c>
      <c r="D23" s="109">
        <v>16726066</v>
      </c>
      <c r="E23" s="109">
        <v>16726066</v>
      </c>
      <c r="F23" s="109">
        <v>16726066</v>
      </c>
      <c r="G23" s="109">
        <v>16726066</v>
      </c>
      <c r="H23" s="109">
        <v>16726066</v>
      </c>
      <c r="I23" s="109">
        <v>16726066</v>
      </c>
      <c r="J23" s="109">
        <v>16726066</v>
      </c>
      <c r="K23" s="109">
        <v>16726066</v>
      </c>
      <c r="L23" s="109">
        <v>16726066</v>
      </c>
      <c r="M23" s="109">
        <v>16726066</v>
      </c>
      <c r="N23" s="110">
        <f t="shared" si="2"/>
        <v>200712802</v>
      </c>
      <c r="O23" s="91"/>
      <c r="R23" s="91"/>
    </row>
    <row r="24" spans="1:18" x14ac:dyDescent="0.25">
      <c r="A24" s="89" t="s">
        <v>18</v>
      </c>
      <c r="B24" s="102">
        <v>1375000</v>
      </c>
      <c r="C24" s="102">
        <v>1375000</v>
      </c>
      <c r="D24" s="102">
        <v>1375000</v>
      </c>
      <c r="E24" s="102">
        <v>1375000</v>
      </c>
      <c r="F24" s="102">
        <v>1375000</v>
      </c>
      <c r="G24" s="102">
        <v>1375000</v>
      </c>
      <c r="H24" s="102">
        <v>1375000</v>
      </c>
      <c r="I24" s="102">
        <v>1375000</v>
      </c>
      <c r="J24" s="102">
        <v>1375000</v>
      </c>
      <c r="K24" s="102">
        <v>1375000</v>
      </c>
      <c r="L24" s="102">
        <v>1375000</v>
      </c>
      <c r="M24" s="102">
        <v>1375000</v>
      </c>
      <c r="N24" s="110">
        <f t="shared" si="2"/>
        <v>16500000</v>
      </c>
      <c r="O24" s="91"/>
    </row>
    <row r="25" spans="1:18" x14ac:dyDescent="0.25">
      <c r="A25" s="88" t="s">
        <v>172</v>
      </c>
      <c r="B25" s="102">
        <v>8947968</v>
      </c>
      <c r="C25" s="102">
        <v>8947968</v>
      </c>
      <c r="D25" s="102">
        <v>8947968</v>
      </c>
      <c r="E25" s="102">
        <v>8947968</v>
      </c>
      <c r="F25" s="102">
        <v>8947968</v>
      </c>
      <c r="G25" s="102">
        <v>8947968</v>
      </c>
      <c r="H25" s="102">
        <v>8947968</v>
      </c>
      <c r="I25" s="102">
        <v>8947968</v>
      </c>
      <c r="J25" s="102">
        <v>8947968</v>
      </c>
      <c r="K25" s="102">
        <v>8947968</v>
      </c>
      <c r="L25" s="102">
        <v>8947968</v>
      </c>
      <c r="M25" s="102">
        <v>8947979</v>
      </c>
      <c r="N25" s="110">
        <f t="shared" si="2"/>
        <v>107375627</v>
      </c>
      <c r="O25" s="91"/>
    </row>
    <row r="26" spans="1:18" x14ac:dyDescent="0.25">
      <c r="A26" s="88" t="s">
        <v>116</v>
      </c>
      <c r="B26" s="102">
        <v>6663737</v>
      </c>
      <c r="C26" s="102">
        <v>6663737</v>
      </c>
      <c r="D26" s="102">
        <v>6663737</v>
      </c>
      <c r="E26" s="102">
        <v>6663737</v>
      </c>
      <c r="F26" s="102">
        <v>6663737</v>
      </c>
      <c r="G26" s="102">
        <v>6663737</v>
      </c>
      <c r="H26" s="102">
        <v>6663737</v>
      </c>
      <c r="I26" s="102">
        <v>6663737</v>
      </c>
      <c r="J26" s="102">
        <v>6663737</v>
      </c>
      <c r="K26" s="102">
        <v>6663737</v>
      </c>
      <c r="L26" s="102">
        <v>6663737</v>
      </c>
      <c r="M26" s="102">
        <v>6663742</v>
      </c>
      <c r="N26" s="110">
        <f t="shared" si="2"/>
        <v>79964849</v>
      </c>
      <c r="O26" s="91"/>
    </row>
    <row r="27" spans="1:18" x14ac:dyDescent="0.25">
      <c r="A27" s="88" t="s">
        <v>30</v>
      </c>
      <c r="B27" s="102">
        <v>7677518</v>
      </c>
      <c r="C27" s="102">
        <v>7677518</v>
      </c>
      <c r="D27" s="102">
        <v>7677518</v>
      </c>
      <c r="E27" s="102">
        <v>7677518</v>
      </c>
      <c r="F27" s="102">
        <v>7677518</v>
      </c>
      <c r="G27" s="102">
        <v>7677518</v>
      </c>
      <c r="H27" s="102">
        <v>7677518</v>
      </c>
      <c r="I27" s="102">
        <v>7677518</v>
      </c>
      <c r="J27" s="102">
        <v>7677518</v>
      </c>
      <c r="K27" s="102">
        <v>7677518</v>
      </c>
      <c r="L27" s="102">
        <v>7677518</v>
      </c>
      <c r="M27" s="102">
        <v>7677528</v>
      </c>
      <c r="N27" s="110">
        <f t="shared" si="2"/>
        <v>92130226</v>
      </c>
      <c r="O27" s="91"/>
    </row>
    <row r="28" spans="1:18" x14ac:dyDescent="0.25">
      <c r="A28" s="88" t="s">
        <v>33</v>
      </c>
      <c r="B28" s="102">
        <v>28075742</v>
      </c>
      <c r="C28" s="102">
        <v>28075742</v>
      </c>
      <c r="D28" s="102">
        <v>28075742</v>
      </c>
      <c r="E28" s="102">
        <v>28075742</v>
      </c>
      <c r="F28" s="102">
        <v>28075742</v>
      </c>
      <c r="G28" s="102">
        <v>28075742</v>
      </c>
      <c r="H28" s="102">
        <v>28075742</v>
      </c>
      <c r="I28" s="102">
        <v>28075742</v>
      </c>
      <c r="J28" s="102">
        <v>28075742</v>
      </c>
      <c r="K28" s="102">
        <v>28075742</v>
      </c>
      <c r="L28" s="102">
        <v>28075742</v>
      </c>
      <c r="M28" s="102">
        <v>28075752</v>
      </c>
      <c r="N28" s="110">
        <f t="shared" si="2"/>
        <v>336908914</v>
      </c>
      <c r="O28" s="91"/>
    </row>
    <row r="29" spans="1:18" x14ac:dyDescent="0.25">
      <c r="A29" s="89" t="s">
        <v>36</v>
      </c>
      <c r="B29" s="102">
        <v>0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0</v>
      </c>
      <c r="I29" s="102">
        <v>0</v>
      </c>
      <c r="J29" s="102">
        <v>0</v>
      </c>
      <c r="K29" s="102">
        <v>0</v>
      </c>
      <c r="L29" s="102">
        <v>0</v>
      </c>
      <c r="M29" s="102">
        <v>0</v>
      </c>
      <c r="N29" s="110">
        <f t="shared" si="2"/>
        <v>0</v>
      </c>
      <c r="O29" s="91"/>
    </row>
    <row r="30" spans="1:18" x14ac:dyDescent="0.25">
      <c r="A30" s="88" t="s">
        <v>186</v>
      </c>
      <c r="B30" s="102">
        <v>50126069</v>
      </c>
      <c r="C30" s="102">
        <v>50126069</v>
      </c>
      <c r="D30" s="102">
        <v>50126069</v>
      </c>
      <c r="E30" s="102">
        <v>50126069</v>
      </c>
      <c r="F30" s="102">
        <v>50126069</v>
      </c>
      <c r="G30" s="102">
        <v>50126069</v>
      </c>
      <c r="H30" s="102">
        <v>50126069</v>
      </c>
      <c r="I30" s="102">
        <v>50126069</v>
      </c>
      <c r="J30" s="102">
        <v>50126069</v>
      </c>
      <c r="K30" s="102">
        <v>50126069</v>
      </c>
      <c r="L30" s="102">
        <v>50126069</v>
      </c>
      <c r="M30" s="102">
        <v>50126078</v>
      </c>
      <c r="N30" s="110">
        <f t="shared" si="2"/>
        <v>601512837</v>
      </c>
      <c r="O30" s="91"/>
    </row>
    <row r="31" spans="1:18" x14ac:dyDescent="0.25">
      <c r="A31" s="111" t="s">
        <v>173</v>
      </c>
      <c r="B31" s="112">
        <f t="shared" ref="B31:M31" si="3">SUM(B21:B30)</f>
        <v>133992340</v>
      </c>
      <c r="C31" s="112">
        <f t="shared" si="3"/>
        <v>133992330</v>
      </c>
      <c r="D31" s="112">
        <f t="shared" si="3"/>
        <v>133992330</v>
      </c>
      <c r="E31" s="112">
        <f t="shared" si="3"/>
        <v>133992330</v>
      </c>
      <c r="F31" s="112">
        <f t="shared" si="3"/>
        <v>133992330</v>
      </c>
      <c r="G31" s="112">
        <f t="shared" si="3"/>
        <v>133992330</v>
      </c>
      <c r="H31" s="112">
        <f t="shared" si="3"/>
        <v>133992330</v>
      </c>
      <c r="I31" s="112">
        <f t="shared" si="3"/>
        <v>133992330</v>
      </c>
      <c r="J31" s="112">
        <f t="shared" si="3"/>
        <v>133992330</v>
      </c>
      <c r="K31" s="112">
        <f t="shared" si="3"/>
        <v>133992330</v>
      </c>
      <c r="L31" s="112">
        <f t="shared" si="3"/>
        <v>133992330</v>
      </c>
      <c r="M31" s="112">
        <f t="shared" si="3"/>
        <v>133992377</v>
      </c>
      <c r="N31" s="112">
        <f>SUM(B31:M31)</f>
        <v>1607908017</v>
      </c>
      <c r="O31" s="91"/>
      <c r="P31" s="91"/>
    </row>
    <row r="32" spans="1:18" ht="15.75" x14ac:dyDescent="0.25">
      <c r="A32" s="113" t="s">
        <v>187</v>
      </c>
      <c r="B32" s="114">
        <f>B18-B31</f>
        <v>417965402</v>
      </c>
      <c r="C32" s="114">
        <f t="shared" ref="C32:L32" si="4">C18-C31</f>
        <v>376741276</v>
      </c>
      <c r="D32" s="114">
        <f t="shared" si="4"/>
        <v>335517150</v>
      </c>
      <c r="E32" s="114">
        <f t="shared" si="4"/>
        <v>294293024</v>
      </c>
      <c r="F32" s="114">
        <f t="shared" si="4"/>
        <v>253068898</v>
      </c>
      <c r="G32" s="114">
        <f t="shared" si="4"/>
        <v>211844772</v>
      </c>
      <c r="H32" s="114">
        <f t="shared" si="4"/>
        <v>206120646</v>
      </c>
      <c r="I32" s="114">
        <f t="shared" si="4"/>
        <v>164896520</v>
      </c>
      <c r="J32" s="114">
        <f t="shared" si="4"/>
        <v>123672394</v>
      </c>
      <c r="K32" s="114">
        <f t="shared" si="4"/>
        <v>82448268</v>
      </c>
      <c r="L32" s="114">
        <f t="shared" si="4"/>
        <v>41224142</v>
      </c>
      <c r="M32" s="114">
        <f>M18-M31</f>
        <v>0</v>
      </c>
      <c r="N32" s="113"/>
    </row>
  </sheetData>
  <mergeCells count="5">
    <mergeCell ref="L1:N1"/>
    <mergeCell ref="L2:N2"/>
    <mergeCell ref="L3:N3"/>
    <mergeCell ref="A4:N4"/>
    <mergeCell ref="B6:N6"/>
  </mergeCells>
  <pageMargins left="0.7" right="0.7" top="0.75" bottom="0.75" header="0.51180555555555496" footer="0.51180555555555496"/>
  <pageSetup paperSize="9" scale="59" firstPageNumber="0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P31"/>
  <sheetViews>
    <sheetView zoomScaleNormal="100" workbookViewId="0">
      <selection activeCell="Q23" sqref="Q23"/>
    </sheetView>
  </sheetViews>
  <sheetFormatPr defaultColWidth="9.140625" defaultRowHeight="15" x14ac:dyDescent="0.25"/>
  <cols>
    <col min="1" max="1" width="39" style="133" customWidth="1"/>
    <col min="2" max="13" width="12.42578125" style="133" bestFit="1" customWidth="1"/>
    <col min="14" max="14" width="14.28515625" style="133" bestFit="1" customWidth="1"/>
    <col min="15" max="15" width="11.140625" style="133" bestFit="1" customWidth="1"/>
    <col min="16" max="16384" width="9.140625" style="133"/>
  </cols>
  <sheetData>
    <row r="1" spans="1:15" x14ac:dyDescent="0.25">
      <c r="L1" s="187" t="s">
        <v>174</v>
      </c>
      <c r="M1" s="187"/>
      <c r="N1" s="187"/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98"/>
      <c r="M2" s="198"/>
      <c r="N2" s="198"/>
    </row>
    <row r="3" spans="1:15" ht="15.75" x14ac:dyDescent="0.25">
      <c r="A3" s="199" t="s">
        <v>223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3" t="s">
        <v>189</v>
      </c>
    </row>
    <row r="5" spans="1:15" x14ac:dyDescent="0.25">
      <c r="A5" s="99" t="s">
        <v>141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</row>
    <row r="6" spans="1:15" x14ac:dyDescent="0.25">
      <c r="A6" s="99" t="s">
        <v>154</v>
      </c>
      <c r="B6" s="100" t="s">
        <v>155</v>
      </c>
      <c r="C6" s="100" t="s">
        <v>156</v>
      </c>
      <c r="D6" s="100" t="s">
        <v>157</v>
      </c>
      <c r="E6" s="100" t="s">
        <v>158</v>
      </c>
      <c r="F6" s="100" t="s">
        <v>159</v>
      </c>
      <c r="G6" s="100" t="s">
        <v>160</v>
      </c>
      <c r="H6" s="100" t="s">
        <v>161</v>
      </c>
      <c r="I6" s="100" t="s">
        <v>162</v>
      </c>
      <c r="J6" s="100" t="s">
        <v>163</v>
      </c>
      <c r="K6" s="100" t="s">
        <v>164</v>
      </c>
      <c r="L6" s="100" t="s">
        <v>165</v>
      </c>
      <c r="M6" s="100" t="s">
        <v>166</v>
      </c>
      <c r="N6" s="100" t="s">
        <v>167</v>
      </c>
    </row>
    <row r="7" spans="1:15" x14ac:dyDescent="0.25">
      <c r="A7" s="88" t="s">
        <v>184</v>
      </c>
      <c r="B7" s="109">
        <v>0</v>
      </c>
      <c r="C7" s="109">
        <v>0</v>
      </c>
      <c r="D7" s="109">
        <v>0</v>
      </c>
      <c r="E7" s="109">
        <v>0</v>
      </c>
      <c r="F7" s="109">
        <v>0</v>
      </c>
      <c r="G7" s="109">
        <v>0</v>
      </c>
      <c r="H7" s="109">
        <v>0</v>
      </c>
      <c r="I7" s="109">
        <v>0</v>
      </c>
      <c r="J7" s="109">
        <v>0</v>
      </c>
      <c r="K7" s="109">
        <v>0</v>
      </c>
      <c r="L7" s="109">
        <v>0</v>
      </c>
      <c r="M7" s="109">
        <v>0</v>
      </c>
      <c r="N7" s="109"/>
    </row>
    <row r="8" spans="1:15" x14ac:dyDescent="0.25">
      <c r="A8" s="88" t="s">
        <v>109</v>
      </c>
      <c r="B8" s="102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102">
        <v>0</v>
      </c>
      <c r="K8" s="102">
        <v>0</v>
      </c>
      <c r="L8" s="102">
        <v>0</v>
      </c>
      <c r="M8" s="102">
        <v>0</v>
      </c>
      <c r="N8" s="115">
        <f>SUM(B8:M8)</f>
        <v>0</v>
      </c>
    </row>
    <row r="9" spans="1:15" ht="30" x14ac:dyDescent="0.25">
      <c r="A9" s="89" t="s">
        <v>14</v>
      </c>
      <c r="B9" s="102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102">
        <v>0</v>
      </c>
      <c r="K9" s="102">
        <v>0</v>
      </c>
      <c r="L9" s="102">
        <v>0</v>
      </c>
      <c r="M9" s="102">
        <v>0</v>
      </c>
      <c r="N9" s="115">
        <f>SUM(B9:M9)</f>
        <v>0</v>
      </c>
      <c r="O9" s="91"/>
    </row>
    <row r="10" spans="1:15" x14ac:dyDescent="0.25">
      <c r="A10" s="89" t="s">
        <v>168</v>
      </c>
      <c r="B10" s="102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102">
        <v>0</v>
      </c>
      <c r="K10" s="102">
        <v>0</v>
      </c>
      <c r="L10" s="102">
        <v>0</v>
      </c>
      <c r="M10" s="102">
        <v>0</v>
      </c>
      <c r="N10" s="115">
        <f t="shared" ref="N10:N15" si="0">SUM(B10:M10)</f>
        <v>0</v>
      </c>
    </row>
    <row r="11" spans="1:15" x14ac:dyDescent="0.25">
      <c r="A11" s="90" t="s">
        <v>169</v>
      </c>
      <c r="B11" s="146">
        <v>170391</v>
      </c>
      <c r="C11" s="146">
        <v>170391</v>
      </c>
      <c r="D11" s="146">
        <v>170391</v>
      </c>
      <c r="E11" s="146">
        <v>170391</v>
      </c>
      <c r="F11" s="146">
        <v>170391</v>
      </c>
      <c r="G11" s="146">
        <v>170391</v>
      </c>
      <c r="H11" s="146">
        <v>170391</v>
      </c>
      <c r="I11" s="146">
        <v>170391</v>
      </c>
      <c r="J11" s="146">
        <v>170391</v>
      </c>
      <c r="K11" s="146">
        <v>170391</v>
      </c>
      <c r="L11" s="146">
        <v>170391</v>
      </c>
      <c r="M11" s="146">
        <v>170399</v>
      </c>
      <c r="N11" s="115">
        <f t="shared" si="0"/>
        <v>2044700</v>
      </c>
      <c r="O11" s="91"/>
    </row>
    <row r="12" spans="1:15" x14ac:dyDescent="0.25">
      <c r="A12" s="84" t="s">
        <v>34</v>
      </c>
      <c r="B12" s="51">
        <v>0</v>
      </c>
      <c r="C12" s="107">
        <v>0</v>
      </c>
      <c r="D12" s="51">
        <v>0</v>
      </c>
      <c r="E12" s="107">
        <v>0</v>
      </c>
      <c r="F12" s="51">
        <v>0</v>
      </c>
      <c r="G12" s="107">
        <v>0</v>
      </c>
      <c r="H12" s="51">
        <v>0</v>
      </c>
      <c r="I12" s="107">
        <v>0</v>
      </c>
      <c r="J12" s="51">
        <v>0</v>
      </c>
      <c r="K12" s="107">
        <v>0</v>
      </c>
      <c r="L12" s="51">
        <v>0</v>
      </c>
      <c r="M12" s="107">
        <v>0</v>
      </c>
      <c r="N12" s="115">
        <f t="shared" si="0"/>
        <v>0</v>
      </c>
    </row>
    <row r="13" spans="1:15" x14ac:dyDescent="0.25">
      <c r="A13" s="84" t="s">
        <v>27</v>
      </c>
      <c r="B13" s="51">
        <v>0</v>
      </c>
      <c r="C13" s="107">
        <v>0</v>
      </c>
      <c r="D13" s="51">
        <v>0</v>
      </c>
      <c r="E13" s="107">
        <v>0</v>
      </c>
      <c r="F13" s="51">
        <v>0</v>
      </c>
      <c r="G13" s="107">
        <v>0</v>
      </c>
      <c r="H13" s="51">
        <v>0</v>
      </c>
      <c r="I13" s="107">
        <v>0</v>
      </c>
      <c r="J13" s="51">
        <v>0</v>
      </c>
      <c r="K13" s="107">
        <v>0</v>
      </c>
      <c r="L13" s="51">
        <v>0</v>
      </c>
      <c r="M13" s="107">
        <v>0</v>
      </c>
      <c r="N13" s="115">
        <f t="shared" si="0"/>
        <v>0</v>
      </c>
    </row>
    <row r="14" spans="1:15" x14ac:dyDescent="0.25">
      <c r="A14" s="84" t="s">
        <v>37</v>
      </c>
      <c r="B14" s="51">
        <v>0</v>
      </c>
      <c r="C14" s="107">
        <v>0</v>
      </c>
      <c r="D14" s="51">
        <v>0</v>
      </c>
      <c r="E14" s="107">
        <v>0</v>
      </c>
      <c r="F14" s="51">
        <v>0</v>
      </c>
      <c r="G14" s="107">
        <v>0</v>
      </c>
      <c r="H14" s="51">
        <v>0</v>
      </c>
      <c r="I14" s="107">
        <v>0</v>
      </c>
      <c r="J14" s="51">
        <v>0</v>
      </c>
      <c r="K14" s="107">
        <v>0</v>
      </c>
      <c r="L14" s="51">
        <v>0</v>
      </c>
      <c r="M14" s="107">
        <v>0</v>
      </c>
      <c r="N14" s="115">
        <f t="shared" si="0"/>
        <v>0</v>
      </c>
    </row>
    <row r="15" spans="1:15" x14ac:dyDescent="0.25">
      <c r="A15" s="84" t="s">
        <v>26</v>
      </c>
      <c r="B15" s="51">
        <v>13223595</v>
      </c>
      <c r="C15" s="51">
        <v>13223595</v>
      </c>
      <c r="D15" s="51">
        <v>13223595</v>
      </c>
      <c r="E15" s="51">
        <v>13223595</v>
      </c>
      <c r="F15" s="51">
        <v>13223595</v>
      </c>
      <c r="G15" s="51">
        <v>13223595</v>
      </c>
      <c r="H15" s="51">
        <v>13223595</v>
      </c>
      <c r="I15" s="51">
        <v>13223595</v>
      </c>
      <c r="J15" s="51">
        <v>13223595</v>
      </c>
      <c r="K15" s="51">
        <v>13223595</v>
      </c>
      <c r="L15" s="51">
        <v>13223595</v>
      </c>
      <c r="M15" s="51">
        <v>13223599</v>
      </c>
      <c r="N15" s="115">
        <f t="shared" si="0"/>
        <v>158683144</v>
      </c>
      <c r="O15" s="91"/>
    </row>
    <row r="16" spans="1:15" x14ac:dyDescent="0.25">
      <c r="A16" s="84" t="s">
        <v>194</v>
      </c>
      <c r="B16" s="51">
        <v>179274</v>
      </c>
      <c r="C16" s="51">
        <v>179274</v>
      </c>
      <c r="D16" s="51">
        <v>179274</v>
      </c>
      <c r="E16" s="51">
        <v>179274</v>
      </c>
      <c r="F16" s="51">
        <v>179274</v>
      </c>
      <c r="G16" s="51">
        <v>179274</v>
      </c>
      <c r="H16" s="51">
        <v>179274</v>
      </c>
      <c r="I16" s="51">
        <v>179274</v>
      </c>
      <c r="J16" s="51">
        <v>179274</v>
      </c>
      <c r="K16" s="51">
        <v>179274</v>
      </c>
      <c r="L16" s="51">
        <v>179274</v>
      </c>
      <c r="M16" s="51">
        <v>179276</v>
      </c>
      <c r="N16" s="115">
        <f>SUM(B16:M16)</f>
        <v>2151290</v>
      </c>
      <c r="O16" s="91"/>
    </row>
    <row r="17" spans="1:16" x14ac:dyDescent="0.25">
      <c r="A17" s="149" t="s">
        <v>170</v>
      </c>
      <c r="B17" s="150">
        <f t="shared" ref="B17:G17" si="1">SUM(B7:B16)</f>
        <v>13573260</v>
      </c>
      <c r="C17" s="145">
        <f t="shared" si="1"/>
        <v>13573260</v>
      </c>
      <c r="D17" s="103">
        <f t="shared" si="1"/>
        <v>13573260</v>
      </c>
      <c r="E17" s="103">
        <f t="shared" si="1"/>
        <v>13573260</v>
      </c>
      <c r="F17" s="103">
        <f t="shared" si="1"/>
        <v>13573260</v>
      </c>
      <c r="G17" s="103">
        <f t="shared" si="1"/>
        <v>13573260</v>
      </c>
      <c r="H17" s="103">
        <f t="shared" ref="H17:M17" si="2">SUM(H7:H16)</f>
        <v>13573260</v>
      </c>
      <c r="I17" s="103">
        <f t="shared" si="2"/>
        <v>13573260</v>
      </c>
      <c r="J17" s="103">
        <f t="shared" si="2"/>
        <v>13573260</v>
      </c>
      <c r="K17" s="103">
        <f t="shared" si="2"/>
        <v>13573260</v>
      </c>
      <c r="L17" s="103">
        <f t="shared" si="2"/>
        <v>13573260</v>
      </c>
      <c r="M17" s="103">
        <f t="shared" si="2"/>
        <v>13573274</v>
      </c>
      <c r="N17" s="103">
        <f>SUM(N8:N16)</f>
        <v>162879134</v>
      </c>
      <c r="O17" s="91"/>
      <c r="P17" s="91"/>
    </row>
    <row r="18" spans="1:16" x14ac:dyDescent="0.25">
      <c r="A18" s="147"/>
      <c r="B18" s="148"/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7"/>
    </row>
    <row r="19" spans="1:16" x14ac:dyDescent="0.25">
      <c r="A19" s="99" t="s">
        <v>171</v>
      </c>
      <c r="B19" s="100" t="s">
        <v>155</v>
      </c>
      <c r="C19" s="100" t="s">
        <v>156</v>
      </c>
      <c r="D19" s="100" t="s">
        <v>157</v>
      </c>
      <c r="E19" s="100" t="s">
        <v>158</v>
      </c>
      <c r="F19" s="100" t="s">
        <v>159</v>
      </c>
      <c r="G19" s="100" t="s">
        <v>160</v>
      </c>
      <c r="H19" s="100" t="s">
        <v>161</v>
      </c>
      <c r="I19" s="100" t="s">
        <v>162</v>
      </c>
      <c r="J19" s="100" t="s">
        <v>163</v>
      </c>
      <c r="K19" s="100" t="s">
        <v>164</v>
      </c>
      <c r="L19" s="100" t="s">
        <v>165</v>
      </c>
      <c r="M19" s="100" t="s">
        <v>166</v>
      </c>
      <c r="N19" s="108" t="s">
        <v>167</v>
      </c>
    </row>
    <row r="20" spans="1:16" x14ac:dyDescent="0.25">
      <c r="A20" s="88" t="s">
        <v>8</v>
      </c>
      <c r="B20" s="109">
        <v>9754537</v>
      </c>
      <c r="C20" s="109">
        <v>9754537</v>
      </c>
      <c r="D20" s="109">
        <v>9754537</v>
      </c>
      <c r="E20" s="109">
        <v>9754537</v>
      </c>
      <c r="F20" s="109">
        <v>9754537</v>
      </c>
      <c r="G20" s="109">
        <v>9754537</v>
      </c>
      <c r="H20" s="109">
        <v>9754537</v>
      </c>
      <c r="I20" s="109">
        <v>9754537</v>
      </c>
      <c r="J20" s="109">
        <v>9754537</v>
      </c>
      <c r="K20" s="109">
        <v>9754537</v>
      </c>
      <c r="L20" s="109">
        <v>9754537</v>
      </c>
      <c r="M20" s="109">
        <v>9754537</v>
      </c>
      <c r="N20" s="110">
        <f>SUM(B20:M20)</f>
        <v>117054444</v>
      </c>
      <c r="O20" s="91"/>
    </row>
    <row r="21" spans="1:16" x14ac:dyDescent="0.25">
      <c r="A21" s="88" t="s">
        <v>185</v>
      </c>
      <c r="B21" s="109">
        <v>1887557</v>
      </c>
      <c r="C21" s="109">
        <v>1887557</v>
      </c>
      <c r="D21" s="109">
        <v>1887557</v>
      </c>
      <c r="E21" s="109">
        <v>1887557</v>
      </c>
      <c r="F21" s="109">
        <v>1887557</v>
      </c>
      <c r="G21" s="109">
        <v>1887557</v>
      </c>
      <c r="H21" s="109">
        <v>1887557</v>
      </c>
      <c r="I21" s="109">
        <v>1887557</v>
      </c>
      <c r="J21" s="109">
        <v>1887557</v>
      </c>
      <c r="K21" s="109">
        <v>1887557</v>
      </c>
      <c r="L21" s="109">
        <v>1887557</v>
      </c>
      <c r="M21" s="109">
        <v>1887563</v>
      </c>
      <c r="N21" s="110">
        <f t="shared" ref="N21:N29" si="3">SUM(B21:M21)</f>
        <v>22650690</v>
      </c>
      <c r="O21" s="91"/>
    </row>
    <row r="22" spans="1:16" x14ac:dyDescent="0.25">
      <c r="A22" s="88" t="s">
        <v>16</v>
      </c>
      <c r="B22" s="109">
        <v>1592500</v>
      </c>
      <c r="C22" s="109">
        <v>1592500</v>
      </c>
      <c r="D22" s="109">
        <v>1592500</v>
      </c>
      <c r="E22" s="109">
        <v>1592500</v>
      </c>
      <c r="F22" s="109">
        <v>1592500</v>
      </c>
      <c r="G22" s="109">
        <v>1592500</v>
      </c>
      <c r="H22" s="109">
        <v>1592500</v>
      </c>
      <c r="I22" s="109">
        <v>1592500</v>
      </c>
      <c r="J22" s="109">
        <v>1592500</v>
      </c>
      <c r="K22" s="109">
        <v>1592500</v>
      </c>
      <c r="L22" s="109">
        <v>1592500</v>
      </c>
      <c r="M22" s="109">
        <v>1592500</v>
      </c>
      <c r="N22" s="110">
        <f t="shared" si="3"/>
        <v>19110000</v>
      </c>
      <c r="O22" s="91"/>
    </row>
    <row r="23" spans="1:16" x14ac:dyDescent="0.25">
      <c r="A23" s="89" t="s">
        <v>18</v>
      </c>
      <c r="B23" s="109">
        <v>0</v>
      </c>
      <c r="C23" s="109">
        <v>0</v>
      </c>
      <c r="D23" s="109">
        <v>0</v>
      </c>
      <c r="E23" s="109">
        <v>0</v>
      </c>
      <c r="F23" s="109">
        <v>0</v>
      </c>
      <c r="G23" s="109">
        <v>0</v>
      </c>
      <c r="H23" s="109">
        <v>0</v>
      </c>
      <c r="I23" s="109">
        <v>0</v>
      </c>
      <c r="J23" s="109">
        <v>0</v>
      </c>
      <c r="K23" s="109">
        <v>0</v>
      </c>
      <c r="L23" s="109">
        <v>0</v>
      </c>
      <c r="M23" s="109">
        <v>0</v>
      </c>
      <c r="N23" s="110">
        <f t="shared" si="3"/>
        <v>0</v>
      </c>
    </row>
    <row r="24" spans="1:16" x14ac:dyDescent="0.25">
      <c r="A24" s="88" t="s">
        <v>113</v>
      </c>
      <c r="B24" s="109">
        <v>0</v>
      </c>
      <c r="C24" s="109">
        <v>0</v>
      </c>
      <c r="D24" s="109">
        <v>0</v>
      </c>
      <c r="E24" s="109">
        <v>0</v>
      </c>
      <c r="F24" s="109">
        <v>0</v>
      </c>
      <c r="G24" s="109">
        <v>0</v>
      </c>
      <c r="H24" s="109">
        <v>0</v>
      </c>
      <c r="I24" s="109">
        <v>0</v>
      </c>
      <c r="J24" s="109">
        <v>0</v>
      </c>
      <c r="K24" s="109">
        <v>0</v>
      </c>
      <c r="L24" s="109">
        <v>0</v>
      </c>
      <c r="M24" s="109">
        <v>0</v>
      </c>
      <c r="N24" s="110">
        <f t="shared" si="3"/>
        <v>0</v>
      </c>
    </row>
    <row r="25" spans="1:16" x14ac:dyDescent="0.25">
      <c r="A25" s="88" t="s">
        <v>116</v>
      </c>
      <c r="B25" s="109">
        <v>0</v>
      </c>
      <c r="C25" s="109">
        <v>0</v>
      </c>
      <c r="D25" s="109">
        <v>0</v>
      </c>
      <c r="E25" s="109">
        <v>0</v>
      </c>
      <c r="F25" s="109">
        <v>0</v>
      </c>
      <c r="G25" s="109">
        <v>0</v>
      </c>
      <c r="H25" s="109">
        <v>0</v>
      </c>
      <c r="I25" s="109">
        <v>0</v>
      </c>
      <c r="J25" s="109">
        <v>0</v>
      </c>
      <c r="K25" s="109">
        <v>0</v>
      </c>
      <c r="L25" s="109">
        <v>0</v>
      </c>
      <c r="M25" s="109">
        <v>0</v>
      </c>
      <c r="N25" s="110">
        <f t="shared" si="3"/>
        <v>0</v>
      </c>
    </row>
    <row r="26" spans="1:16" x14ac:dyDescent="0.25">
      <c r="A26" s="88" t="s">
        <v>30</v>
      </c>
      <c r="B26" s="109">
        <v>338666</v>
      </c>
      <c r="C26" s="109">
        <v>338666</v>
      </c>
      <c r="D26" s="109">
        <v>338666</v>
      </c>
      <c r="E26" s="109">
        <v>338666</v>
      </c>
      <c r="F26" s="109">
        <v>338666</v>
      </c>
      <c r="G26" s="109">
        <v>338666</v>
      </c>
      <c r="H26" s="109">
        <v>338666</v>
      </c>
      <c r="I26" s="109">
        <v>338666</v>
      </c>
      <c r="J26" s="109">
        <v>338666</v>
      </c>
      <c r="K26" s="109">
        <v>338666</v>
      </c>
      <c r="L26" s="109">
        <v>338666</v>
      </c>
      <c r="M26" s="109">
        <v>338674</v>
      </c>
      <c r="N26" s="110">
        <f t="shared" si="3"/>
        <v>4064000</v>
      </c>
      <c r="O26" s="91"/>
    </row>
    <row r="27" spans="1:16" x14ac:dyDescent="0.25">
      <c r="A27" s="88" t="s">
        <v>33</v>
      </c>
      <c r="B27" s="109">
        <v>0</v>
      </c>
      <c r="C27" s="109">
        <v>0</v>
      </c>
      <c r="D27" s="109">
        <v>0</v>
      </c>
      <c r="E27" s="109">
        <v>0</v>
      </c>
      <c r="F27" s="109">
        <v>0</v>
      </c>
      <c r="G27" s="109">
        <v>0</v>
      </c>
      <c r="H27" s="109">
        <v>0</v>
      </c>
      <c r="I27" s="109">
        <v>0</v>
      </c>
      <c r="J27" s="109">
        <v>0</v>
      </c>
      <c r="K27" s="109">
        <v>0</v>
      </c>
      <c r="L27" s="109">
        <v>0</v>
      </c>
      <c r="M27" s="109">
        <v>0</v>
      </c>
      <c r="N27" s="110">
        <f t="shared" si="3"/>
        <v>0</v>
      </c>
    </row>
    <row r="28" spans="1:16" x14ac:dyDescent="0.25">
      <c r="A28" s="89" t="s">
        <v>36</v>
      </c>
      <c r="B28" s="109">
        <v>0</v>
      </c>
      <c r="C28" s="109">
        <v>0</v>
      </c>
      <c r="D28" s="109">
        <v>0</v>
      </c>
      <c r="E28" s="109">
        <v>0</v>
      </c>
      <c r="F28" s="109">
        <v>0</v>
      </c>
      <c r="G28" s="109">
        <v>0</v>
      </c>
      <c r="H28" s="109">
        <v>0</v>
      </c>
      <c r="I28" s="109">
        <v>0</v>
      </c>
      <c r="J28" s="109">
        <v>0</v>
      </c>
      <c r="K28" s="109">
        <v>0</v>
      </c>
      <c r="L28" s="109">
        <v>0</v>
      </c>
      <c r="M28" s="109">
        <v>0</v>
      </c>
      <c r="N28" s="110">
        <f t="shared" si="3"/>
        <v>0</v>
      </c>
    </row>
    <row r="29" spans="1:16" x14ac:dyDescent="0.25">
      <c r="A29" s="88" t="s">
        <v>186</v>
      </c>
      <c r="B29" s="109">
        <v>0</v>
      </c>
      <c r="C29" s="109">
        <v>0</v>
      </c>
      <c r="D29" s="109">
        <v>0</v>
      </c>
      <c r="E29" s="109">
        <v>0</v>
      </c>
      <c r="F29" s="109">
        <v>0</v>
      </c>
      <c r="G29" s="109">
        <v>0</v>
      </c>
      <c r="H29" s="109">
        <v>0</v>
      </c>
      <c r="I29" s="109">
        <v>0</v>
      </c>
      <c r="J29" s="109">
        <v>0</v>
      </c>
      <c r="K29" s="109">
        <v>0</v>
      </c>
      <c r="L29" s="109">
        <v>0</v>
      </c>
      <c r="M29" s="109">
        <v>0</v>
      </c>
      <c r="N29" s="110">
        <f t="shared" si="3"/>
        <v>0</v>
      </c>
    </row>
    <row r="30" spans="1:16" x14ac:dyDescent="0.25">
      <c r="A30" s="111" t="s">
        <v>175</v>
      </c>
      <c r="B30" s="117">
        <f>SUM(B20:B29)</f>
        <v>13573260</v>
      </c>
      <c r="C30" s="117">
        <f t="shared" ref="C30:M30" si="4">SUM(C20:C29)</f>
        <v>13573260</v>
      </c>
      <c r="D30" s="117">
        <f t="shared" si="4"/>
        <v>13573260</v>
      </c>
      <c r="E30" s="117">
        <f t="shared" si="4"/>
        <v>13573260</v>
      </c>
      <c r="F30" s="117">
        <f t="shared" si="4"/>
        <v>13573260</v>
      </c>
      <c r="G30" s="117">
        <f t="shared" si="4"/>
        <v>13573260</v>
      </c>
      <c r="H30" s="117">
        <f t="shared" si="4"/>
        <v>13573260</v>
      </c>
      <c r="I30" s="117">
        <f t="shared" si="4"/>
        <v>13573260</v>
      </c>
      <c r="J30" s="117">
        <f t="shared" si="4"/>
        <v>13573260</v>
      </c>
      <c r="K30" s="117">
        <f t="shared" si="4"/>
        <v>13573260</v>
      </c>
      <c r="L30" s="117">
        <f t="shared" si="4"/>
        <v>13573260</v>
      </c>
      <c r="M30" s="117">
        <f t="shared" si="4"/>
        <v>13573274</v>
      </c>
      <c r="N30" s="117">
        <f>SUM(B30:M30)</f>
        <v>162879134</v>
      </c>
      <c r="O30" s="91"/>
    </row>
    <row r="31" spans="1:16" x14ac:dyDescent="0.25">
      <c r="A31" s="118" t="s">
        <v>187</v>
      </c>
      <c r="B31" s="119">
        <f>B17-B30</f>
        <v>0</v>
      </c>
      <c r="C31" s="119">
        <f t="shared" ref="C31:M31" si="5">C17-C30</f>
        <v>0</v>
      </c>
      <c r="D31" s="119">
        <f t="shared" si="5"/>
        <v>0</v>
      </c>
      <c r="E31" s="119">
        <f t="shared" si="5"/>
        <v>0</v>
      </c>
      <c r="F31" s="119">
        <f t="shared" si="5"/>
        <v>0</v>
      </c>
      <c r="G31" s="119">
        <f t="shared" si="5"/>
        <v>0</v>
      </c>
      <c r="H31" s="119">
        <f t="shared" si="5"/>
        <v>0</v>
      </c>
      <c r="I31" s="119">
        <f t="shared" si="5"/>
        <v>0</v>
      </c>
      <c r="J31" s="119">
        <f t="shared" si="5"/>
        <v>0</v>
      </c>
      <c r="K31" s="119">
        <f t="shared" si="5"/>
        <v>0</v>
      </c>
      <c r="L31" s="119">
        <f t="shared" si="5"/>
        <v>0</v>
      </c>
      <c r="M31" s="119">
        <f t="shared" si="5"/>
        <v>0</v>
      </c>
      <c r="N31" s="120">
        <v>0</v>
      </c>
    </row>
  </sheetData>
  <mergeCells count="4">
    <mergeCell ref="L1:N1"/>
    <mergeCell ref="L2:N2"/>
    <mergeCell ref="A3:N3"/>
    <mergeCell ref="B5:N5"/>
  </mergeCells>
  <pageMargins left="0.7" right="0.7" top="0.75" bottom="0.75" header="0.51180555555555496" footer="0.51180555555555496"/>
  <pageSetup paperSize="9" scale="69" firstPageNumber="0" fitToHeight="0" orientation="landscape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O31"/>
  <sheetViews>
    <sheetView zoomScaleNormal="100" workbookViewId="0">
      <selection activeCell="P21" sqref="P21"/>
    </sheetView>
  </sheetViews>
  <sheetFormatPr defaultColWidth="9.140625" defaultRowHeight="15" x14ac:dyDescent="0.25"/>
  <cols>
    <col min="1" max="1" width="41.85546875" style="133" bestFit="1" customWidth="1"/>
    <col min="2" max="13" width="11.28515625" style="133" customWidth="1"/>
    <col min="14" max="14" width="12.42578125" style="133" bestFit="1" customWidth="1"/>
    <col min="15" max="15" width="11.140625" style="133" bestFit="1" customWidth="1"/>
    <col min="16" max="16384" width="9.140625" style="133"/>
  </cols>
  <sheetData>
    <row r="1" spans="1:15" x14ac:dyDescent="0.25">
      <c r="L1" s="187" t="s">
        <v>176</v>
      </c>
      <c r="M1" s="187"/>
      <c r="N1" s="187"/>
    </row>
    <row r="2" spans="1:15" x14ac:dyDescent="0.25">
      <c r="L2" s="201"/>
      <c r="M2" s="201"/>
      <c r="N2" s="201"/>
    </row>
    <row r="3" spans="1:15" ht="15.75" x14ac:dyDescent="0.25">
      <c r="A3" s="202" t="s">
        <v>224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</row>
    <row r="4" spans="1:15" x14ac:dyDescent="0.25">
      <c r="N4" s="85" t="s">
        <v>153</v>
      </c>
    </row>
    <row r="5" spans="1:15" x14ac:dyDescent="0.25">
      <c r="A5" s="86" t="s">
        <v>142</v>
      </c>
      <c r="B5" s="204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6"/>
    </row>
    <row r="6" spans="1:15" x14ac:dyDescent="0.25">
      <c r="A6" s="86" t="s">
        <v>154</v>
      </c>
      <c r="B6" s="87" t="s">
        <v>155</v>
      </c>
      <c r="C6" s="87" t="s">
        <v>156</v>
      </c>
      <c r="D6" s="87" t="s">
        <v>157</v>
      </c>
      <c r="E6" s="87" t="s">
        <v>158</v>
      </c>
      <c r="F6" s="87" t="s">
        <v>159</v>
      </c>
      <c r="G6" s="87" t="s">
        <v>160</v>
      </c>
      <c r="H6" s="87" t="s">
        <v>161</v>
      </c>
      <c r="I6" s="87" t="s">
        <v>162</v>
      </c>
      <c r="J6" s="87" t="s">
        <v>163</v>
      </c>
      <c r="K6" s="87" t="s">
        <v>164</v>
      </c>
      <c r="L6" s="87" t="s">
        <v>165</v>
      </c>
      <c r="M6" s="87" t="s">
        <v>166</v>
      </c>
      <c r="N6" s="87" t="s">
        <v>167</v>
      </c>
    </row>
    <row r="7" spans="1:15" x14ac:dyDescent="0.25">
      <c r="A7" s="88" t="s">
        <v>184</v>
      </c>
      <c r="B7" s="138">
        <v>0</v>
      </c>
      <c r="C7" s="138">
        <v>0</v>
      </c>
      <c r="D7" s="138">
        <v>0</v>
      </c>
      <c r="E7" s="138">
        <v>0</v>
      </c>
      <c r="F7" s="138">
        <v>0</v>
      </c>
      <c r="G7" s="138">
        <v>0</v>
      </c>
      <c r="H7" s="138">
        <v>0</v>
      </c>
      <c r="I7" s="138">
        <v>0</v>
      </c>
      <c r="J7" s="138">
        <v>0</v>
      </c>
      <c r="K7" s="138">
        <v>0</v>
      </c>
      <c r="L7" s="138">
        <v>0</v>
      </c>
      <c r="M7" s="138">
        <v>0</v>
      </c>
      <c r="N7" s="138"/>
    </row>
    <row r="8" spans="1:15" x14ac:dyDescent="0.25">
      <c r="A8" s="88" t="s">
        <v>109</v>
      </c>
      <c r="B8" s="138">
        <v>0</v>
      </c>
      <c r="C8" s="138">
        <v>0</v>
      </c>
      <c r="D8" s="138">
        <v>0</v>
      </c>
      <c r="E8" s="138">
        <v>0</v>
      </c>
      <c r="F8" s="138">
        <v>0</v>
      </c>
      <c r="G8" s="138">
        <v>0</v>
      </c>
      <c r="H8" s="138">
        <v>0</v>
      </c>
      <c r="I8" s="138">
        <v>0</v>
      </c>
      <c r="J8" s="138">
        <v>0</v>
      </c>
      <c r="K8" s="138">
        <v>0</v>
      </c>
      <c r="L8" s="138">
        <v>0</v>
      </c>
      <c r="M8" s="138">
        <v>0</v>
      </c>
      <c r="N8" s="139">
        <f>SUM(B8:M8)</f>
        <v>0</v>
      </c>
    </row>
    <row r="9" spans="1:15" ht="30" x14ac:dyDescent="0.25">
      <c r="A9" s="89" t="s">
        <v>14</v>
      </c>
      <c r="B9" s="138">
        <v>0</v>
      </c>
      <c r="C9" s="138">
        <v>0</v>
      </c>
      <c r="D9" s="138">
        <v>0</v>
      </c>
      <c r="E9" s="138">
        <v>0</v>
      </c>
      <c r="F9" s="138">
        <v>0</v>
      </c>
      <c r="G9" s="138">
        <v>0</v>
      </c>
      <c r="H9" s="138">
        <v>0</v>
      </c>
      <c r="I9" s="138">
        <v>0</v>
      </c>
      <c r="J9" s="138">
        <v>0</v>
      </c>
      <c r="K9" s="138">
        <v>0</v>
      </c>
      <c r="L9" s="138">
        <v>0</v>
      </c>
      <c r="M9" s="138">
        <v>0</v>
      </c>
      <c r="N9" s="139">
        <f t="shared" ref="N9:N15" si="0">SUM(B9:M9)</f>
        <v>0</v>
      </c>
    </row>
    <row r="10" spans="1:15" x14ac:dyDescent="0.25">
      <c r="A10" s="89" t="s">
        <v>168</v>
      </c>
      <c r="B10" s="138">
        <v>0</v>
      </c>
      <c r="C10" s="138">
        <v>0</v>
      </c>
      <c r="D10" s="138">
        <v>0</v>
      </c>
      <c r="E10" s="138">
        <v>0</v>
      </c>
      <c r="F10" s="138">
        <v>0</v>
      </c>
      <c r="G10" s="138">
        <v>0</v>
      </c>
      <c r="H10" s="138">
        <v>0</v>
      </c>
      <c r="I10" s="138">
        <v>0</v>
      </c>
      <c r="J10" s="138">
        <v>0</v>
      </c>
      <c r="K10" s="138">
        <v>0</v>
      </c>
      <c r="L10" s="138">
        <v>0</v>
      </c>
      <c r="M10" s="138">
        <v>0</v>
      </c>
      <c r="N10" s="139">
        <f t="shared" si="0"/>
        <v>0</v>
      </c>
    </row>
    <row r="11" spans="1:15" x14ac:dyDescent="0.25">
      <c r="A11" s="90" t="s">
        <v>169</v>
      </c>
      <c r="B11" s="138">
        <v>15875</v>
      </c>
      <c r="C11" s="138">
        <v>15875</v>
      </c>
      <c r="D11" s="138">
        <v>15875</v>
      </c>
      <c r="E11" s="138">
        <v>15875</v>
      </c>
      <c r="F11" s="138">
        <v>15875</v>
      </c>
      <c r="G11" s="138">
        <v>15875</v>
      </c>
      <c r="H11" s="138">
        <v>15875</v>
      </c>
      <c r="I11" s="138">
        <v>15875</v>
      </c>
      <c r="J11" s="138">
        <v>15875</v>
      </c>
      <c r="K11" s="138">
        <v>15875</v>
      </c>
      <c r="L11" s="138">
        <v>15875</v>
      </c>
      <c r="M11" s="138">
        <v>15875</v>
      </c>
      <c r="N11" s="139">
        <f t="shared" si="0"/>
        <v>190500</v>
      </c>
      <c r="O11" s="91"/>
    </row>
    <row r="12" spans="1:15" x14ac:dyDescent="0.25">
      <c r="A12" s="84" t="s">
        <v>34</v>
      </c>
      <c r="B12" s="138">
        <v>0</v>
      </c>
      <c r="C12" s="138">
        <v>0</v>
      </c>
      <c r="D12" s="138">
        <v>0</v>
      </c>
      <c r="E12" s="138">
        <v>0</v>
      </c>
      <c r="F12" s="138">
        <v>0</v>
      </c>
      <c r="G12" s="138">
        <v>0</v>
      </c>
      <c r="H12" s="138">
        <v>0</v>
      </c>
      <c r="I12" s="138">
        <v>0</v>
      </c>
      <c r="J12" s="138">
        <v>0</v>
      </c>
      <c r="K12" s="138">
        <v>0</v>
      </c>
      <c r="L12" s="138">
        <v>0</v>
      </c>
      <c r="M12" s="138">
        <v>0</v>
      </c>
      <c r="N12" s="139">
        <f t="shared" si="0"/>
        <v>0</v>
      </c>
    </row>
    <row r="13" spans="1:15" x14ac:dyDescent="0.25">
      <c r="A13" s="84" t="s">
        <v>27</v>
      </c>
      <c r="B13" s="138">
        <v>0</v>
      </c>
      <c r="C13" s="138">
        <v>0</v>
      </c>
      <c r="D13" s="138">
        <v>0</v>
      </c>
      <c r="E13" s="138">
        <v>0</v>
      </c>
      <c r="F13" s="138">
        <v>0</v>
      </c>
      <c r="G13" s="138">
        <v>0</v>
      </c>
      <c r="H13" s="138">
        <v>0</v>
      </c>
      <c r="I13" s="138">
        <v>0</v>
      </c>
      <c r="J13" s="138">
        <v>0</v>
      </c>
      <c r="K13" s="138">
        <v>0</v>
      </c>
      <c r="L13" s="138">
        <v>0</v>
      </c>
      <c r="M13" s="138">
        <v>0</v>
      </c>
      <c r="N13" s="139">
        <f t="shared" si="0"/>
        <v>0</v>
      </c>
    </row>
    <row r="14" spans="1:15" x14ac:dyDescent="0.25">
      <c r="A14" s="84" t="s">
        <v>37</v>
      </c>
      <c r="B14" s="138">
        <v>0</v>
      </c>
      <c r="C14" s="138">
        <v>0</v>
      </c>
      <c r="D14" s="138">
        <v>0</v>
      </c>
      <c r="E14" s="138">
        <v>0</v>
      </c>
      <c r="F14" s="138">
        <v>0</v>
      </c>
      <c r="G14" s="138">
        <v>0</v>
      </c>
      <c r="H14" s="138">
        <v>0</v>
      </c>
      <c r="I14" s="138">
        <v>0</v>
      </c>
      <c r="J14" s="138">
        <v>0</v>
      </c>
      <c r="K14" s="138">
        <v>0</v>
      </c>
      <c r="L14" s="138">
        <v>0</v>
      </c>
      <c r="M14" s="138">
        <v>0</v>
      </c>
      <c r="N14" s="139">
        <f t="shared" si="0"/>
        <v>0</v>
      </c>
    </row>
    <row r="15" spans="1:15" x14ac:dyDescent="0.25">
      <c r="A15" s="84" t="s">
        <v>26</v>
      </c>
      <c r="B15" s="138">
        <v>19860135</v>
      </c>
      <c r="C15" s="138">
        <v>19860135</v>
      </c>
      <c r="D15" s="138">
        <v>19860135</v>
      </c>
      <c r="E15" s="138">
        <v>19860135</v>
      </c>
      <c r="F15" s="138">
        <v>19860135</v>
      </c>
      <c r="G15" s="138">
        <v>19860135</v>
      </c>
      <c r="H15" s="138">
        <v>19860135</v>
      </c>
      <c r="I15" s="138">
        <v>19860135</v>
      </c>
      <c r="J15" s="138">
        <v>19860135</v>
      </c>
      <c r="K15" s="138">
        <v>19860135</v>
      </c>
      <c r="L15" s="138">
        <v>19860135</v>
      </c>
      <c r="M15" s="138">
        <v>19860146</v>
      </c>
      <c r="N15" s="139">
        <f t="shared" si="0"/>
        <v>238321631</v>
      </c>
      <c r="O15" s="91"/>
    </row>
    <row r="16" spans="1:15" x14ac:dyDescent="0.25">
      <c r="A16" s="84" t="s">
        <v>194</v>
      </c>
      <c r="B16" s="138">
        <v>229476</v>
      </c>
      <c r="C16" s="138">
        <v>229476</v>
      </c>
      <c r="D16" s="138">
        <v>229476</v>
      </c>
      <c r="E16" s="138">
        <v>229476</v>
      </c>
      <c r="F16" s="138">
        <v>229476</v>
      </c>
      <c r="G16" s="138">
        <v>229476</v>
      </c>
      <c r="H16" s="138">
        <v>229476</v>
      </c>
      <c r="I16" s="138">
        <v>229476</v>
      </c>
      <c r="J16" s="138">
        <v>229476</v>
      </c>
      <c r="K16" s="138">
        <v>229476</v>
      </c>
      <c r="L16" s="138">
        <v>229476</v>
      </c>
      <c r="M16" s="138">
        <v>229476</v>
      </c>
      <c r="N16" s="139">
        <f>SUM(B16:M16)</f>
        <v>2753712</v>
      </c>
      <c r="O16" s="91"/>
    </row>
    <row r="17" spans="1:15" x14ac:dyDescent="0.25">
      <c r="A17" s="92" t="s">
        <v>170</v>
      </c>
      <c r="B17" s="140">
        <f>SUM(B7:B16)</f>
        <v>20105486</v>
      </c>
      <c r="C17" s="140">
        <f t="shared" ref="C17:M17" si="1">SUM(C7:C16)</f>
        <v>20105486</v>
      </c>
      <c r="D17" s="140">
        <f t="shared" si="1"/>
        <v>20105486</v>
      </c>
      <c r="E17" s="140">
        <f t="shared" si="1"/>
        <v>20105486</v>
      </c>
      <c r="F17" s="140">
        <f t="shared" si="1"/>
        <v>20105486</v>
      </c>
      <c r="G17" s="140">
        <f t="shared" si="1"/>
        <v>20105486</v>
      </c>
      <c r="H17" s="140">
        <f t="shared" si="1"/>
        <v>20105486</v>
      </c>
      <c r="I17" s="140">
        <f t="shared" si="1"/>
        <v>20105486</v>
      </c>
      <c r="J17" s="140">
        <f t="shared" si="1"/>
        <v>20105486</v>
      </c>
      <c r="K17" s="140">
        <f t="shared" si="1"/>
        <v>20105486</v>
      </c>
      <c r="L17" s="140">
        <f t="shared" si="1"/>
        <v>20105486</v>
      </c>
      <c r="M17" s="140">
        <f t="shared" si="1"/>
        <v>20105497</v>
      </c>
      <c r="N17" s="140">
        <f>SUM(N7:N16)</f>
        <v>241265843</v>
      </c>
    </row>
    <row r="18" spans="1:15" x14ac:dyDescent="0.25">
      <c r="A18" s="93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</row>
    <row r="19" spans="1:15" x14ac:dyDescent="0.25">
      <c r="A19" s="86" t="s">
        <v>171</v>
      </c>
      <c r="B19" s="94" t="s">
        <v>155</v>
      </c>
      <c r="C19" s="94" t="s">
        <v>156</v>
      </c>
      <c r="D19" s="94" t="s">
        <v>157</v>
      </c>
      <c r="E19" s="94" t="s">
        <v>158</v>
      </c>
      <c r="F19" s="94" t="s">
        <v>159</v>
      </c>
      <c r="G19" s="94" t="s">
        <v>160</v>
      </c>
      <c r="H19" s="94" t="s">
        <v>161</v>
      </c>
      <c r="I19" s="94" t="s">
        <v>162</v>
      </c>
      <c r="J19" s="94" t="s">
        <v>163</v>
      </c>
      <c r="K19" s="94" t="s">
        <v>164</v>
      </c>
      <c r="L19" s="94" t="s">
        <v>165</v>
      </c>
      <c r="M19" s="94" t="s">
        <v>166</v>
      </c>
      <c r="N19" s="95" t="s">
        <v>167</v>
      </c>
    </row>
    <row r="20" spans="1:15" x14ac:dyDescent="0.25">
      <c r="A20" s="88" t="s">
        <v>8</v>
      </c>
      <c r="B20" s="138">
        <v>12311754</v>
      </c>
      <c r="C20" s="138">
        <v>12311754</v>
      </c>
      <c r="D20" s="138">
        <v>12311754</v>
      </c>
      <c r="E20" s="138">
        <v>12311754</v>
      </c>
      <c r="F20" s="138">
        <v>12311754</v>
      </c>
      <c r="G20" s="138">
        <v>12311754</v>
      </c>
      <c r="H20" s="138">
        <v>12311754</v>
      </c>
      <c r="I20" s="138">
        <v>12311754</v>
      </c>
      <c r="J20" s="138">
        <v>12311754</v>
      </c>
      <c r="K20" s="138">
        <v>12311754</v>
      </c>
      <c r="L20" s="138">
        <v>12311754</v>
      </c>
      <c r="M20" s="138">
        <v>12311755</v>
      </c>
      <c r="N20" s="139">
        <f>SUM(B20:M20)</f>
        <v>147741049</v>
      </c>
      <c r="O20" s="91"/>
    </row>
    <row r="21" spans="1:15" x14ac:dyDescent="0.25">
      <c r="A21" s="88" t="s">
        <v>185</v>
      </c>
      <c r="B21" s="138">
        <v>2168640</v>
      </c>
      <c r="C21" s="138">
        <v>2168640</v>
      </c>
      <c r="D21" s="138">
        <v>2168640</v>
      </c>
      <c r="E21" s="138">
        <v>2168640</v>
      </c>
      <c r="F21" s="138">
        <v>2168640</v>
      </c>
      <c r="G21" s="138">
        <v>2168640</v>
      </c>
      <c r="H21" s="138">
        <v>2168640</v>
      </c>
      <c r="I21" s="138">
        <v>2168640</v>
      </c>
      <c r="J21" s="138">
        <v>2168640</v>
      </c>
      <c r="K21" s="138">
        <v>2168640</v>
      </c>
      <c r="L21" s="138">
        <v>2168640</v>
      </c>
      <c r="M21" s="138">
        <v>2168642</v>
      </c>
      <c r="N21" s="139">
        <f t="shared" ref="N21:N29" si="2">SUM(B21:M21)</f>
        <v>26023682</v>
      </c>
      <c r="O21" s="91"/>
    </row>
    <row r="22" spans="1:15" x14ac:dyDescent="0.25">
      <c r="A22" s="88" t="s">
        <v>16</v>
      </c>
      <c r="B22" s="138">
        <v>5246116</v>
      </c>
      <c r="C22" s="138">
        <v>5246116</v>
      </c>
      <c r="D22" s="138">
        <v>5246116</v>
      </c>
      <c r="E22" s="138">
        <v>5246116</v>
      </c>
      <c r="F22" s="138">
        <v>5246116</v>
      </c>
      <c r="G22" s="138">
        <v>5246116</v>
      </c>
      <c r="H22" s="138">
        <v>5246116</v>
      </c>
      <c r="I22" s="138">
        <v>5246116</v>
      </c>
      <c r="J22" s="138">
        <v>5246116</v>
      </c>
      <c r="K22" s="138">
        <v>5246116</v>
      </c>
      <c r="L22" s="138">
        <v>5246116</v>
      </c>
      <c r="M22" s="138">
        <v>5246124</v>
      </c>
      <c r="N22" s="139">
        <f t="shared" si="2"/>
        <v>62953400</v>
      </c>
      <c r="O22" s="91"/>
    </row>
    <row r="23" spans="1:15" x14ac:dyDescent="0.25">
      <c r="A23" s="89" t="s">
        <v>18</v>
      </c>
      <c r="B23" s="138">
        <v>0</v>
      </c>
      <c r="C23" s="138">
        <v>0</v>
      </c>
      <c r="D23" s="138">
        <v>0</v>
      </c>
      <c r="E23" s="138">
        <v>0</v>
      </c>
      <c r="F23" s="138">
        <v>0</v>
      </c>
      <c r="G23" s="138">
        <v>0</v>
      </c>
      <c r="H23" s="138">
        <v>0</v>
      </c>
      <c r="I23" s="138">
        <v>0</v>
      </c>
      <c r="J23" s="138">
        <v>0</v>
      </c>
      <c r="K23" s="138">
        <v>0</v>
      </c>
      <c r="L23" s="138">
        <v>0</v>
      </c>
      <c r="M23" s="138">
        <v>0</v>
      </c>
      <c r="N23" s="139">
        <f t="shared" si="2"/>
        <v>0</v>
      </c>
    </row>
    <row r="24" spans="1:15" x14ac:dyDescent="0.25">
      <c r="A24" s="88" t="s">
        <v>113</v>
      </c>
      <c r="B24" s="138">
        <v>0</v>
      </c>
      <c r="C24" s="138">
        <v>0</v>
      </c>
      <c r="D24" s="138">
        <v>0</v>
      </c>
      <c r="E24" s="138">
        <v>0</v>
      </c>
      <c r="F24" s="138">
        <v>0</v>
      </c>
      <c r="G24" s="138">
        <v>0</v>
      </c>
      <c r="H24" s="138">
        <v>0</v>
      </c>
      <c r="I24" s="138">
        <v>0</v>
      </c>
      <c r="J24" s="138">
        <v>0</v>
      </c>
      <c r="K24" s="138">
        <v>0</v>
      </c>
      <c r="L24" s="138">
        <v>0</v>
      </c>
      <c r="M24" s="138">
        <v>0</v>
      </c>
      <c r="N24" s="139">
        <f t="shared" si="2"/>
        <v>0</v>
      </c>
    </row>
    <row r="25" spans="1:15" x14ac:dyDescent="0.25">
      <c r="A25" s="88" t="s">
        <v>116</v>
      </c>
      <c r="B25" s="138">
        <v>0</v>
      </c>
      <c r="C25" s="138">
        <v>0</v>
      </c>
      <c r="D25" s="138">
        <v>0</v>
      </c>
      <c r="E25" s="138">
        <v>0</v>
      </c>
      <c r="F25" s="138">
        <v>0</v>
      </c>
      <c r="G25" s="138">
        <v>0</v>
      </c>
      <c r="H25" s="138">
        <v>0</v>
      </c>
      <c r="I25" s="138">
        <v>0</v>
      </c>
      <c r="J25" s="138">
        <v>0</v>
      </c>
      <c r="K25" s="138">
        <v>0</v>
      </c>
      <c r="L25" s="138">
        <v>0</v>
      </c>
      <c r="M25" s="138">
        <v>0</v>
      </c>
      <c r="N25" s="139">
        <f t="shared" si="2"/>
        <v>0</v>
      </c>
    </row>
    <row r="26" spans="1:15" x14ac:dyDescent="0.25">
      <c r="A26" s="88" t="s">
        <v>30</v>
      </c>
      <c r="B26" s="138">
        <v>378976</v>
      </c>
      <c r="C26" s="138">
        <v>378976</v>
      </c>
      <c r="D26" s="138">
        <v>378976</v>
      </c>
      <c r="E26" s="138">
        <v>378976</v>
      </c>
      <c r="F26" s="138">
        <v>378976</v>
      </c>
      <c r="G26" s="138">
        <v>378976</v>
      </c>
      <c r="H26" s="138">
        <v>378976</v>
      </c>
      <c r="I26" s="138">
        <v>378976</v>
      </c>
      <c r="J26" s="138">
        <v>378976</v>
      </c>
      <c r="K26" s="138">
        <v>378976</v>
      </c>
      <c r="L26" s="138">
        <v>378976</v>
      </c>
      <c r="M26" s="138">
        <v>378976</v>
      </c>
      <c r="N26" s="139">
        <f t="shared" si="2"/>
        <v>4547712</v>
      </c>
      <c r="O26" s="91"/>
    </row>
    <row r="27" spans="1:15" x14ac:dyDescent="0.25">
      <c r="A27" s="88" t="s">
        <v>33</v>
      </c>
      <c r="B27" s="138">
        <v>0</v>
      </c>
      <c r="C27" s="138">
        <v>0</v>
      </c>
      <c r="D27" s="138">
        <v>0</v>
      </c>
      <c r="E27" s="138">
        <v>0</v>
      </c>
      <c r="F27" s="138">
        <v>0</v>
      </c>
      <c r="G27" s="138">
        <v>0</v>
      </c>
      <c r="H27" s="138">
        <v>0</v>
      </c>
      <c r="I27" s="138">
        <v>0</v>
      </c>
      <c r="J27" s="138">
        <v>0</v>
      </c>
      <c r="K27" s="138">
        <v>0</v>
      </c>
      <c r="L27" s="138">
        <v>0</v>
      </c>
      <c r="M27" s="138">
        <v>0</v>
      </c>
      <c r="N27" s="139">
        <f t="shared" si="2"/>
        <v>0</v>
      </c>
    </row>
    <row r="28" spans="1:15" x14ac:dyDescent="0.25">
      <c r="A28" s="89" t="s">
        <v>36</v>
      </c>
      <c r="B28" s="138">
        <v>0</v>
      </c>
      <c r="C28" s="138">
        <v>0</v>
      </c>
      <c r="D28" s="138">
        <v>0</v>
      </c>
      <c r="E28" s="138">
        <v>0</v>
      </c>
      <c r="F28" s="138">
        <v>0</v>
      </c>
      <c r="G28" s="138">
        <v>0</v>
      </c>
      <c r="H28" s="138">
        <v>0</v>
      </c>
      <c r="I28" s="138">
        <v>0</v>
      </c>
      <c r="J28" s="138">
        <v>0</v>
      </c>
      <c r="K28" s="138">
        <v>0</v>
      </c>
      <c r="L28" s="138">
        <v>0</v>
      </c>
      <c r="M28" s="138">
        <v>0</v>
      </c>
      <c r="N28" s="139">
        <f t="shared" si="2"/>
        <v>0</v>
      </c>
    </row>
    <row r="29" spans="1:15" x14ac:dyDescent="0.25">
      <c r="A29" s="88" t="s">
        <v>186</v>
      </c>
      <c r="B29" s="138">
        <v>0</v>
      </c>
      <c r="C29" s="138">
        <v>0</v>
      </c>
      <c r="D29" s="138">
        <v>0</v>
      </c>
      <c r="E29" s="138">
        <v>0</v>
      </c>
      <c r="F29" s="138">
        <v>0</v>
      </c>
      <c r="G29" s="138">
        <v>0</v>
      </c>
      <c r="H29" s="138">
        <v>0</v>
      </c>
      <c r="I29" s="138">
        <v>0</v>
      </c>
      <c r="J29" s="138">
        <v>0</v>
      </c>
      <c r="K29" s="138">
        <v>0</v>
      </c>
      <c r="L29" s="138">
        <v>0</v>
      </c>
      <c r="M29" s="138">
        <v>0</v>
      </c>
      <c r="N29" s="139">
        <f t="shared" si="2"/>
        <v>0</v>
      </c>
    </row>
    <row r="30" spans="1:15" x14ac:dyDescent="0.25">
      <c r="A30" s="92" t="s">
        <v>175</v>
      </c>
      <c r="B30" s="140">
        <f>SUM(B20:B29)</f>
        <v>20105486</v>
      </c>
      <c r="C30" s="140">
        <f t="shared" ref="C30:N30" si="3">SUM(C20:C29)</f>
        <v>20105486</v>
      </c>
      <c r="D30" s="140">
        <f t="shared" si="3"/>
        <v>20105486</v>
      </c>
      <c r="E30" s="140">
        <f t="shared" si="3"/>
        <v>20105486</v>
      </c>
      <c r="F30" s="140">
        <f t="shared" si="3"/>
        <v>20105486</v>
      </c>
      <c r="G30" s="140">
        <f t="shared" si="3"/>
        <v>20105486</v>
      </c>
      <c r="H30" s="140">
        <f t="shared" si="3"/>
        <v>20105486</v>
      </c>
      <c r="I30" s="140">
        <f t="shared" si="3"/>
        <v>20105486</v>
      </c>
      <c r="J30" s="140">
        <f t="shared" si="3"/>
        <v>20105486</v>
      </c>
      <c r="K30" s="140">
        <f t="shared" si="3"/>
        <v>20105486</v>
      </c>
      <c r="L30" s="140">
        <f t="shared" si="3"/>
        <v>20105486</v>
      </c>
      <c r="M30" s="140">
        <f t="shared" si="3"/>
        <v>20105497</v>
      </c>
      <c r="N30" s="140">
        <f t="shared" si="3"/>
        <v>241265843</v>
      </c>
    </row>
    <row r="31" spans="1:15" x14ac:dyDescent="0.25">
      <c r="A31" s="96" t="s">
        <v>187</v>
      </c>
      <c r="B31" s="97">
        <f>B17-B30</f>
        <v>0</v>
      </c>
      <c r="C31" s="97">
        <f t="shared" ref="C31:M31" si="4">C17-C30</f>
        <v>0</v>
      </c>
      <c r="D31" s="97">
        <f t="shared" si="4"/>
        <v>0</v>
      </c>
      <c r="E31" s="97">
        <f t="shared" si="4"/>
        <v>0</v>
      </c>
      <c r="F31" s="97">
        <f t="shared" si="4"/>
        <v>0</v>
      </c>
      <c r="G31" s="97">
        <f t="shared" si="4"/>
        <v>0</v>
      </c>
      <c r="H31" s="97">
        <f t="shared" si="4"/>
        <v>0</v>
      </c>
      <c r="I31" s="97">
        <f t="shared" si="4"/>
        <v>0</v>
      </c>
      <c r="J31" s="97">
        <f t="shared" si="4"/>
        <v>0</v>
      </c>
      <c r="K31" s="97">
        <f t="shared" si="4"/>
        <v>0</v>
      </c>
      <c r="L31" s="97">
        <f t="shared" si="4"/>
        <v>0</v>
      </c>
      <c r="M31" s="97">
        <f t="shared" si="4"/>
        <v>0</v>
      </c>
      <c r="N31" s="98">
        <v>0</v>
      </c>
    </row>
  </sheetData>
  <mergeCells count="4">
    <mergeCell ref="L1:N1"/>
    <mergeCell ref="L2:N2"/>
    <mergeCell ref="A3:N3"/>
    <mergeCell ref="B5:N5"/>
  </mergeCells>
  <pageMargins left="0.7" right="0.7" top="0.75" bottom="0.75" header="0.51180555555555496" footer="0.51180555555555496"/>
  <pageSetup paperSize="9" scale="69" firstPageNumber="0" fitToHeight="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O31"/>
  <sheetViews>
    <sheetView workbookViewId="0">
      <selection activeCell="S23" sqref="S23"/>
    </sheetView>
  </sheetViews>
  <sheetFormatPr defaultColWidth="9.140625" defaultRowHeight="15" x14ac:dyDescent="0.25"/>
  <cols>
    <col min="1" max="1" width="41.85546875" style="133" bestFit="1" customWidth="1"/>
    <col min="2" max="2" width="12.42578125" style="133" bestFit="1" customWidth="1"/>
    <col min="3" max="13" width="11.28515625" style="133" customWidth="1"/>
    <col min="14" max="14" width="12.42578125" style="133" bestFit="1" customWidth="1"/>
    <col min="15" max="15" width="11.140625" style="133" bestFit="1" customWidth="1"/>
    <col min="16" max="16384" width="9.140625" style="133"/>
  </cols>
  <sheetData>
    <row r="1" spans="1:15" x14ac:dyDescent="0.25">
      <c r="L1" s="187" t="s">
        <v>183</v>
      </c>
      <c r="M1" s="187"/>
      <c r="N1" s="187"/>
    </row>
    <row r="2" spans="1:15" x14ac:dyDescent="0.25">
      <c r="L2" s="201"/>
      <c r="M2" s="201"/>
      <c r="N2" s="201"/>
    </row>
    <row r="3" spans="1:15" ht="15.75" x14ac:dyDescent="0.25">
      <c r="A3" s="202" t="s">
        <v>225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</row>
    <row r="4" spans="1:15" x14ac:dyDescent="0.25">
      <c r="N4" s="85" t="s">
        <v>153</v>
      </c>
    </row>
    <row r="5" spans="1:15" x14ac:dyDescent="0.25">
      <c r="A5" s="86" t="s">
        <v>182</v>
      </c>
      <c r="B5" s="204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6"/>
    </row>
    <row r="6" spans="1:15" x14ac:dyDescent="0.25">
      <c r="A6" s="86" t="s">
        <v>154</v>
      </c>
      <c r="B6" s="87" t="s">
        <v>155</v>
      </c>
      <c r="C6" s="87" t="s">
        <v>156</v>
      </c>
      <c r="D6" s="87" t="s">
        <v>157</v>
      </c>
      <c r="E6" s="87" t="s">
        <v>158</v>
      </c>
      <c r="F6" s="87" t="s">
        <v>159</v>
      </c>
      <c r="G6" s="87" t="s">
        <v>160</v>
      </c>
      <c r="H6" s="87" t="s">
        <v>161</v>
      </c>
      <c r="I6" s="87" t="s">
        <v>162</v>
      </c>
      <c r="J6" s="87" t="s">
        <v>163</v>
      </c>
      <c r="K6" s="87" t="s">
        <v>164</v>
      </c>
      <c r="L6" s="87" t="s">
        <v>165</v>
      </c>
      <c r="M6" s="87" t="s">
        <v>166</v>
      </c>
      <c r="N6" s="87" t="s">
        <v>167</v>
      </c>
    </row>
    <row r="7" spans="1:15" x14ac:dyDescent="0.25">
      <c r="A7" s="88" t="s">
        <v>184</v>
      </c>
      <c r="B7" s="138">
        <v>0</v>
      </c>
      <c r="C7" s="138">
        <v>0</v>
      </c>
      <c r="D7" s="138">
        <v>0</v>
      </c>
      <c r="E7" s="138">
        <v>0</v>
      </c>
      <c r="F7" s="138">
        <v>0</v>
      </c>
      <c r="G7" s="138">
        <v>0</v>
      </c>
      <c r="H7" s="138">
        <v>0</v>
      </c>
      <c r="I7" s="138">
        <v>0</v>
      </c>
      <c r="J7" s="138">
        <v>0</v>
      </c>
      <c r="K7" s="138">
        <v>0</v>
      </c>
      <c r="L7" s="138">
        <v>0</v>
      </c>
      <c r="M7" s="138">
        <v>0</v>
      </c>
      <c r="N7" s="138"/>
    </row>
    <row r="8" spans="1:15" x14ac:dyDescent="0.25">
      <c r="A8" s="88" t="s">
        <v>109</v>
      </c>
      <c r="B8" s="138">
        <v>0</v>
      </c>
      <c r="C8" s="138">
        <v>0</v>
      </c>
      <c r="D8" s="138">
        <v>0</v>
      </c>
      <c r="E8" s="138">
        <v>0</v>
      </c>
      <c r="F8" s="138">
        <v>0</v>
      </c>
      <c r="G8" s="138">
        <v>0</v>
      </c>
      <c r="H8" s="138">
        <v>0</v>
      </c>
      <c r="I8" s="138">
        <v>0</v>
      </c>
      <c r="J8" s="138">
        <v>0</v>
      </c>
      <c r="K8" s="138">
        <v>0</v>
      </c>
      <c r="L8" s="138">
        <v>0</v>
      </c>
      <c r="M8" s="138">
        <v>0</v>
      </c>
      <c r="N8" s="139">
        <f>SUM(B8:M8)</f>
        <v>0</v>
      </c>
    </row>
    <row r="9" spans="1:15" ht="30" x14ac:dyDescent="0.25">
      <c r="A9" s="89" t="s">
        <v>14</v>
      </c>
      <c r="B9" s="138">
        <v>1711991</v>
      </c>
      <c r="C9" s="138">
        <v>1711991</v>
      </c>
      <c r="D9" s="138">
        <v>1711991</v>
      </c>
      <c r="E9" s="138">
        <v>1711991</v>
      </c>
      <c r="F9" s="138">
        <v>1711991</v>
      </c>
      <c r="G9" s="138">
        <v>1711991</v>
      </c>
      <c r="H9" s="138">
        <v>1711991</v>
      </c>
      <c r="I9" s="138">
        <v>1711991</v>
      </c>
      <c r="J9" s="138">
        <v>1711991</v>
      </c>
      <c r="K9" s="138">
        <v>1711991</v>
      </c>
      <c r="L9" s="138">
        <v>1711991</v>
      </c>
      <c r="M9" s="138">
        <v>1711999</v>
      </c>
      <c r="N9" s="139">
        <f t="shared" ref="N9:N15" si="0">SUM(B9:M9)</f>
        <v>20543900</v>
      </c>
    </row>
    <row r="10" spans="1:15" x14ac:dyDescent="0.25">
      <c r="A10" s="89" t="s">
        <v>168</v>
      </c>
      <c r="B10" s="138">
        <v>0</v>
      </c>
      <c r="C10" s="138">
        <v>0</v>
      </c>
      <c r="D10" s="138">
        <v>0</v>
      </c>
      <c r="E10" s="138">
        <v>0</v>
      </c>
      <c r="F10" s="138">
        <v>0</v>
      </c>
      <c r="G10" s="138">
        <v>0</v>
      </c>
      <c r="H10" s="138">
        <v>0</v>
      </c>
      <c r="I10" s="138">
        <v>0</v>
      </c>
      <c r="J10" s="138">
        <v>0</v>
      </c>
      <c r="K10" s="138">
        <v>0</v>
      </c>
      <c r="L10" s="138">
        <v>0</v>
      </c>
      <c r="M10" s="138">
        <v>0</v>
      </c>
      <c r="N10" s="139">
        <f t="shared" si="0"/>
        <v>0</v>
      </c>
    </row>
    <row r="11" spans="1:15" x14ac:dyDescent="0.25">
      <c r="A11" s="90" t="s">
        <v>169</v>
      </c>
      <c r="B11" s="138">
        <v>3853333</v>
      </c>
      <c r="C11" s="138">
        <v>3853333</v>
      </c>
      <c r="D11" s="138">
        <v>3853333</v>
      </c>
      <c r="E11" s="138">
        <v>3853333</v>
      </c>
      <c r="F11" s="138">
        <v>3853333</v>
      </c>
      <c r="G11" s="138">
        <v>3853333</v>
      </c>
      <c r="H11" s="138">
        <v>3853333</v>
      </c>
      <c r="I11" s="138">
        <v>3853333</v>
      </c>
      <c r="J11" s="138">
        <v>3853333</v>
      </c>
      <c r="K11" s="138">
        <v>3853333</v>
      </c>
      <c r="L11" s="138">
        <v>3853333</v>
      </c>
      <c r="M11" s="138">
        <v>3853337</v>
      </c>
      <c r="N11" s="139">
        <f t="shared" si="0"/>
        <v>46240000</v>
      </c>
      <c r="O11" s="91"/>
    </row>
    <row r="12" spans="1:15" x14ac:dyDescent="0.25">
      <c r="A12" s="84" t="s">
        <v>34</v>
      </c>
      <c r="B12" s="138">
        <v>0</v>
      </c>
      <c r="C12" s="138">
        <v>0</v>
      </c>
      <c r="D12" s="138">
        <v>0</v>
      </c>
      <c r="E12" s="138">
        <v>0</v>
      </c>
      <c r="F12" s="138">
        <v>0</v>
      </c>
      <c r="G12" s="138">
        <v>0</v>
      </c>
      <c r="H12" s="138">
        <v>0</v>
      </c>
      <c r="I12" s="138">
        <v>0</v>
      </c>
      <c r="J12" s="138">
        <v>0</v>
      </c>
      <c r="K12" s="138">
        <v>0</v>
      </c>
      <c r="L12" s="138">
        <v>0</v>
      </c>
      <c r="M12" s="138">
        <v>0</v>
      </c>
      <c r="N12" s="139">
        <f t="shared" si="0"/>
        <v>0</v>
      </c>
    </row>
    <row r="13" spans="1:15" x14ac:dyDescent="0.25">
      <c r="A13" s="84" t="s">
        <v>27</v>
      </c>
      <c r="B13" s="138">
        <v>0</v>
      </c>
      <c r="C13" s="138">
        <v>0</v>
      </c>
      <c r="D13" s="138">
        <v>0</v>
      </c>
      <c r="E13" s="138">
        <v>0</v>
      </c>
      <c r="F13" s="138">
        <v>0</v>
      </c>
      <c r="G13" s="138">
        <v>0</v>
      </c>
      <c r="H13" s="138">
        <v>0</v>
      </c>
      <c r="I13" s="138">
        <v>0</v>
      </c>
      <c r="J13" s="138">
        <v>0</v>
      </c>
      <c r="K13" s="138">
        <v>0</v>
      </c>
      <c r="L13" s="138">
        <v>0</v>
      </c>
      <c r="M13" s="138">
        <v>0</v>
      </c>
      <c r="N13" s="139">
        <f t="shared" si="0"/>
        <v>0</v>
      </c>
    </row>
    <row r="14" spans="1:15" x14ac:dyDescent="0.25">
      <c r="A14" s="84" t="s">
        <v>37</v>
      </c>
      <c r="B14" s="138">
        <v>0</v>
      </c>
      <c r="C14" s="138">
        <v>0</v>
      </c>
      <c r="D14" s="138">
        <v>0</v>
      </c>
      <c r="E14" s="138">
        <v>0</v>
      </c>
      <c r="F14" s="138">
        <v>0</v>
      </c>
      <c r="G14" s="138">
        <v>0</v>
      </c>
      <c r="H14" s="138">
        <v>0</v>
      </c>
      <c r="I14" s="138">
        <v>0</v>
      </c>
      <c r="J14" s="138">
        <v>0</v>
      </c>
      <c r="K14" s="138">
        <v>0</v>
      </c>
      <c r="L14" s="138">
        <v>0</v>
      </c>
      <c r="M14" s="138">
        <v>0</v>
      </c>
      <c r="N14" s="139">
        <f t="shared" si="0"/>
        <v>0</v>
      </c>
    </row>
    <row r="15" spans="1:15" x14ac:dyDescent="0.25">
      <c r="A15" s="84" t="s">
        <v>26</v>
      </c>
      <c r="B15" s="138">
        <v>14928830</v>
      </c>
      <c r="C15" s="138">
        <v>14928830</v>
      </c>
      <c r="D15" s="138">
        <v>14928830</v>
      </c>
      <c r="E15" s="138">
        <v>14928830</v>
      </c>
      <c r="F15" s="138">
        <v>14928830</v>
      </c>
      <c r="G15" s="138">
        <v>14928830</v>
      </c>
      <c r="H15" s="138">
        <v>14928830</v>
      </c>
      <c r="I15" s="138">
        <v>14928830</v>
      </c>
      <c r="J15" s="138">
        <v>14928830</v>
      </c>
      <c r="K15" s="138">
        <v>14928830</v>
      </c>
      <c r="L15" s="138">
        <v>14928830</v>
      </c>
      <c r="M15" s="138">
        <v>14928834</v>
      </c>
      <c r="N15" s="139">
        <f t="shared" si="0"/>
        <v>179145964</v>
      </c>
      <c r="O15" s="91"/>
    </row>
    <row r="16" spans="1:15" x14ac:dyDescent="0.25">
      <c r="A16" s="84" t="s">
        <v>194</v>
      </c>
      <c r="B16" s="138">
        <v>548789</v>
      </c>
      <c r="C16" s="138">
        <v>548789</v>
      </c>
      <c r="D16" s="138">
        <v>548789</v>
      </c>
      <c r="E16" s="138">
        <v>548789</v>
      </c>
      <c r="F16" s="138">
        <v>548789</v>
      </c>
      <c r="G16" s="138">
        <v>548789</v>
      </c>
      <c r="H16" s="138">
        <v>548789</v>
      </c>
      <c r="I16" s="138">
        <v>548789</v>
      </c>
      <c r="J16" s="138">
        <v>548789</v>
      </c>
      <c r="K16" s="138">
        <v>548789</v>
      </c>
      <c r="L16" s="138">
        <v>548789</v>
      </c>
      <c r="M16" s="138">
        <v>548800</v>
      </c>
      <c r="N16" s="139">
        <f>SUM(B16:M16)</f>
        <v>6585479</v>
      </c>
      <c r="O16" s="91"/>
    </row>
    <row r="17" spans="1:15" x14ac:dyDescent="0.25">
      <c r="A17" s="92" t="s">
        <v>170</v>
      </c>
      <c r="B17" s="140">
        <f>SUM(B7:B16)</f>
        <v>21042943</v>
      </c>
      <c r="C17" s="140">
        <f t="shared" ref="C17:N17" si="1">SUM(C7:C16)</f>
        <v>21042943</v>
      </c>
      <c r="D17" s="140">
        <f t="shared" si="1"/>
        <v>21042943</v>
      </c>
      <c r="E17" s="140">
        <f t="shared" si="1"/>
        <v>21042943</v>
      </c>
      <c r="F17" s="140">
        <f t="shared" si="1"/>
        <v>21042943</v>
      </c>
      <c r="G17" s="140">
        <f t="shared" si="1"/>
        <v>21042943</v>
      </c>
      <c r="H17" s="140">
        <f t="shared" si="1"/>
        <v>21042943</v>
      </c>
      <c r="I17" s="140">
        <f t="shared" si="1"/>
        <v>21042943</v>
      </c>
      <c r="J17" s="140">
        <f t="shared" si="1"/>
        <v>21042943</v>
      </c>
      <c r="K17" s="140">
        <f t="shared" si="1"/>
        <v>21042943</v>
      </c>
      <c r="L17" s="140">
        <f t="shared" si="1"/>
        <v>21042943</v>
      </c>
      <c r="M17" s="140">
        <f t="shared" si="1"/>
        <v>21042970</v>
      </c>
      <c r="N17" s="140">
        <f t="shared" si="1"/>
        <v>252515343</v>
      </c>
    </row>
    <row r="18" spans="1:15" x14ac:dyDescent="0.25">
      <c r="A18" s="93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</row>
    <row r="19" spans="1:15" x14ac:dyDescent="0.25">
      <c r="A19" s="86" t="s">
        <v>171</v>
      </c>
      <c r="B19" s="94" t="s">
        <v>155</v>
      </c>
      <c r="C19" s="94" t="s">
        <v>156</v>
      </c>
      <c r="D19" s="94" t="s">
        <v>157</v>
      </c>
      <c r="E19" s="94" t="s">
        <v>158</v>
      </c>
      <c r="F19" s="94" t="s">
        <v>159</v>
      </c>
      <c r="G19" s="94" t="s">
        <v>160</v>
      </c>
      <c r="H19" s="94" t="s">
        <v>161</v>
      </c>
      <c r="I19" s="94" t="s">
        <v>162</v>
      </c>
      <c r="J19" s="94" t="s">
        <v>163</v>
      </c>
      <c r="K19" s="94" t="s">
        <v>164</v>
      </c>
      <c r="L19" s="94" t="s">
        <v>165</v>
      </c>
      <c r="M19" s="94" t="s">
        <v>166</v>
      </c>
      <c r="N19" s="95" t="s">
        <v>167</v>
      </c>
    </row>
    <row r="20" spans="1:15" x14ac:dyDescent="0.25">
      <c r="A20" s="88" t="s">
        <v>8</v>
      </c>
      <c r="B20" s="138">
        <v>12422145</v>
      </c>
      <c r="C20" s="138">
        <v>12422145</v>
      </c>
      <c r="D20" s="138">
        <v>12422145</v>
      </c>
      <c r="E20" s="138">
        <v>12422145</v>
      </c>
      <c r="F20" s="138">
        <v>12422145</v>
      </c>
      <c r="G20" s="138">
        <v>12422145</v>
      </c>
      <c r="H20" s="138">
        <v>12422145</v>
      </c>
      <c r="I20" s="138">
        <v>12422145</v>
      </c>
      <c r="J20" s="138">
        <v>12422145</v>
      </c>
      <c r="K20" s="138">
        <v>12422145</v>
      </c>
      <c r="L20" s="138">
        <v>12422145</v>
      </c>
      <c r="M20" s="138">
        <v>12422153</v>
      </c>
      <c r="N20" s="139">
        <f>SUM(B20:M20)</f>
        <v>149065748</v>
      </c>
      <c r="O20" s="91"/>
    </row>
    <row r="21" spans="1:15" x14ac:dyDescent="0.25">
      <c r="A21" s="88" t="s">
        <v>185</v>
      </c>
      <c r="B21" s="138">
        <v>2192791</v>
      </c>
      <c r="C21" s="138">
        <v>2192791</v>
      </c>
      <c r="D21" s="138">
        <v>2192791</v>
      </c>
      <c r="E21" s="138">
        <v>2192791</v>
      </c>
      <c r="F21" s="138">
        <v>2192791</v>
      </c>
      <c r="G21" s="138">
        <v>2192791</v>
      </c>
      <c r="H21" s="138">
        <v>2192791</v>
      </c>
      <c r="I21" s="138">
        <v>2192791</v>
      </c>
      <c r="J21" s="138">
        <v>2192791</v>
      </c>
      <c r="K21" s="138">
        <v>2192791</v>
      </c>
      <c r="L21" s="138">
        <v>2192791</v>
      </c>
      <c r="M21" s="138">
        <v>2192799</v>
      </c>
      <c r="N21" s="139">
        <f t="shared" ref="N21:N30" si="2">SUM(B21:M21)</f>
        <v>26313500</v>
      </c>
      <c r="O21" s="91"/>
    </row>
    <row r="22" spans="1:15" x14ac:dyDescent="0.25">
      <c r="A22" s="88" t="s">
        <v>16</v>
      </c>
      <c r="B22" s="138">
        <v>6269257</v>
      </c>
      <c r="C22" s="138">
        <v>6269257</v>
      </c>
      <c r="D22" s="138">
        <v>6269257</v>
      </c>
      <c r="E22" s="138">
        <v>6269257</v>
      </c>
      <c r="F22" s="138">
        <v>6269257</v>
      </c>
      <c r="G22" s="138">
        <v>6269257</v>
      </c>
      <c r="H22" s="138">
        <v>6269257</v>
      </c>
      <c r="I22" s="138">
        <v>6269257</v>
      </c>
      <c r="J22" s="138">
        <v>6269257</v>
      </c>
      <c r="K22" s="138">
        <v>6269257</v>
      </c>
      <c r="L22" s="138">
        <v>6269257</v>
      </c>
      <c r="M22" s="138">
        <v>6269268</v>
      </c>
      <c r="N22" s="139">
        <f t="shared" si="2"/>
        <v>75231095</v>
      </c>
      <c r="O22" s="91"/>
    </row>
    <row r="23" spans="1:15" x14ac:dyDescent="0.25">
      <c r="A23" s="89" t="s">
        <v>18</v>
      </c>
      <c r="B23" s="138">
        <v>0</v>
      </c>
      <c r="C23" s="138">
        <v>0</v>
      </c>
      <c r="D23" s="138">
        <v>0</v>
      </c>
      <c r="E23" s="138">
        <v>0</v>
      </c>
      <c r="F23" s="138">
        <v>0</v>
      </c>
      <c r="G23" s="138">
        <v>0</v>
      </c>
      <c r="H23" s="138">
        <v>0</v>
      </c>
      <c r="I23" s="138">
        <v>0</v>
      </c>
      <c r="J23" s="138">
        <v>0</v>
      </c>
      <c r="K23" s="138">
        <v>0</v>
      </c>
      <c r="L23" s="138">
        <v>0</v>
      </c>
      <c r="M23" s="138">
        <v>0</v>
      </c>
      <c r="N23" s="139">
        <f t="shared" si="2"/>
        <v>0</v>
      </c>
    </row>
    <row r="24" spans="1:15" x14ac:dyDescent="0.25">
      <c r="A24" s="88" t="s">
        <v>172</v>
      </c>
      <c r="B24" s="138">
        <v>0</v>
      </c>
      <c r="C24" s="138">
        <v>0</v>
      </c>
      <c r="D24" s="138">
        <v>0</v>
      </c>
      <c r="E24" s="138">
        <v>0</v>
      </c>
      <c r="F24" s="138">
        <v>0</v>
      </c>
      <c r="G24" s="138">
        <v>0</v>
      </c>
      <c r="H24" s="138">
        <v>0</v>
      </c>
      <c r="I24" s="138">
        <v>0</v>
      </c>
      <c r="J24" s="138">
        <v>0</v>
      </c>
      <c r="K24" s="138">
        <v>0</v>
      </c>
      <c r="L24" s="138">
        <v>0</v>
      </c>
      <c r="M24" s="138">
        <v>0</v>
      </c>
      <c r="N24" s="139">
        <f t="shared" si="2"/>
        <v>0</v>
      </c>
    </row>
    <row r="25" spans="1:15" x14ac:dyDescent="0.25">
      <c r="A25" s="88" t="s">
        <v>116</v>
      </c>
      <c r="B25" s="138">
        <v>0</v>
      </c>
      <c r="C25" s="138">
        <v>0</v>
      </c>
      <c r="D25" s="138">
        <v>0</v>
      </c>
      <c r="E25" s="138">
        <v>0</v>
      </c>
      <c r="F25" s="138">
        <v>0</v>
      </c>
      <c r="G25" s="138">
        <v>0</v>
      </c>
      <c r="H25" s="138">
        <v>0</v>
      </c>
      <c r="I25" s="138">
        <v>0</v>
      </c>
      <c r="J25" s="138">
        <v>0</v>
      </c>
      <c r="K25" s="138">
        <v>0</v>
      </c>
      <c r="L25" s="138">
        <v>0</v>
      </c>
      <c r="M25" s="138">
        <v>0</v>
      </c>
      <c r="N25" s="139">
        <f t="shared" si="2"/>
        <v>0</v>
      </c>
    </row>
    <row r="26" spans="1:15" x14ac:dyDescent="0.25">
      <c r="A26" s="88" t="s">
        <v>30</v>
      </c>
      <c r="B26" s="138">
        <v>105833</v>
      </c>
      <c r="C26" s="138">
        <v>105833</v>
      </c>
      <c r="D26" s="138">
        <v>105833</v>
      </c>
      <c r="E26" s="138">
        <v>105833</v>
      </c>
      <c r="F26" s="138">
        <v>105833</v>
      </c>
      <c r="G26" s="138">
        <v>105833</v>
      </c>
      <c r="H26" s="138">
        <v>105833</v>
      </c>
      <c r="I26" s="138">
        <v>105833</v>
      </c>
      <c r="J26" s="138">
        <v>105833</v>
      </c>
      <c r="K26" s="138">
        <v>105833</v>
      </c>
      <c r="L26" s="138">
        <v>105833</v>
      </c>
      <c r="M26" s="138">
        <v>105837</v>
      </c>
      <c r="N26" s="139">
        <f t="shared" si="2"/>
        <v>1270000</v>
      </c>
      <c r="O26" s="91"/>
    </row>
    <row r="27" spans="1:15" x14ac:dyDescent="0.25">
      <c r="A27" s="88" t="s">
        <v>33</v>
      </c>
      <c r="B27" s="138">
        <v>52917</v>
      </c>
      <c r="C27" s="138">
        <v>52917</v>
      </c>
      <c r="D27" s="138">
        <v>52917</v>
      </c>
      <c r="E27" s="138">
        <v>52917</v>
      </c>
      <c r="F27" s="138">
        <v>52917</v>
      </c>
      <c r="G27" s="138">
        <v>52917</v>
      </c>
      <c r="H27" s="138">
        <v>52917</v>
      </c>
      <c r="I27" s="138">
        <v>52917</v>
      </c>
      <c r="J27" s="138">
        <v>52917</v>
      </c>
      <c r="K27" s="138">
        <v>52917</v>
      </c>
      <c r="L27" s="138">
        <v>52917</v>
      </c>
      <c r="M27" s="138">
        <v>52913</v>
      </c>
      <c r="N27" s="139">
        <f t="shared" si="2"/>
        <v>635000</v>
      </c>
    </row>
    <row r="28" spans="1:15" x14ac:dyDescent="0.25">
      <c r="A28" s="89" t="s">
        <v>36</v>
      </c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9">
        <f t="shared" si="2"/>
        <v>0</v>
      </c>
    </row>
    <row r="29" spans="1:15" x14ac:dyDescent="0.25">
      <c r="A29" s="88" t="s">
        <v>186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9">
        <f t="shared" si="2"/>
        <v>0</v>
      </c>
    </row>
    <row r="30" spans="1:15" x14ac:dyDescent="0.25">
      <c r="A30" s="92" t="s">
        <v>175</v>
      </c>
      <c r="B30" s="140">
        <f>SUM(B20:B29)</f>
        <v>21042943</v>
      </c>
      <c r="C30" s="140">
        <f t="shared" ref="C30:M30" si="3">SUM(C20:C29)</f>
        <v>21042943</v>
      </c>
      <c r="D30" s="140">
        <f t="shared" si="3"/>
        <v>21042943</v>
      </c>
      <c r="E30" s="140">
        <f t="shared" si="3"/>
        <v>21042943</v>
      </c>
      <c r="F30" s="140">
        <f t="shared" si="3"/>
        <v>21042943</v>
      </c>
      <c r="G30" s="140">
        <f t="shared" si="3"/>
        <v>21042943</v>
      </c>
      <c r="H30" s="140">
        <f t="shared" si="3"/>
        <v>21042943</v>
      </c>
      <c r="I30" s="140">
        <f t="shared" si="3"/>
        <v>21042943</v>
      </c>
      <c r="J30" s="140">
        <f t="shared" si="3"/>
        <v>21042943</v>
      </c>
      <c r="K30" s="140">
        <f t="shared" si="3"/>
        <v>21042943</v>
      </c>
      <c r="L30" s="140">
        <f t="shared" si="3"/>
        <v>21042943</v>
      </c>
      <c r="M30" s="140">
        <f t="shared" si="3"/>
        <v>21042970</v>
      </c>
      <c r="N30" s="140">
        <f t="shared" si="2"/>
        <v>252515343</v>
      </c>
    </row>
    <row r="31" spans="1:15" x14ac:dyDescent="0.25">
      <c r="A31" s="96" t="s">
        <v>187</v>
      </c>
      <c r="B31" s="97">
        <f>B17-B30</f>
        <v>0</v>
      </c>
      <c r="C31" s="97">
        <f t="shared" ref="C31:M31" si="4">C17-C30</f>
        <v>0</v>
      </c>
      <c r="D31" s="97">
        <f t="shared" si="4"/>
        <v>0</v>
      </c>
      <c r="E31" s="97">
        <f t="shared" si="4"/>
        <v>0</v>
      </c>
      <c r="F31" s="97">
        <f t="shared" si="4"/>
        <v>0</v>
      </c>
      <c r="G31" s="97">
        <f t="shared" si="4"/>
        <v>0</v>
      </c>
      <c r="H31" s="97">
        <f t="shared" si="4"/>
        <v>0</v>
      </c>
      <c r="I31" s="97">
        <f t="shared" si="4"/>
        <v>0</v>
      </c>
      <c r="J31" s="97">
        <f t="shared" si="4"/>
        <v>0</v>
      </c>
      <c r="K31" s="97">
        <f t="shared" si="4"/>
        <v>0</v>
      </c>
      <c r="L31" s="97">
        <f t="shared" si="4"/>
        <v>0</v>
      </c>
      <c r="M31" s="97">
        <f t="shared" si="4"/>
        <v>0</v>
      </c>
      <c r="N31" s="98">
        <v>0</v>
      </c>
    </row>
  </sheetData>
  <mergeCells count="4">
    <mergeCell ref="L1:N1"/>
    <mergeCell ref="L2:N2"/>
    <mergeCell ref="A3:N3"/>
    <mergeCell ref="B5:N5"/>
  </mergeCells>
  <pageMargins left="0.7" right="0.7" top="0.75" bottom="0.75" header="0.3" footer="0.3"/>
  <pageSetup paperSize="9" scale="69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K31"/>
  <sheetViews>
    <sheetView view="pageLayout" zoomScaleNormal="100" workbookViewId="0">
      <selection activeCell="F3" sqref="F3"/>
    </sheetView>
  </sheetViews>
  <sheetFormatPr defaultRowHeight="15" x14ac:dyDescent="0.25"/>
  <cols>
    <col min="1" max="1" width="5.28515625" style="1"/>
    <col min="2" max="2" width="55.42578125" style="1"/>
    <col min="3" max="3" width="12.5703125" style="1"/>
    <col min="4" max="4" width="14.28515625" style="1" bestFit="1" customWidth="1"/>
    <col min="5" max="5" width="14.28515625" style="1" customWidth="1"/>
    <col min="6" max="6" width="13.28515625" style="1" bestFit="1" customWidth="1"/>
    <col min="7" max="7" width="14.5703125" style="1"/>
    <col min="8" max="1025" width="8.42578125" style="1"/>
  </cols>
  <sheetData>
    <row r="1" spans="1:7" x14ac:dyDescent="0.25">
      <c r="A1"/>
      <c r="B1" s="177" t="s">
        <v>227</v>
      </c>
      <c r="C1" s="177"/>
      <c r="D1" s="177"/>
      <c r="E1" s="177"/>
      <c r="F1" s="177"/>
      <c r="G1" s="177"/>
    </row>
    <row r="2" spans="1:7" x14ac:dyDescent="0.25">
      <c r="A2"/>
      <c r="B2" s="181"/>
      <c r="C2" s="181"/>
      <c r="D2" s="181"/>
      <c r="E2" s="181"/>
      <c r="F2" s="181"/>
      <c r="G2" s="181"/>
    </row>
    <row r="3" spans="1:7" x14ac:dyDescent="0.25">
      <c r="A3"/>
      <c r="B3"/>
      <c r="C3"/>
      <c r="D3"/>
      <c r="E3"/>
      <c r="F3"/>
      <c r="G3"/>
    </row>
    <row r="4" spans="1:7" ht="15" customHeight="1" x14ac:dyDescent="0.25">
      <c r="A4" s="182" t="s">
        <v>196</v>
      </c>
      <c r="B4" s="182"/>
      <c r="C4" s="182"/>
      <c r="D4" s="182"/>
      <c r="E4" s="182"/>
      <c r="F4" s="182"/>
      <c r="G4" s="182"/>
    </row>
    <row r="5" spans="1:7" ht="15" customHeight="1" x14ac:dyDescent="0.25">
      <c r="A5" s="49"/>
      <c r="B5" s="49"/>
      <c r="C5" s="49"/>
      <c r="D5" s="49"/>
      <c r="E5" s="49"/>
      <c r="F5" s="49"/>
      <c r="G5" s="49"/>
    </row>
    <row r="6" spans="1:7" ht="15" customHeight="1" x14ac:dyDescent="0.25">
      <c r="A6" s="182" t="s">
        <v>68</v>
      </c>
      <c r="B6" s="182"/>
      <c r="C6" s="182"/>
      <c r="D6" s="182"/>
      <c r="E6" s="182"/>
      <c r="F6" s="182"/>
      <c r="G6" s="182"/>
    </row>
    <row r="7" spans="1:7" x14ac:dyDescent="0.25">
      <c r="A7"/>
      <c r="B7"/>
      <c r="C7"/>
      <c r="D7"/>
      <c r="E7"/>
      <c r="F7"/>
      <c r="G7" s="3" t="s">
        <v>1</v>
      </c>
    </row>
    <row r="8" spans="1:7" ht="39" x14ac:dyDescent="0.25">
      <c r="A8" s="39" t="s">
        <v>2</v>
      </c>
      <c r="B8" s="39" t="s">
        <v>44</v>
      </c>
      <c r="C8" s="40" t="s">
        <v>69</v>
      </c>
      <c r="D8" s="130" t="s">
        <v>197</v>
      </c>
      <c r="E8" s="130" t="s">
        <v>247</v>
      </c>
      <c r="F8" s="6" t="s">
        <v>248</v>
      </c>
      <c r="G8" s="127" t="s">
        <v>199</v>
      </c>
    </row>
    <row r="9" spans="1:7" x14ac:dyDescent="0.25">
      <c r="A9" s="37"/>
      <c r="B9" s="41" t="s">
        <v>70</v>
      </c>
      <c r="C9" s="50"/>
      <c r="D9" s="50">
        <f>D10+D14+D15+D16+D17</f>
        <v>377958673</v>
      </c>
      <c r="E9" s="50">
        <f>E10+E14+E15+E16+E17</f>
        <v>537129208</v>
      </c>
      <c r="F9" s="50">
        <f>F10+F14+F15+F16+F17</f>
        <v>40226832</v>
      </c>
      <c r="G9" s="50">
        <f>E9+F9</f>
        <v>577356040</v>
      </c>
    </row>
    <row r="10" spans="1:7" x14ac:dyDescent="0.25">
      <c r="A10" s="16" t="s">
        <v>6</v>
      </c>
      <c r="B10" s="16" t="s">
        <v>8</v>
      </c>
      <c r="C10" s="46" t="s">
        <v>71</v>
      </c>
      <c r="D10" s="51">
        <f>SUM(D11:D12)</f>
        <v>60574469</v>
      </c>
      <c r="E10" s="51">
        <v>141327418</v>
      </c>
      <c r="F10" s="51">
        <f>F11+F12</f>
        <v>14142158</v>
      </c>
      <c r="G10" s="50">
        <f t="shared" ref="G10:G31" si="0">E10+F10</f>
        <v>155469576</v>
      </c>
    </row>
    <row r="11" spans="1:7" x14ac:dyDescent="0.25">
      <c r="A11" s="16" t="s">
        <v>9</v>
      </c>
      <c r="B11" s="16" t="s">
        <v>72</v>
      </c>
      <c r="C11" s="46" t="s">
        <v>73</v>
      </c>
      <c r="D11" s="51">
        <v>30486450</v>
      </c>
      <c r="E11" s="51">
        <v>111239399</v>
      </c>
      <c r="F11" s="47">
        <v>9656221</v>
      </c>
      <c r="G11" s="50">
        <f t="shared" si="0"/>
        <v>120895620</v>
      </c>
    </row>
    <row r="12" spans="1:7" x14ac:dyDescent="0.25">
      <c r="A12" s="16" t="s">
        <v>13</v>
      </c>
      <c r="B12" s="16" t="s">
        <v>74</v>
      </c>
      <c r="C12" s="46" t="s">
        <v>75</v>
      </c>
      <c r="D12" s="51">
        <v>30088019</v>
      </c>
      <c r="E12" s="51">
        <v>30088019</v>
      </c>
      <c r="F12" s="47">
        <v>4485937</v>
      </c>
      <c r="G12" s="50">
        <f t="shared" si="0"/>
        <v>34573956</v>
      </c>
    </row>
    <row r="13" spans="1:7" x14ac:dyDescent="0.25">
      <c r="A13" s="16"/>
      <c r="B13" s="16" t="s">
        <v>76</v>
      </c>
      <c r="C13" s="46" t="s">
        <v>77</v>
      </c>
      <c r="D13" s="51">
        <v>20185423</v>
      </c>
      <c r="E13" s="51">
        <v>20185423</v>
      </c>
      <c r="F13" s="47">
        <v>0</v>
      </c>
      <c r="G13" s="50">
        <f t="shared" si="0"/>
        <v>20185423</v>
      </c>
    </row>
    <row r="14" spans="1:7" x14ac:dyDescent="0.25">
      <c r="A14" s="16" t="s">
        <v>11</v>
      </c>
      <c r="B14" s="16" t="s">
        <v>12</v>
      </c>
      <c r="C14" s="46" t="s">
        <v>78</v>
      </c>
      <c r="D14" s="51">
        <v>8592967</v>
      </c>
      <c r="E14" s="51">
        <v>15337748</v>
      </c>
      <c r="F14" s="47">
        <v>1995438</v>
      </c>
      <c r="G14" s="50">
        <f t="shared" si="0"/>
        <v>17333186</v>
      </c>
    </row>
    <row r="15" spans="1:7" x14ac:dyDescent="0.25">
      <c r="A15" s="16" t="s">
        <v>15</v>
      </c>
      <c r="B15" s="16" t="s">
        <v>16</v>
      </c>
      <c r="C15" s="46" t="s">
        <v>79</v>
      </c>
      <c r="D15" s="51">
        <v>182566912</v>
      </c>
      <c r="E15" s="51">
        <v>192963803</v>
      </c>
      <c r="F15" s="47">
        <v>7748999</v>
      </c>
      <c r="G15" s="50">
        <f t="shared" si="0"/>
        <v>200712802</v>
      </c>
    </row>
    <row r="16" spans="1:7" x14ac:dyDescent="0.25">
      <c r="A16" s="16" t="s">
        <v>17</v>
      </c>
      <c r="B16" s="16" t="s">
        <v>18</v>
      </c>
      <c r="C16" s="46" t="s">
        <v>80</v>
      </c>
      <c r="D16" s="51">
        <v>16500000</v>
      </c>
      <c r="E16" s="51">
        <v>16500000</v>
      </c>
      <c r="F16" s="47">
        <v>0</v>
      </c>
      <c r="G16" s="50">
        <f t="shared" si="0"/>
        <v>16500000</v>
      </c>
    </row>
    <row r="17" spans="1:7" x14ac:dyDescent="0.25">
      <c r="A17" s="16" t="s">
        <v>20</v>
      </c>
      <c r="B17" s="16" t="s">
        <v>81</v>
      </c>
      <c r="C17" s="46" t="s">
        <v>82</v>
      </c>
      <c r="D17" s="51">
        <f>SUM(D18:D21)</f>
        <v>109724325</v>
      </c>
      <c r="E17" s="51">
        <v>171000239</v>
      </c>
      <c r="F17" s="51">
        <f>F18+F19+F20+F21</f>
        <v>16340237</v>
      </c>
      <c r="G17" s="50">
        <f t="shared" si="0"/>
        <v>187340476</v>
      </c>
    </row>
    <row r="18" spans="1:7" x14ac:dyDescent="0.25">
      <c r="A18" s="84" t="s">
        <v>9</v>
      </c>
      <c r="B18" s="84" t="s">
        <v>192</v>
      </c>
      <c r="C18" s="46" t="s">
        <v>193</v>
      </c>
      <c r="D18" s="51">
        <v>214577</v>
      </c>
      <c r="E18" s="51">
        <v>956627</v>
      </c>
      <c r="F18" s="51">
        <v>0</v>
      </c>
      <c r="G18" s="50">
        <f t="shared" si="0"/>
        <v>956627</v>
      </c>
    </row>
    <row r="19" spans="1:7" x14ac:dyDescent="0.25">
      <c r="A19" s="16" t="s">
        <v>13</v>
      </c>
      <c r="B19" s="16" t="s">
        <v>83</v>
      </c>
      <c r="C19" s="46" t="s">
        <v>84</v>
      </c>
      <c r="D19" s="51">
        <v>600000</v>
      </c>
      <c r="E19" s="51">
        <v>600000</v>
      </c>
      <c r="F19" s="47">
        <v>-15000</v>
      </c>
      <c r="G19" s="50">
        <f t="shared" si="0"/>
        <v>585000</v>
      </c>
    </row>
    <row r="20" spans="1:7" x14ac:dyDescent="0.25">
      <c r="A20" s="16" t="s">
        <v>24</v>
      </c>
      <c r="B20" s="16" t="s">
        <v>85</v>
      </c>
      <c r="C20" s="46" t="s">
        <v>88</v>
      </c>
      <c r="D20" s="51">
        <v>103802000</v>
      </c>
      <c r="E20" s="51">
        <v>103802000</v>
      </c>
      <c r="F20" s="47">
        <v>2032000</v>
      </c>
      <c r="G20" s="50">
        <f t="shared" si="0"/>
        <v>105834000</v>
      </c>
    </row>
    <row r="21" spans="1:7" x14ac:dyDescent="0.25">
      <c r="A21" s="16" t="s">
        <v>110</v>
      </c>
      <c r="B21" s="16" t="s">
        <v>87</v>
      </c>
      <c r="C21" s="46" t="s">
        <v>180</v>
      </c>
      <c r="D21" s="51">
        <v>5107748</v>
      </c>
      <c r="E21" s="51">
        <v>65641612</v>
      </c>
      <c r="F21" s="47">
        <v>14323237</v>
      </c>
      <c r="G21" s="50">
        <f t="shared" si="0"/>
        <v>79964849</v>
      </c>
    </row>
    <row r="22" spans="1:7" x14ac:dyDescent="0.25">
      <c r="A22" s="37"/>
      <c r="B22" s="41" t="s">
        <v>89</v>
      </c>
      <c r="C22" s="42"/>
      <c r="D22" s="50">
        <f>D23+D24+D25</f>
        <v>322667464</v>
      </c>
      <c r="E22" s="50">
        <f>E23+E24+E25</f>
        <v>331041820</v>
      </c>
      <c r="F22" s="50">
        <f>F23+F24</f>
        <v>97997320</v>
      </c>
      <c r="G22" s="50">
        <f t="shared" si="0"/>
        <v>429039140</v>
      </c>
    </row>
    <row r="23" spans="1:7" x14ac:dyDescent="0.25">
      <c r="A23" s="16" t="s">
        <v>29</v>
      </c>
      <c r="B23" s="16" t="s">
        <v>30</v>
      </c>
      <c r="C23" s="46" t="s">
        <v>90</v>
      </c>
      <c r="D23" s="51">
        <v>48127481</v>
      </c>
      <c r="E23" s="51">
        <v>56501837</v>
      </c>
      <c r="F23" s="47">
        <v>35628389</v>
      </c>
      <c r="G23" s="50">
        <f t="shared" si="0"/>
        <v>92130226</v>
      </c>
    </row>
    <row r="24" spans="1:7" x14ac:dyDescent="0.25">
      <c r="A24" s="16" t="s">
        <v>32</v>
      </c>
      <c r="B24" s="16" t="s">
        <v>33</v>
      </c>
      <c r="C24" s="46" t="s">
        <v>91</v>
      </c>
      <c r="D24" s="51">
        <v>274539983</v>
      </c>
      <c r="E24" s="51">
        <v>274539983</v>
      </c>
      <c r="F24" s="47">
        <v>62368931</v>
      </c>
      <c r="G24" s="50">
        <f t="shared" si="0"/>
        <v>336908914</v>
      </c>
    </row>
    <row r="25" spans="1:7" x14ac:dyDescent="0.25">
      <c r="A25" s="16" t="s">
        <v>35</v>
      </c>
      <c r="B25" s="16" t="s">
        <v>36</v>
      </c>
      <c r="C25" s="46" t="s">
        <v>92</v>
      </c>
      <c r="D25" s="51">
        <v>0</v>
      </c>
      <c r="E25" s="51">
        <v>0</v>
      </c>
      <c r="F25" s="47">
        <v>0</v>
      </c>
      <c r="G25" s="50">
        <f t="shared" si="0"/>
        <v>0</v>
      </c>
    </row>
    <row r="26" spans="1:7" x14ac:dyDescent="0.25">
      <c r="A26" s="16" t="s">
        <v>9</v>
      </c>
      <c r="B26" s="16" t="s">
        <v>178</v>
      </c>
      <c r="C26" s="46" t="s">
        <v>181</v>
      </c>
      <c r="D26" s="51">
        <v>0</v>
      </c>
      <c r="E26" s="51">
        <v>0</v>
      </c>
      <c r="F26" s="47">
        <v>0</v>
      </c>
      <c r="G26" s="50">
        <f t="shared" si="0"/>
        <v>0</v>
      </c>
    </row>
    <row r="27" spans="1:7" x14ac:dyDescent="0.25">
      <c r="A27" s="37"/>
      <c r="B27" s="41" t="s">
        <v>95</v>
      </c>
      <c r="C27" s="44" t="s">
        <v>96</v>
      </c>
      <c r="D27" s="50">
        <f>SUM(D28:D29)</f>
        <v>547052950</v>
      </c>
      <c r="E27" s="50">
        <f>E28+E29</f>
        <v>578438035</v>
      </c>
      <c r="F27" s="43">
        <f>F28+F29</f>
        <v>23074802</v>
      </c>
      <c r="G27" s="50">
        <f t="shared" si="0"/>
        <v>601512837</v>
      </c>
    </row>
    <row r="28" spans="1:7" x14ac:dyDescent="0.25">
      <c r="A28" s="16" t="s">
        <v>9</v>
      </c>
      <c r="B28" s="16" t="s">
        <v>97</v>
      </c>
      <c r="C28" s="46" t="s">
        <v>98</v>
      </c>
      <c r="D28" s="51">
        <v>21357582</v>
      </c>
      <c r="E28" s="51">
        <v>25362098</v>
      </c>
      <c r="F28" s="47">
        <v>0</v>
      </c>
      <c r="G28" s="50">
        <f t="shared" si="0"/>
        <v>25362098</v>
      </c>
    </row>
    <row r="29" spans="1:7" x14ac:dyDescent="0.25">
      <c r="A29" s="16" t="s">
        <v>13</v>
      </c>
      <c r="B29" s="16" t="s">
        <v>99</v>
      </c>
      <c r="C29" s="46" t="s">
        <v>100</v>
      </c>
      <c r="D29" s="51">
        <v>525695368</v>
      </c>
      <c r="E29" s="51">
        <v>553075937</v>
      </c>
      <c r="F29" s="47">
        <v>23074802</v>
      </c>
      <c r="G29" s="50">
        <f t="shared" si="0"/>
        <v>576150739</v>
      </c>
    </row>
    <row r="30" spans="1:7" x14ac:dyDescent="0.25">
      <c r="A30" s="37"/>
      <c r="B30" s="41" t="s">
        <v>101</v>
      </c>
      <c r="C30" s="44" t="s">
        <v>96</v>
      </c>
      <c r="D30" s="50">
        <v>0</v>
      </c>
      <c r="E30" s="50">
        <v>0</v>
      </c>
      <c r="F30" s="45">
        <v>0</v>
      </c>
      <c r="G30" s="50">
        <f t="shared" si="0"/>
        <v>0</v>
      </c>
    </row>
    <row r="31" spans="1:7" x14ac:dyDescent="0.25">
      <c r="A31" s="37"/>
      <c r="B31" s="41" t="s">
        <v>102</v>
      </c>
      <c r="C31" s="42"/>
      <c r="D31" s="50">
        <f>D9+D22+D27</f>
        <v>1247679087</v>
      </c>
      <c r="E31" s="50">
        <f>E9+E22+E27</f>
        <v>1446609063</v>
      </c>
      <c r="F31" s="50">
        <f>F9+F22+F27</f>
        <v>161298954</v>
      </c>
      <c r="G31" s="50">
        <f t="shared" si="0"/>
        <v>1607908017</v>
      </c>
    </row>
  </sheetData>
  <mergeCells count="4">
    <mergeCell ref="B1:G1"/>
    <mergeCell ref="B2:G2"/>
    <mergeCell ref="A4:G4"/>
    <mergeCell ref="A6:G6"/>
  </mergeCells>
  <pageMargins left="0.70833333333333304" right="0.70833333333333304" top="0.74861111111111101" bottom="0.74791666666666701" header="0.31527777777777799" footer="0.51180555555555496"/>
  <pageSetup paperSize="9" firstPageNumber="0" fitToHeight="0" orientation="landscape" r:id="rId1"/>
  <headerFooter>
    <oddHeader>&amp;R3. számú melléklet a  6/2020. (X.06.)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K21"/>
  <sheetViews>
    <sheetView view="pageLayout" zoomScaleNormal="100" workbookViewId="0">
      <selection activeCell="A3" sqref="A3:F3"/>
    </sheetView>
  </sheetViews>
  <sheetFormatPr defaultRowHeight="15" x14ac:dyDescent="0.25"/>
  <cols>
    <col min="1" max="1" width="7.28515625" style="1"/>
    <col min="2" max="2" width="38.7109375" style="1"/>
    <col min="3" max="3" width="14.5703125" style="1"/>
    <col min="4" max="4" width="7.28515625" style="1"/>
    <col min="5" max="5" width="40" style="1"/>
    <col min="6" max="6" width="14.28515625" style="1"/>
    <col min="7" max="1025" width="8.42578125" style="1"/>
  </cols>
  <sheetData>
    <row r="1" spans="1:7" x14ac:dyDescent="0.25">
      <c r="A1" s="177" t="s">
        <v>208</v>
      </c>
      <c r="B1" s="177"/>
      <c r="C1" s="177"/>
      <c r="D1" s="177"/>
      <c r="E1" s="177"/>
      <c r="F1" s="177"/>
      <c r="G1" s="52"/>
    </row>
    <row r="2" spans="1:7" x14ac:dyDescent="0.25">
      <c r="A2"/>
      <c r="B2"/>
      <c r="C2"/>
      <c r="D2"/>
      <c r="E2"/>
      <c r="F2"/>
    </row>
    <row r="3" spans="1:7" ht="30.75" customHeight="1" x14ac:dyDescent="0.25">
      <c r="A3" s="182" t="s">
        <v>230</v>
      </c>
      <c r="B3" s="182"/>
      <c r="C3" s="182"/>
      <c r="D3" s="182"/>
      <c r="E3" s="182"/>
      <c r="F3" s="182"/>
    </row>
    <row r="4" spans="1:7" x14ac:dyDescent="0.25">
      <c r="A4" s="49"/>
      <c r="B4" s="49"/>
      <c r="C4" s="49"/>
      <c r="D4" s="49"/>
      <c r="E4" s="49"/>
      <c r="F4" s="49"/>
    </row>
    <row r="5" spans="1:7" x14ac:dyDescent="0.25">
      <c r="A5"/>
      <c r="B5"/>
      <c r="C5"/>
      <c r="D5"/>
      <c r="E5"/>
      <c r="F5" s="1" t="s">
        <v>1</v>
      </c>
    </row>
    <row r="6" spans="1:7" ht="28.5" x14ac:dyDescent="0.25">
      <c r="A6" s="53" t="s">
        <v>2</v>
      </c>
      <c r="B6" s="53" t="s">
        <v>103</v>
      </c>
      <c r="C6" s="54" t="s">
        <v>104</v>
      </c>
      <c r="D6" s="53" t="s">
        <v>2</v>
      </c>
      <c r="E6" s="53" t="s">
        <v>105</v>
      </c>
      <c r="F6" s="54" t="s">
        <v>104</v>
      </c>
    </row>
    <row r="7" spans="1:7" x14ac:dyDescent="0.25">
      <c r="A7" s="183" t="s">
        <v>106</v>
      </c>
      <c r="B7" s="183"/>
      <c r="C7" s="183"/>
      <c r="D7" s="183"/>
      <c r="E7" s="183"/>
      <c r="F7" s="183"/>
    </row>
    <row r="8" spans="1:7" x14ac:dyDescent="0.25">
      <c r="A8" s="55" t="s">
        <v>6</v>
      </c>
      <c r="B8" s="55" t="s">
        <v>107</v>
      </c>
      <c r="C8" s="43">
        <f>C9+C10+C11+C12+C14+C15</f>
        <v>1176368877</v>
      </c>
      <c r="D8" s="55" t="s">
        <v>6</v>
      </c>
      <c r="E8" s="55" t="s">
        <v>108</v>
      </c>
      <c r="F8" s="43">
        <f>F9+F10+F11+F12+F13</f>
        <v>574856040</v>
      </c>
    </row>
    <row r="9" spans="1:7" x14ac:dyDescent="0.25">
      <c r="A9" s="56" t="s">
        <v>9</v>
      </c>
      <c r="B9" s="16" t="s">
        <v>109</v>
      </c>
      <c r="C9" s="51">
        <v>586034892</v>
      </c>
      <c r="D9" s="56" t="s">
        <v>9</v>
      </c>
      <c r="E9" s="16" t="s">
        <v>8</v>
      </c>
      <c r="F9" s="51">
        <v>155469576</v>
      </c>
    </row>
    <row r="10" spans="1:7" ht="30" x14ac:dyDescent="0.25">
      <c r="A10" s="57" t="s">
        <v>13</v>
      </c>
      <c r="B10" s="16" t="s">
        <v>47</v>
      </c>
      <c r="C10" s="51">
        <v>251822835</v>
      </c>
      <c r="D10" s="56" t="s">
        <v>13</v>
      </c>
      <c r="E10" s="48" t="s">
        <v>12</v>
      </c>
      <c r="F10" s="51">
        <v>17333186</v>
      </c>
    </row>
    <row r="11" spans="1:7" x14ac:dyDescent="0.25">
      <c r="A11" s="56" t="s">
        <v>24</v>
      </c>
      <c r="B11" s="35" t="s">
        <v>19</v>
      </c>
      <c r="C11" s="58">
        <v>222711649</v>
      </c>
      <c r="D11" s="56" t="s">
        <v>24</v>
      </c>
      <c r="E11" s="16" t="s">
        <v>16</v>
      </c>
      <c r="F11" s="51">
        <v>200712802</v>
      </c>
    </row>
    <row r="12" spans="1:7" x14ac:dyDescent="0.25">
      <c r="A12" s="56" t="s">
        <v>110</v>
      </c>
      <c r="B12" s="16" t="s">
        <v>22</v>
      </c>
      <c r="C12" s="51">
        <v>44079213</v>
      </c>
      <c r="D12" s="56" t="s">
        <v>110</v>
      </c>
      <c r="E12" s="16" t="s">
        <v>18</v>
      </c>
      <c r="F12" s="51">
        <v>16500000</v>
      </c>
    </row>
    <row r="13" spans="1:7" x14ac:dyDescent="0.25">
      <c r="A13" s="56" t="s">
        <v>111</v>
      </c>
      <c r="B13" s="16" t="s">
        <v>112</v>
      </c>
      <c r="C13" s="51">
        <v>0</v>
      </c>
      <c r="D13" s="56" t="s">
        <v>111</v>
      </c>
      <c r="E13" s="16" t="s">
        <v>113</v>
      </c>
      <c r="F13" s="59">
        <v>184840476</v>
      </c>
    </row>
    <row r="14" spans="1:7" x14ac:dyDescent="0.25">
      <c r="A14" s="56" t="s">
        <v>115</v>
      </c>
      <c r="B14" s="16" t="s">
        <v>114</v>
      </c>
      <c r="C14" s="59">
        <v>67715772</v>
      </c>
      <c r="D14" s="56" t="s">
        <v>228</v>
      </c>
      <c r="E14" s="16" t="s">
        <v>116</v>
      </c>
      <c r="F14" s="47">
        <v>79964849</v>
      </c>
    </row>
    <row r="15" spans="1:7" x14ac:dyDescent="0.25">
      <c r="A15" s="56" t="s">
        <v>117</v>
      </c>
      <c r="B15" s="16" t="s">
        <v>179</v>
      </c>
      <c r="C15" s="51">
        <v>4004516</v>
      </c>
      <c r="D15" s="56">
        <v>6</v>
      </c>
      <c r="E15" s="16" t="s">
        <v>118</v>
      </c>
      <c r="F15" s="51">
        <v>0</v>
      </c>
    </row>
    <row r="16" spans="1:7" x14ac:dyDescent="0.25">
      <c r="A16" s="55" t="s">
        <v>11</v>
      </c>
      <c r="B16" s="55" t="s">
        <v>119</v>
      </c>
      <c r="C16" s="50">
        <f>C20+C18+C17</f>
        <v>429039140</v>
      </c>
      <c r="D16" s="55" t="s">
        <v>11</v>
      </c>
      <c r="E16" s="55" t="s">
        <v>120</v>
      </c>
      <c r="F16" s="50">
        <f>F17+F18</f>
        <v>429039140</v>
      </c>
    </row>
    <row r="17" spans="1:6" x14ac:dyDescent="0.25">
      <c r="A17" s="16" t="s">
        <v>9</v>
      </c>
      <c r="B17" s="56" t="s">
        <v>121</v>
      </c>
      <c r="C17" s="51">
        <v>2364588</v>
      </c>
      <c r="D17" s="16" t="s">
        <v>9</v>
      </c>
      <c r="E17" s="56" t="s">
        <v>30</v>
      </c>
      <c r="F17" s="51">
        <v>92130226</v>
      </c>
    </row>
    <row r="18" spans="1:6" x14ac:dyDescent="0.25">
      <c r="A18" s="16" t="s">
        <v>13</v>
      </c>
      <c r="B18" s="56" t="s">
        <v>122</v>
      </c>
      <c r="C18" s="51">
        <v>2200787</v>
      </c>
      <c r="D18" s="16" t="s">
        <v>13</v>
      </c>
      <c r="E18" s="56" t="s">
        <v>33</v>
      </c>
      <c r="F18" s="144">
        <v>336908914</v>
      </c>
    </row>
    <row r="19" spans="1:6" x14ac:dyDescent="0.25">
      <c r="A19" s="16" t="s">
        <v>24</v>
      </c>
      <c r="B19" s="56" t="s">
        <v>123</v>
      </c>
      <c r="C19" s="51">
        <v>0</v>
      </c>
      <c r="D19" s="16" t="s">
        <v>24</v>
      </c>
      <c r="E19" s="56" t="s">
        <v>36</v>
      </c>
      <c r="F19" s="144">
        <v>0</v>
      </c>
    </row>
    <row r="20" spans="1:6" x14ac:dyDescent="0.25">
      <c r="A20" s="16" t="s">
        <v>110</v>
      </c>
      <c r="B20" s="56" t="s">
        <v>114</v>
      </c>
      <c r="C20" s="51">
        <v>424473765</v>
      </c>
      <c r="D20" s="16" t="s">
        <v>110</v>
      </c>
      <c r="E20" s="56" t="s">
        <v>124</v>
      </c>
      <c r="F20" s="144">
        <v>601512837</v>
      </c>
    </row>
    <row r="21" spans="1:6" x14ac:dyDescent="0.25">
      <c r="A21" s="37"/>
      <c r="B21" s="55" t="s">
        <v>125</v>
      </c>
      <c r="C21" s="50">
        <f>C8+C16</f>
        <v>1605408017</v>
      </c>
      <c r="D21" s="37"/>
      <c r="E21" s="55" t="s">
        <v>126</v>
      </c>
      <c r="F21" s="50">
        <f>F8+F16+F20</f>
        <v>1605408017</v>
      </c>
    </row>
  </sheetData>
  <mergeCells count="3">
    <mergeCell ref="A1:F1"/>
    <mergeCell ref="A3:F3"/>
    <mergeCell ref="A7:F7"/>
  </mergeCells>
  <pageMargins left="0.7" right="0.7" top="0.75" bottom="0.75" header="0.3" footer="0.51180555555555496"/>
  <pageSetup paperSize="9" firstPageNumber="0" orientation="landscape" r:id="rId1"/>
  <headerFooter>
    <oddHeader>&amp;R4. számú melléklet a 6/2020. (X.06.)önkormányzati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K23"/>
  <sheetViews>
    <sheetView view="pageLayout" zoomScaleNormal="100" workbookViewId="0">
      <selection activeCell="E3" sqref="E3:F3"/>
    </sheetView>
  </sheetViews>
  <sheetFormatPr defaultRowHeight="15" x14ac:dyDescent="0.25"/>
  <cols>
    <col min="1" max="1" width="7.28515625" style="1"/>
    <col min="2" max="2" width="42.42578125" style="1"/>
    <col min="3" max="3" width="11.28515625" style="1"/>
    <col min="4" max="4" width="7.28515625" style="1"/>
    <col min="5" max="5" width="40.42578125" style="1"/>
    <col min="6" max="6" width="13.28515625" style="1"/>
    <col min="7" max="1025" width="8.42578125" style="1"/>
  </cols>
  <sheetData>
    <row r="1" spans="1:6" x14ac:dyDescent="0.25">
      <c r="A1" s="177" t="s">
        <v>257</v>
      </c>
      <c r="B1" s="177"/>
      <c r="C1" s="177"/>
      <c r="D1" s="177"/>
      <c r="E1" s="177"/>
      <c r="F1" s="177"/>
    </row>
    <row r="2" spans="1:6" x14ac:dyDescent="0.25">
      <c r="A2"/>
      <c r="B2"/>
      <c r="C2"/>
      <c r="D2"/>
      <c r="E2" s="181"/>
      <c r="F2" s="181"/>
    </row>
    <row r="3" spans="1:6" x14ac:dyDescent="0.25">
      <c r="A3"/>
      <c r="B3"/>
      <c r="C3"/>
      <c r="D3"/>
      <c r="E3" s="181"/>
      <c r="F3" s="181"/>
    </row>
    <row r="4" spans="1:6" ht="30" customHeight="1" x14ac:dyDescent="0.25">
      <c r="A4" s="182" t="s">
        <v>230</v>
      </c>
      <c r="B4" s="182"/>
      <c r="C4" s="182"/>
      <c r="D4" s="182"/>
      <c r="E4" s="182"/>
      <c r="F4" s="182"/>
    </row>
    <row r="5" spans="1:6" x14ac:dyDescent="0.25">
      <c r="A5" s="49"/>
      <c r="B5" s="49"/>
      <c r="C5" s="49"/>
      <c r="D5" s="49"/>
      <c r="E5" s="49"/>
      <c r="F5" s="49"/>
    </row>
    <row r="6" spans="1:6" x14ac:dyDescent="0.25">
      <c r="A6"/>
      <c r="B6"/>
      <c r="C6"/>
      <c r="D6"/>
      <c r="E6"/>
      <c r="F6" s="1" t="s">
        <v>127</v>
      </c>
    </row>
    <row r="7" spans="1:6" ht="31.5" customHeight="1" x14ac:dyDescent="0.25">
      <c r="A7" s="53" t="s">
        <v>2</v>
      </c>
      <c r="B7" s="53" t="s">
        <v>103</v>
      </c>
      <c r="C7" s="54" t="s">
        <v>104</v>
      </c>
      <c r="D7" s="53" t="s">
        <v>2</v>
      </c>
      <c r="E7" s="53" t="s">
        <v>105</v>
      </c>
      <c r="F7" s="54" t="s">
        <v>104</v>
      </c>
    </row>
    <row r="8" spans="1:6" x14ac:dyDescent="0.25">
      <c r="A8" s="183" t="s">
        <v>128</v>
      </c>
      <c r="B8" s="183"/>
      <c r="C8" s="183"/>
      <c r="D8" s="183"/>
      <c r="E8" s="183"/>
      <c r="F8" s="183"/>
    </row>
    <row r="9" spans="1:6" x14ac:dyDescent="0.25">
      <c r="A9" s="55" t="s">
        <v>6</v>
      </c>
      <c r="B9" s="55" t="s">
        <v>107</v>
      </c>
      <c r="C9" s="50">
        <f>C14</f>
        <v>2500000</v>
      </c>
      <c r="D9" s="55" t="s">
        <v>6</v>
      </c>
      <c r="E9" s="55" t="s">
        <v>108</v>
      </c>
      <c r="F9" s="50">
        <f>F14</f>
        <v>2500000</v>
      </c>
    </row>
    <row r="10" spans="1:6" x14ac:dyDescent="0.25">
      <c r="A10" s="16" t="s">
        <v>9</v>
      </c>
      <c r="B10" s="16" t="s">
        <v>47</v>
      </c>
      <c r="C10" s="51"/>
      <c r="D10" s="16" t="s">
        <v>9</v>
      </c>
      <c r="E10" s="16" t="s">
        <v>8</v>
      </c>
      <c r="F10" s="51"/>
    </row>
    <row r="11" spans="1:6" ht="30" x14ac:dyDescent="0.25">
      <c r="A11" s="35" t="s">
        <v>13</v>
      </c>
      <c r="B11" s="35" t="s">
        <v>19</v>
      </c>
      <c r="C11" s="58"/>
      <c r="D11" s="16" t="s">
        <v>13</v>
      </c>
      <c r="E11" s="48" t="s">
        <v>12</v>
      </c>
      <c r="F11" s="51"/>
    </row>
    <row r="12" spans="1:6" x14ac:dyDescent="0.25">
      <c r="A12" s="16" t="s">
        <v>24</v>
      </c>
      <c r="B12" s="16" t="s">
        <v>22</v>
      </c>
      <c r="C12" s="51"/>
      <c r="D12" s="16" t="s">
        <v>24</v>
      </c>
      <c r="E12" s="16" t="s">
        <v>16</v>
      </c>
      <c r="F12" s="51"/>
    </row>
    <row r="13" spans="1:6" x14ac:dyDescent="0.25">
      <c r="A13" s="16" t="s">
        <v>110</v>
      </c>
      <c r="B13" s="16" t="s">
        <v>112</v>
      </c>
      <c r="C13" s="51"/>
      <c r="D13" s="16" t="s">
        <v>110</v>
      </c>
      <c r="E13" s="16" t="s">
        <v>18</v>
      </c>
      <c r="F13" s="51"/>
    </row>
    <row r="14" spans="1:6" x14ac:dyDescent="0.25">
      <c r="A14" s="16" t="s">
        <v>111</v>
      </c>
      <c r="B14" s="16" t="s">
        <v>114</v>
      </c>
      <c r="C14" s="59">
        <v>2500000</v>
      </c>
      <c r="D14" s="16" t="s">
        <v>111</v>
      </c>
      <c r="E14" s="16" t="s">
        <v>113</v>
      </c>
      <c r="F14" s="59">
        <v>2500000</v>
      </c>
    </row>
    <row r="15" spans="1:6" x14ac:dyDescent="0.25">
      <c r="A15" s="16"/>
      <c r="B15" s="16"/>
      <c r="C15" s="51"/>
      <c r="D15" s="16" t="s">
        <v>228</v>
      </c>
      <c r="E15" s="16" t="s">
        <v>116</v>
      </c>
      <c r="F15" s="51"/>
    </row>
    <row r="16" spans="1:6" x14ac:dyDescent="0.25">
      <c r="A16" s="16"/>
      <c r="B16" s="16"/>
      <c r="C16" s="51"/>
      <c r="D16" s="16" t="s">
        <v>115</v>
      </c>
      <c r="E16" s="16" t="s">
        <v>118</v>
      </c>
      <c r="F16" s="51"/>
    </row>
    <row r="17" spans="1:6" x14ac:dyDescent="0.25">
      <c r="A17" s="55" t="s">
        <v>11</v>
      </c>
      <c r="B17" s="55" t="s">
        <v>119</v>
      </c>
      <c r="C17" s="50"/>
      <c r="D17" s="41" t="s">
        <v>11</v>
      </c>
      <c r="E17" s="55" t="s">
        <v>120</v>
      </c>
      <c r="F17" s="50"/>
    </row>
    <row r="18" spans="1:6" x14ac:dyDescent="0.25">
      <c r="A18" s="16" t="s">
        <v>9</v>
      </c>
      <c r="B18" s="56" t="s">
        <v>121</v>
      </c>
      <c r="C18" s="51"/>
      <c r="D18" s="16" t="s">
        <v>9</v>
      </c>
      <c r="E18" s="56" t="s">
        <v>30</v>
      </c>
      <c r="F18" s="51"/>
    </row>
    <row r="19" spans="1:6" x14ac:dyDescent="0.25">
      <c r="A19" s="16" t="s">
        <v>13</v>
      </c>
      <c r="B19" s="56" t="s">
        <v>122</v>
      </c>
      <c r="C19" s="51"/>
      <c r="D19" s="16" t="s">
        <v>13</v>
      </c>
      <c r="E19" s="56" t="s">
        <v>33</v>
      </c>
      <c r="F19" s="51"/>
    </row>
    <row r="20" spans="1:6" x14ac:dyDescent="0.25">
      <c r="A20" s="16" t="s">
        <v>24</v>
      </c>
      <c r="B20" s="56" t="s">
        <v>123</v>
      </c>
      <c r="C20" s="51"/>
      <c r="D20" s="16" t="s">
        <v>24</v>
      </c>
      <c r="E20" s="56" t="s">
        <v>36</v>
      </c>
      <c r="F20" s="51"/>
    </row>
    <row r="21" spans="1:6" x14ac:dyDescent="0.25">
      <c r="A21" s="16" t="s">
        <v>110</v>
      </c>
      <c r="B21" s="56" t="s">
        <v>114</v>
      </c>
      <c r="C21" s="51"/>
      <c r="D21" s="16" t="s">
        <v>110</v>
      </c>
      <c r="E21" s="56" t="s">
        <v>116</v>
      </c>
      <c r="F21" s="51"/>
    </row>
    <row r="22" spans="1:6" x14ac:dyDescent="0.25">
      <c r="A22" s="16"/>
      <c r="B22" s="56"/>
      <c r="C22" s="51"/>
      <c r="D22" s="16" t="s">
        <v>111</v>
      </c>
      <c r="E22" s="56" t="s">
        <v>118</v>
      </c>
      <c r="F22" s="51"/>
    </row>
    <row r="23" spans="1:6" x14ac:dyDescent="0.25">
      <c r="A23" s="37"/>
      <c r="B23" s="55" t="s">
        <v>125</v>
      </c>
      <c r="C23" s="50">
        <f>C9+C17</f>
        <v>2500000</v>
      </c>
      <c r="D23" s="37"/>
      <c r="E23" s="55" t="s">
        <v>126</v>
      </c>
      <c r="F23" s="50">
        <f>F9+F17</f>
        <v>2500000</v>
      </c>
    </row>
  </sheetData>
  <mergeCells count="5">
    <mergeCell ref="A1:F1"/>
    <mergeCell ref="E2:F2"/>
    <mergeCell ref="E3:F3"/>
    <mergeCell ref="A4:F4"/>
    <mergeCell ref="A8:F8"/>
  </mergeCells>
  <pageMargins left="0.7" right="0.7" top="0.75" bottom="0.75" header="0.3" footer="0.51180555555555496"/>
  <pageSetup paperSize="9" firstPageNumber="0" orientation="landscape" r:id="rId1"/>
  <headerFooter>
    <oddHeader>&amp;R5. számú melléklet a 6/2020. (X.06.)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MK28"/>
  <sheetViews>
    <sheetView view="pageLayout" zoomScaleNormal="100" workbookViewId="0">
      <selection activeCell="F6" sqref="F6"/>
    </sheetView>
  </sheetViews>
  <sheetFormatPr defaultRowHeight="15" x14ac:dyDescent="0.25"/>
  <cols>
    <col min="1" max="1" width="4.42578125" style="1"/>
    <col min="2" max="2" width="61.140625" style="1"/>
    <col min="3" max="3" width="11.28515625" style="1"/>
    <col min="4" max="4" width="12.5703125" style="1"/>
    <col min="5" max="5" width="12.42578125" style="1" bestFit="1" customWidth="1"/>
    <col min="6" max="6" width="11.28515625" style="1"/>
    <col min="7" max="7" width="12.42578125" style="124" bestFit="1" customWidth="1"/>
    <col min="8" max="8" width="9.140625" style="1" bestFit="1"/>
    <col min="9" max="1025" width="8.42578125" style="1"/>
  </cols>
  <sheetData>
    <row r="1" spans="1:8" x14ac:dyDescent="0.25">
      <c r="A1"/>
      <c r="B1" s="177" t="s">
        <v>256</v>
      </c>
      <c r="C1" s="177"/>
      <c r="D1" s="177"/>
      <c r="E1" s="177"/>
      <c r="F1" s="177"/>
      <c r="G1" s="177"/>
      <c r="H1"/>
    </row>
    <row r="2" spans="1:8" x14ac:dyDescent="0.25">
      <c r="A2"/>
      <c r="B2" s="181"/>
      <c r="C2" s="181"/>
      <c r="D2" s="181"/>
      <c r="E2" s="181"/>
      <c r="F2" s="181"/>
      <c r="G2" s="181"/>
      <c r="H2"/>
    </row>
    <row r="3" spans="1:8" x14ac:dyDescent="0.25">
      <c r="A3"/>
      <c r="B3"/>
      <c r="C3"/>
      <c r="D3"/>
      <c r="E3"/>
      <c r="F3"/>
      <c r="G3" s="123"/>
      <c r="H3"/>
    </row>
    <row r="4" spans="1:8" ht="15" customHeight="1" x14ac:dyDescent="0.25">
      <c r="A4" s="182" t="s">
        <v>202</v>
      </c>
      <c r="B4" s="182"/>
      <c r="C4" s="182"/>
      <c r="D4" s="182"/>
      <c r="E4" s="182"/>
      <c r="F4" s="182"/>
      <c r="G4" s="182"/>
      <c r="H4"/>
    </row>
    <row r="5" spans="1:8" ht="15" customHeight="1" x14ac:dyDescent="0.25">
      <c r="A5" s="182" t="s">
        <v>43</v>
      </c>
      <c r="B5" s="182"/>
      <c r="C5" s="182"/>
      <c r="D5" s="182"/>
      <c r="E5" s="182"/>
      <c r="F5" s="182"/>
      <c r="G5" s="182"/>
      <c r="H5"/>
    </row>
    <row r="6" spans="1:8" x14ac:dyDescent="0.25">
      <c r="A6"/>
      <c r="B6"/>
      <c r="C6"/>
      <c r="D6"/>
      <c r="E6"/>
      <c r="F6"/>
      <c r="G6" s="123"/>
      <c r="H6"/>
    </row>
    <row r="7" spans="1:8" x14ac:dyDescent="0.25">
      <c r="A7"/>
      <c r="B7"/>
      <c r="C7" s="3"/>
      <c r="D7" s="3"/>
      <c r="E7" s="3"/>
      <c r="F7" s="3"/>
      <c r="G7" s="125" t="s">
        <v>1</v>
      </c>
      <c r="H7"/>
    </row>
    <row r="8" spans="1:8" ht="39" x14ac:dyDescent="0.25">
      <c r="A8" s="39" t="s">
        <v>2</v>
      </c>
      <c r="B8" s="39" t="s">
        <v>44</v>
      </c>
      <c r="C8" s="40" t="s">
        <v>45</v>
      </c>
      <c r="D8" s="130" t="s">
        <v>197</v>
      </c>
      <c r="E8" s="130" t="s">
        <v>247</v>
      </c>
      <c r="F8" s="6" t="s">
        <v>248</v>
      </c>
      <c r="G8" s="127" t="s">
        <v>199</v>
      </c>
      <c r="H8"/>
    </row>
    <row r="9" spans="1:8" x14ac:dyDescent="0.25">
      <c r="A9" s="37"/>
      <c r="B9" s="41" t="s">
        <v>46</v>
      </c>
      <c r="C9" s="42"/>
      <c r="D9" s="43">
        <f>D10+D13+D14+D16</f>
        <v>2044700</v>
      </c>
      <c r="E9" s="43">
        <f>E10+E13+E14+E16</f>
        <v>2044700</v>
      </c>
      <c r="F9" s="43">
        <f t="shared" ref="F9" si="0">F10+F13+F14+F16</f>
        <v>0</v>
      </c>
      <c r="G9" s="122">
        <f>E9+F9</f>
        <v>2044700</v>
      </c>
      <c r="H9" s="34"/>
    </row>
    <row r="10" spans="1:8" x14ac:dyDescent="0.25">
      <c r="A10" s="41" t="s">
        <v>6</v>
      </c>
      <c r="B10" s="41" t="s">
        <v>47</v>
      </c>
      <c r="C10" s="44" t="s">
        <v>48</v>
      </c>
      <c r="D10" s="43"/>
      <c r="E10" s="43">
        <f>E12</f>
        <v>0</v>
      </c>
      <c r="F10" s="43">
        <f>F11+F12</f>
        <v>0</v>
      </c>
      <c r="G10" s="122">
        <f t="shared" ref="G10:G28" si="1">E10+F10</f>
        <v>0</v>
      </c>
    </row>
    <row r="11" spans="1:8" x14ac:dyDescent="0.25">
      <c r="A11" s="16" t="s">
        <v>9</v>
      </c>
      <c r="B11" s="16" t="s">
        <v>10</v>
      </c>
      <c r="C11" s="46" t="s">
        <v>129</v>
      </c>
      <c r="D11" s="47"/>
      <c r="E11" s="47"/>
      <c r="F11" s="47"/>
      <c r="G11" s="122">
        <f t="shared" si="1"/>
        <v>0</v>
      </c>
    </row>
    <row r="12" spans="1:8" x14ac:dyDescent="0.25">
      <c r="A12" s="16" t="s">
        <v>13</v>
      </c>
      <c r="B12" s="16" t="s">
        <v>14</v>
      </c>
      <c r="C12" s="46" t="s">
        <v>50</v>
      </c>
      <c r="D12" s="47"/>
      <c r="E12" s="47"/>
      <c r="F12" s="47"/>
      <c r="G12" s="122">
        <f t="shared" si="1"/>
        <v>0</v>
      </c>
      <c r="H12" s="34"/>
    </row>
    <row r="13" spans="1:8" x14ac:dyDescent="0.25">
      <c r="A13" s="41" t="s">
        <v>11</v>
      </c>
      <c r="B13" s="41" t="s">
        <v>19</v>
      </c>
      <c r="C13" s="44" t="s">
        <v>51</v>
      </c>
      <c r="D13" s="43"/>
      <c r="E13" s="43"/>
      <c r="F13" s="45"/>
      <c r="G13" s="122">
        <f t="shared" si="1"/>
        <v>0</v>
      </c>
    </row>
    <row r="14" spans="1:8" x14ac:dyDescent="0.25">
      <c r="A14" s="41" t="s">
        <v>15</v>
      </c>
      <c r="B14" s="41" t="s">
        <v>22</v>
      </c>
      <c r="C14" s="44" t="s">
        <v>52</v>
      </c>
      <c r="D14" s="43">
        <v>2044700</v>
      </c>
      <c r="E14" s="43">
        <v>2044700</v>
      </c>
      <c r="F14" s="43">
        <v>0</v>
      </c>
      <c r="G14" s="122">
        <f t="shared" si="1"/>
        <v>2044700</v>
      </c>
    </row>
    <row r="15" spans="1:8" x14ac:dyDescent="0.25">
      <c r="A15" s="16" t="s">
        <v>9</v>
      </c>
      <c r="B15" s="16" t="s">
        <v>23</v>
      </c>
      <c r="C15" s="46" t="s">
        <v>190</v>
      </c>
      <c r="D15" s="47"/>
      <c r="E15" s="47"/>
      <c r="F15" s="47"/>
      <c r="G15" s="122">
        <f t="shared" si="1"/>
        <v>0</v>
      </c>
    </row>
    <row r="16" spans="1:8" x14ac:dyDescent="0.25">
      <c r="A16" s="41" t="s">
        <v>17</v>
      </c>
      <c r="B16" s="41" t="s">
        <v>27</v>
      </c>
      <c r="C16" s="44" t="s">
        <v>53</v>
      </c>
      <c r="D16" s="43"/>
      <c r="E16" s="43"/>
      <c r="F16" s="45"/>
      <c r="G16" s="122">
        <f t="shared" si="1"/>
        <v>0</v>
      </c>
    </row>
    <row r="17" spans="1:7" x14ac:dyDescent="0.25">
      <c r="A17" s="37"/>
      <c r="B17" s="41" t="s">
        <v>54</v>
      </c>
      <c r="C17" s="44"/>
      <c r="D17" s="43"/>
      <c r="E17" s="43"/>
      <c r="F17" s="45"/>
      <c r="G17" s="122">
        <f t="shared" si="1"/>
        <v>0</v>
      </c>
    </row>
    <row r="18" spans="1:7" x14ac:dyDescent="0.25">
      <c r="A18" s="41" t="s">
        <v>20</v>
      </c>
      <c r="B18" s="41" t="s">
        <v>55</v>
      </c>
      <c r="C18" s="44" t="s">
        <v>56</v>
      </c>
      <c r="D18" s="43"/>
      <c r="E18" s="43"/>
      <c r="F18" s="45"/>
      <c r="G18" s="122">
        <f t="shared" si="1"/>
        <v>0</v>
      </c>
    </row>
    <row r="19" spans="1:7" ht="30" x14ac:dyDescent="0.25">
      <c r="A19" s="16" t="s">
        <v>9</v>
      </c>
      <c r="B19" s="48" t="s">
        <v>31</v>
      </c>
      <c r="C19" s="46" t="s">
        <v>57</v>
      </c>
      <c r="D19" s="47"/>
      <c r="E19" s="47"/>
      <c r="F19" s="47"/>
      <c r="G19" s="122">
        <f t="shared" si="1"/>
        <v>0</v>
      </c>
    </row>
    <row r="20" spans="1:7" x14ac:dyDescent="0.25">
      <c r="A20" s="41" t="s">
        <v>29</v>
      </c>
      <c r="B20" s="41" t="s">
        <v>34</v>
      </c>
      <c r="C20" s="44" t="s">
        <v>58</v>
      </c>
      <c r="D20" s="43"/>
      <c r="E20" s="43"/>
      <c r="F20" s="45"/>
      <c r="G20" s="122">
        <f t="shared" si="1"/>
        <v>0</v>
      </c>
    </row>
    <row r="21" spans="1:7" x14ac:dyDescent="0.25">
      <c r="A21" s="41" t="s">
        <v>32</v>
      </c>
      <c r="B21" s="41" t="s">
        <v>37</v>
      </c>
      <c r="C21" s="44" t="s">
        <v>59</v>
      </c>
      <c r="D21" s="43"/>
      <c r="E21" s="43"/>
      <c r="F21" s="45"/>
      <c r="G21" s="122">
        <f t="shared" si="1"/>
        <v>0</v>
      </c>
    </row>
    <row r="22" spans="1:7" x14ac:dyDescent="0.25">
      <c r="A22" s="37"/>
      <c r="B22" s="41" t="s">
        <v>60</v>
      </c>
      <c r="C22" s="44" t="s">
        <v>61</v>
      </c>
      <c r="D22" s="43">
        <f>SUM(D23:D24)</f>
        <v>135594465</v>
      </c>
      <c r="E22" s="43">
        <f>SUM(E23:E24)</f>
        <v>156373690</v>
      </c>
      <c r="F22" s="43">
        <f t="shared" ref="F22" si="2">SUM(F23:F24)</f>
        <v>396744</v>
      </c>
      <c r="G22" s="122">
        <f t="shared" si="1"/>
        <v>156770434</v>
      </c>
    </row>
    <row r="23" spans="1:7" x14ac:dyDescent="0.25">
      <c r="A23" s="16" t="s">
        <v>9</v>
      </c>
      <c r="B23" s="16" t="s">
        <v>62</v>
      </c>
      <c r="C23" s="46" t="s">
        <v>63</v>
      </c>
      <c r="D23" s="47">
        <v>0</v>
      </c>
      <c r="E23" s="47">
        <v>1643290</v>
      </c>
      <c r="F23" s="47">
        <v>0</v>
      </c>
      <c r="G23" s="122">
        <f t="shared" si="1"/>
        <v>1643290</v>
      </c>
    </row>
    <row r="24" spans="1:7" x14ac:dyDescent="0.25">
      <c r="A24" s="16" t="s">
        <v>13</v>
      </c>
      <c r="B24" s="48" t="s">
        <v>26</v>
      </c>
      <c r="C24" s="46" t="s">
        <v>66</v>
      </c>
      <c r="D24" s="47">
        <v>135594465</v>
      </c>
      <c r="E24" s="47">
        <v>154730400</v>
      </c>
      <c r="F24" s="47">
        <v>396744</v>
      </c>
      <c r="G24" s="122">
        <f t="shared" si="1"/>
        <v>155127144</v>
      </c>
    </row>
    <row r="25" spans="1:7" x14ac:dyDescent="0.25">
      <c r="A25" s="37"/>
      <c r="B25" s="41" t="s">
        <v>67</v>
      </c>
      <c r="C25" s="44" t="s">
        <v>61</v>
      </c>
      <c r="D25" s="43">
        <f>D26+D27</f>
        <v>3556000</v>
      </c>
      <c r="E25" s="43">
        <f t="shared" ref="E25:F25" si="3">E26+E27</f>
        <v>4064000</v>
      </c>
      <c r="F25" s="43">
        <f t="shared" si="3"/>
        <v>0</v>
      </c>
      <c r="G25" s="122">
        <f t="shared" si="1"/>
        <v>4064000</v>
      </c>
    </row>
    <row r="26" spans="1:7" x14ac:dyDescent="0.25">
      <c r="A26" s="16" t="s">
        <v>9</v>
      </c>
      <c r="B26" s="16" t="s">
        <v>62</v>
      </c>
      <c r="C26" s="46" t="s">
        <v>63</v>
      </c>
      <c r="D26" s="47">
        <v>0</v>
      </c>
      <c r="E26" s="47">
        <v>508000</v>
      </c>
      <c r="F26" s="47">
        <v>0</v>
      </c>
      <c r="G26" s="122">
        <f t="shared" si="1"/>
        <v>508000</v>
      </c>
    </row>
    <row r="27" spans="1:7" x14ac:dyDescent="0.25">
      <c r="A27" s="16" t="s">
        <v>13</v>
      </c>
      <c r="B27" s="48" t="s">
        <v>26</v>
      </c>
      <c r="C27" s="46" t="s">
        <v>66</v>
      </c>
      <c r="D27" s="47">
        <v>3556000</v>
      </c>
      <c r="E27" s="47">
        <v>3556000</v>
      </c>
      <c r="F27" s="47">
        <v>0</v>
      </c>
      <c r="G27" s="122">
        <f t="shared" si="1"/>
        <v>3556000</v>
      </c>
    </row>
    <row r="28" spans="1:7" x14ac:dyDescent="0.25">
      <c r="A28" s="41"/>
      <c r="B28" s="41" t="s">
        <v>41</v>
      </c>
      <c r="C28" s="44"/>
      <c r="D28" s="43">
        <f>D9+D17+D22+D27</f>
        <v>141195165</v>
      </c>
      <c r="E28" s="43">
        <f>E9+E17+E22+E25</f>
        <v>162482390</v>
      </c>
      <c r="F28" s="43">
        <f>F9+F22+F26</f>
        <v>396744</v>
      </c>
      <c r="G28" s="122">
        <f t="shared" si="1"/>
        <v>162879134</v>
      </c>
    </row>
  </sheetData>
  <mergeCells count="4">
    <mergeCell ref="B1:G1"/>
    <mergeCell ref="B2:G2"/>
    <mergeCell ref="A4:G4"/>
    <mergeCell ref="A5:G5"/>
  </mergeCells>
  <pageMargins left="0.70833333333333304" right="0.70833333333333304" top="0.74861111111111101" bottom="0.74791666666666701" header="0.31527777777777799" footer="0.51180555555555496"/>
  <pageSetup paperSize="9" firstPageNumber="0" fitToWidth="0" orientation="landscape" r:id="rId1"/>
  <headerFooter>
    <oddHeader>&amp;R6. számú melléklet a 6/2020. (X.06.)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MK30"/>
  <sheetViews>
    <sheetView view="pageLayout" zoomScaleNormal="100" workbookViewId="0">
      <selection activeCell="A4" sqref="A4:G4"/>
    </sheetView>
  </sheetViews>
  <sheetFormatPr defaultRowHeight="15" x14ac:dyDescent="0.25"/>
  <cols>
    <col min="1" max="1" width="5.28515625" style="1" bestFit="1" customWidth="1"/>
    <col min="2" max="2" width="65.5703125" style="1" bestFit="1" customWidth="1"/>
    <col min="3" max="3" width="6.7109375" style="1" bestFit="1" customWidth="1"/>
    <col min="4" max="4" width="12.42578125" style="1" bestFit="1" customWidth="1"/>
    <col min="5" max="5" width="12.42578125" style="1" customWidth="1"/>
    <col min="6" max="6" width="11.28515625" style="1" bestFit="1" customWidth="1"/>
    <col min="7" max="7" width="12.42578125" style="1" bestFit="1" customWidth="1"/>
    <col min="8" max="1025" width="9.140625" style="1"/>
  </cols>
  <sheetData>
    <row r="1" spans="1:8" x14ac:dyDescent="0.25">
      <c r="A1"/>
      <c r="B1" s="177" t="s">
        <v>255</v>
      </c>
      <c r="C1" s="177"/>
      <c r="D1" s="177"/>
      <c r="E1" s="177"/>
      <c r="F1" s="177"/>
      <c r="G1" s="177"/>
    </row>
    <row r="2" spans="1:8" x14ac:dyDescent="0.25">
      <c r="A2"/>
      <c r="B2" s="181"/>
      <c r="C2" s="181"/>
      <c r="D2" s="181"/>
      <c r="E2" s="181"/>
      <c r="F2" s="181"/>
      <c r="G2" s="181"/>
    </row>
    <row r="3" spans="1:8" x14ac:dyDescent="0.25">
      <c r="A3"/>
      <c r="B3"/>
      <c r="C3"/>
      <c r="D3"/>
      <c r="E3"/>
      <c r="F3"/>
      <c r="G3"/>
    </row>
    <row r="4" spans="1:8" ht="15" customHeight="1" x14ac:dyDescent="0.25">
      <c r="A4" s="182" t="s">
        <v>203</v>
      </c>
      <c r="B4" s="182"/>
      <c r="C4" s="182"/>
      <c r="D4" s="182"/>
      <c r="E4" s="182"/>
      <c r="F4" s="182"/>
      <c r="G4" s="182"/>
    </row>
    <row r="5" spans="1:8" ht="15" customHeight="1" x14ac:dyDescent="0.25">
      <c r="A5" s="49"/>
      <c r="B5" s="49"/>
      <c r="C5" s="49"/>
      <c r="D5" s="49"/>
      <c r="E5" s="49"/>
      <c r="F5" s="49"/>
      <c r="G5" s="49"/>
    </row>
    <row r="6" spans="1:8" ht="15" customHeight="1" x14ac:dyDescent="0.25">
      <c r="A6" s="182" t="s">
        <v>68</v>
      </c>
      <c r="B6" s="182"/>
      <c r="C6" s="182"/>
      <c r="D6" s="182"/>
      <c r="E6" s="182"/>
      <c r="F6" s="182"/>
      <c r="G6" s="182"/>
    </row>
    <row r="7" spans="1:8" x14ac:dyDescent="0.25">
      <c r="A7"/>
      <c r="B7"/>
      <c r="C7"/>
      <c r="D7"/>
      <c r="E7"/>
      <c r="F7"/>
      <c r="G7" s="126" t="s">
        <v>1</v>
      </c>
    </row>
    <row r="8" spans="1:8" ht="39" x14ac:dyDescent="0.25">
      <c r="A8" s="39" t="s">
        <v>2</v>
      </c>
      <c r="B8" s="39" t="s">
        <v>44</v>
      </c>
      <c r="C8" s="40" t="s">
        <v>69</v>
      </c>
      <c r="D8" s="130" t="s">
        <v>197</v>
      </c>
      <c r="E8" s="130" t="s">
        <v>247</v>
      </c>
      <c r="F8" s="6" t="s">
        <v>248</v>
      </c>
      <c r="G8" s="127" t="s">
        <v>199</v>
      </c>
    </row>
    <row r="9" spans="1:8" ht="15" customHeight="1" x14ac:dyDescent="0.25">
      <c r="A9" s="37"/>
      <c r="B9" s="41" t="s">
        <v>70</v>
      </c>
      <c r="C9" s="50"/>
      <c r="D9" s="62">
        <f>D10+D14+D15+D16+D17</f>
        <v>137639165</v>
      </c>
      <c r="E9" s="62">
        <f>E10+E14+E15+E16+E17</f>
        <v>158418390</v>
      </c>
      <c r="F9" s="62">
        <f t="shared" ref="F9" si="0">F10+F14+F15+F16+F17</f>
        <v>396744</v>
      </c>
      <c r="G9" s="62">
        <f>E9+F9</f>
        <v>158815134</v>
      </c>
      <c r="H9" s="34"/>
    </row>
    <row r="10" spans="1:8" x14ac:dyDescent="0.25">
      <c r="A10" s="84" t="s">
        <v>6</v>
      </c>
      <c r="B10" s="84" t="s">
        <v>8</v>
      </c>
      <c r="C10" s="46" t="s">
        <v>71</v>
      </c>
      <c r="D10" s="63">
        <f>SUM(D11:D12)</f>
        <v>99026495</v>
      </c>
      <c r="E10" s="63">
        <v>116710942</v>
      </c>
      <c r="F10" s="63">
        <v>343502</v>
      </c>
      <c r="G10" s="62">
        <f t="shared" ref="G10:G30" si="1">E10+F10</f>
        <v>117054444</v>
      </c>
      <c r="H10" s="34"/>
    </row>
    <row r="11" spans="1:8" x14ac:dyDescent="0.25">
      <c r="A11" s="84" t="s">
        <v>9</v>
      </c>
      <c r="B11" s="84" t="s">
        <v>72</v>
      </c>
      <c r="C11" s="46" t="s">
        <v>73</v>
      </c>
      <c r="D11" s="63">
        <v>98576495</v>
      </c>
      <c r="E11" s="63">
        <v>116260942</v>
      </c>
      <c r="F11" s="63">
        <v>343502</v>
      </c>
      <c r="G11" s="62">
        <f t="shared" si="1"/>
        <v>116604444</v>
      </c>
    </row>
    <row r="12" spans="1:8" x14ac:dyDescent="0.25">
      <c r="A12" s="84" t="s">
        <v>13</v>
      </c>
      <c r="B12" s="84" t="s">
        <v>74</v>
      </c>
      <c r="C12" s="46" t="s">
        <v>75</v>
      </c>
      <c r="D12" s="63">
        <v>450000</v>
      </c>
      <c r="E12" s="63">
        <v>450000</v>
      </c>
      <c r="F12" s="63">
        <v>0</v>
      </c>
      <c r="G12" s="62">
        <f t="shared" si="1"/>
        <v>450000</v>
      </c>
    </row>
    <row r="13" spans="1:8" x14ac:dyDescent="0.25">
      <c r="A13" s="84"/>
      <c r="B13" s="84" t="s">
        <v>76</v>
      </c>
      <c r="C13" s="46" t="s">
        <v>77</v>
      </c>
      <c r="D13" s="63"/>
      <c r="E13" s="63"/>
      <c r="F13" s="63"/>
      <c r="G13" s="62">
        <f t="shared" si="1"/>
        <v>0</v>
      </c>
    </row>
    <row r="14" spans="1:8" x14ac:dyDescent="0.25">
      <c r="A14" s="84" t="s">
        <v>11</v>
      </c>
      <c r="B14" s="84" t="s">
        <v>12</v>
      </c>
      <c r="C14" s="46" t="s">
        <v>78</v>
      </c>
      <c r="D14" s="63">
        <v>19502670</v>
      </c>
      <c r="E14" s="63">
        <v>22597448</v>
      </c>
      <c r="F14" s="63">
        <v>53242</v>
      </c>
      <c r="G14" s="62">
        <f t="shared" si="1"/>
        <v>22650690</v>
      </c>
    </row>
    <row r="15" spans="1:8" x14ac:dyDescent="0.25">
      <c r="A15" s="84" t="s">
        <v>15</v>
      </c>
      <c r="B15" s="84" t="s">
        <v>16</v>
      </c>
      <c r="C15" s="46" t="s">
        <v>79</v>
      </c>
      <c r="D15" s="63">
        <v>19110000</v>
      </c>
      <c r="E15" s="63">
        <v>19110000</v>
      </c>
      <c r="F15" s="63">
        <v>0</v>
      </c>
      <c r="G15" s="62">
        <f t="shared" si="1"/>
        <v>19110000</v>
      </c>
    </row>
    <row r="16" spans="1:8" x14ac:dyDescent="0.25">
      <c r="A16" s="84" t="s">
        <v>17</v>
      </c>
      <c r="B16" s="84" t="s">
        <v>18</v>
      </c>
      <c r="C16" s="46" t="s">
        <v>80</v>
      </c>
      <c r="D16" s="63"/>
      <c r="E16" s="63"/>
      <c r="F16" s="63"/>
      <c r="G16" s="62">
        <f t="shared" si="1"/>
        <v>0</v>
      </c>
    </row>
    <row r="17" spans="1:7" x14ac:dyDescent="0.25">
      <c r="A17" s="84" t="s">
        <v>20</v>
      </c>
      <c r="B17" s="84" t="s">
        <v>81</v>
      </c>
      <c r="C17" s="46" t="s">
        <v>82</v>
      </c>
      <c r="D17" s="63"/>
      <c r="E17" s="63"/>
      <c r="F17" s="63"/>
      <c r="G17" s="62">
        <f t="shared" si="1"/>
        <v>0</v>
      </c>
    </row>
    <row r="18" spans="1:7" x14ac:dyDescent="0.25">
      <c r="A18" s="84" t="s">
        <v>9</v>
      </c>
      <c r="B18" s="84" t="s">
        <v>83</v>
      </c>
      <c r="C18" s="46" t="s">
        <v>84</v>
      </c>
      <c r="D18" s="63"/>
      <c r="E18" s="63"/>
      <c r="F18" s="63"/>
      <c r="G18" s="62">
        <f t="shared" si="1"/>
        <v>0</v>
      </c>
    </row>
    <row r="19" spans="1:7" x14ac:dyDescent="0.25">
      <c r="A19" s="84" t="s">
        <v>13</v>
      </c>
      <c r="B19" s="84" t="s">
        <v>85</v>
      </c>
      <c r="C19" s="46" t="s">
        <v>86</v>
      </c>
      <c r="D19" s="63"/>
      <c r="E19" s="63"/>
      <c r="F19" s="63"/>
      <c r="G19" s="62">
        <f t="shared" si="1"/>
        <v>0</v>
      </c>
    </row>
    <row r="20" spans="1:7" x14ac:dyDescent="0.25">
      <c r="A20" s="84" t="s">
        <v>24</v>
      </c>
      <c r="B20" s="84" t="s">
        <v>87</v>
      </c>
      <c r="C20" s="46" t="s">
        <v>88</v>
      </c>
      <c r="D20" s="63"/>
      <c r="E20" s="63"/>
      <c r="F20" s="63"/>
      <c r="G20" s="62">
        <f t="shared" si="1"/>
        <v>0</v>
      </c>
    </row>
    <row r="21" spans="1:7" x14ac:dyDescent="0.25">
      <c r="A21" s="37"/>
      <c r="B21" s="41" t="s">
        <v>89</v>
      </c>
      <c r="C21" s="42"/>
      <c r="D21" s="62">
        <f>D22+D23+D24</f>
        <v>3556000</v>
      </c>
      <c r="E21" s="62">
        <f>E22+E23+E24</f>
        <v>4064000</v>
      </c>
      <c r="F21" s="62">
        <f>F22+F23</f>
        <v>0</v>
      </c>
      <c r="G21" s="62">
        <f t="shared" si="1"/>
        <v>4064000</v>
      </c>
    </row>
    <row r="22" spans="1:7" x14ac:dyDescent="0.25">
      <c r="A22" s="84" t="s">
        <v>29</v>
      </c>
      <c r="B22" s="84" t="s">
        <v>30</v>
      </c>
      <c r="C22" s="46" t="s">
        <v>90</v>
      </c>
      <c r="D22" s="63">
        <v>3556000</v>
      </c>
      <c r="E22" s="63">
        <v>4064000</v>
      </c>
      <c r="F22" s="63">
        <v>0</v>
      </c>
      <c r="G22" s="62">
        <f t="shared" si="1"/>
        <v>4064000</v>
      </c>
    </row>
    <row r="23" spans="1:7" x14ac:dyDescent="0.25">
      <c r="A23" s="84" t="s">
        <v>32</v>
      </c>
      <c r="B23" s="84" t="s">
        <v>33</v>
      </c>
      <c r="C23" s="46" t="s">
        <v>91</v>
      </c>
      <c r="D23" s="63"/>
      <c r="E23" s="63"/>
      <c r="F23" s="63"/>
      <c r="G23" s="62">
        <f t="shared" si="1"/>
        <v>0</v>
      </c>
    </row>
    <row r="24" spans="1:7" x14ac:dyDescent="0.25">
      <c r="A24" s="84" t="s">
        <v>35</v>
      </c>
      <c r="B24" s="84" t="s">
        <v>36</v>
      </c>
      <c r="C24" s="46" t="s">
        <v>92</v>
      </c>
      <c r="D24" s="63"/>
      <c r="E24" s="63"/>
      <c r="F24" s="63"/>
      <c r="G24" s="62">
        <f t="shared" si="1"/>
        <v>0</v>
      </c>
    </row>
    <row r="25" spans="1:7" x14ac:dyDescent="0.25">
      <c r="A25" s="84" t="s">
        <v>9</v>
      </c>
      <c r="B25" s="84" t="s">
        <v>93</v>
      </c>
      <c r="C25" s="46" t="s">
        <v>94</v>
      </c>
      <c r="D25" s="63"/>
      <c r="E25" s="63"/>
      <c r="F25" s="63"/>
      <c r="G25" s="62">
        <f t="shared" si="1"/>
        <v>0</v>
      </c>
    </row>
    <row r="26" spans="1:7" x14ac:dyDescent="0.25">
      <c r="A26" s="37"/>
      <c r="B26" s="41" t="s">
        <v>95</v>
      </c>
      <c r="C26" s="44" t="s">
        <v>96</v>
      </c>
      <c r="D26" s="62"/>
      <c r="E26" s="62"/>
      <c r="F26" s="64"/>
      <c r="G26" s="62">
        <f t="shared" si="1"/>
        <v>0</v>
      </c>
    </row>
    <row r="27" spans="1:7" x14ac:dyDescent="0.25">
      <c r="A27" s="84" t="s">
        <v>9</v>
      </c>
      <c r="B27" s="84" t="s">
        <v>99</v>
      </c>
      <c r="C27" s="46" t="s">
        <v>100</v>
      </c>
      <c r="D27" s="63"/>
      <c r="E27" s="63"/>
      <c r="F27" s="63"/>
      <c r="G27" s="62">
        <f t="shared" si="1"/>
        <v>0</v>
      </c>
    </row>
    <row r="28" spans="1:7" x14ac:dyDescent="0.25">
      <c r="A28" s="37"/>
      <c r="B28" s="41" t="s">
        <v>101</v>
      </c>
      <c r="C28" s="44" t="s">
        <v>96</v>
      </c>
      <c r="D28" s="62"/>
      <c r="E28" s="62"/>
      <c r="F28" s="62"/>
      <c r="G28" s="62">
        <f t="shared" si="1"/>
        <v>0</v>
      </c>
    </row>
    <row r="29" spans="1:7" x14ac:dyDescent="0.25">
      <c r="A29" s="84" t="s">
        <v>9</v>
      </c>
      <c r="B29" s="84" t="s">
        <v>99</v>
      </c>
      <c r="C29" s="46" t="s">
        <v>100</v>
      </c>
      <c r="D29" s="63"/>
      <c r="E29" s="63"/>
      <c r="F29" s="63"/>
      <c r="G29" s="62">
        <f t="shared" si="1"/>
        <v>0</v>
      </c>
    </row>
    <row r="30" spans="1:7" x14ac:dyDescent="0.25">
      <c r="A30" s="37"/>
      <c r="B30" s="41" t="s">
        <v>102</v>
      </c>
      <c r="C30" s="42"/>
      <c r="D30" s="62">
        <f>D9+D21+D26</f>
        <v>141195165</v>
      </c>
      <c r="E30" s="62">
        <f>E9+E21+E26</f>
        <v>162482390</v>
      </c>
      <c r="F30" s="62">
        <f>F9+F21</f>
        <v>396744</v>
      </c>
      <c r="G30" s="62">
        <f t="shared" si="1"/>
        <v>162879134</v>
      </c>
    </row>
  </sheetData>
  <mergeCells count="4">
    <mergeCell ref="B1:G1"/>
    <mergeCell ref="B2:G2"/>
    <mergeCell ref="A4:G4"/>
    <mergeCell ref="A6:G6"/>
  </mergeCells>
  <pageMargins left="0.70833333333333304" right="0.70833333333333304" top="0.74861111111111101" bottom="0.74791666666666701" header="0.31527777777777799" footer="0.51180555555555496"/>
  <pageSetup paperSize="9" firstPageNumber="0" fitToHeight="0" orientation="landscape" r:id="rId1"/>
  <headerFooter>
    <oddHeader>&amp;R7. számú melléklet a 6/2020. (X.06.)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MK22"/>
  <sheetViews>
    <sheetView view="pageLayout" zoomScaleNormal="100" workbookViewId="0">
      <selection activeCell="A3" sqref="A3:F3"/>
    </sheetView>
  </sheetViews>
  <sheetFormatPr defaultRowHeight="15" x14ac:dyDescent="0.25"/>
  <cols>
    <col min="1" max="1" width="7.28515625" style="1"/>
    <col min="2" max="2" width="42.28515625" style="1"/>
    <col min="3" max="3" width="12.5703125" style="1"/>
    <col min="4" max="4" width="7.28515625" style="1"/>
    <col min="5" max="5" width="42.28515625" style="1"/>
    <col min="6" max="6" width="12.5703125" style="1"/>
    <col min="7" max="1025" width="8.42578125" style="1"/>
  </cols>
  <sheetData>
    <row r="1" spans="1:7" x14ac:dyDescent="0.25">
      <c r="A1" s="177" t="s">
        <v>254</v>
      </c>
      <c r="B1" s="177"/>
      <c r="C1" s="177"/>
      <c r="D1" s="177"/>
      <c r="E1" s="177"/>
      <c r="F1" s="177"/>
      <c r="G1" s="52"/>
    </row>
    <row r="2" spans="1:7" x14ac:dyDescent="0.25">
      <c r="A2"/>
      <c r="B2"/>
      <c r="C2"/>
      <c r="D2"/>
      <c r="E2"/>
      <c r="F2"/>
    </row>
    <row r="3" spans="1:7" ht="30.75" customHeight="1" x14ac:dyDescent="0.25">
      <c r="A3" s="182" t="s">
        <v>231</v>
      </c>
      <c r="B3" s="182"/>
      <c r="C3" s="182"/>
      <c r="D3" s="182"/>
      <c r="E3" s="182"/>
      <c r="F3" s="182"/>
    </row>
    <row r="4" spans="1:7" x14ac:dyDescent="0.25">
      <c r="A4" s="49"/>
      <c r="B4" s="49"/>
      <c r="C4" s="49"/>
      <c r="D4" s="49"/>
      <c r="E4" s="49"/>
      <c r="F4" s="49"/>
    </row>
    <row r="5" spans="1:7" x14ac:dyDescent="0.25">
      <c r="A5"/>
      <c r="B5"/>
      <c r="C5"/>
      <c r="D5"/>
      <c r="E5"/>
      <c r="F5" s="126" t="s">
        <v>1</v>
      </c>
    </row>
    <row r="6" spans="1:7" ht="28.5" x14ac:dyDescent="0.25">
      <c r="A6" s="131" t="s">
        <v>2</v>
      </c>
      <c r="B6" s="131" t="s">
        <v>103</v>
      </c>
      <c r="C6" s="132" t="s">
        <v>104</v>
      </c>
      <c r="D6" s="131" t="s">
        <v>2</v>
      </c>
      <c r="E6" s="131" t="s">
        <v>105</v>
      </c>
      <c r="F6" s="132" t="s">
        <v>104</v>
      </c>
    </row>
    <row r="7" spans="1:7" x14ac:dyDescent="0.25">
      <c r="A7" s="184" t="s">
        <v>106</v>
      </c>
      <c r="B7" s="185"/>
      <c r="C7" s="185"/>
      <c r="D7" s="185"/>
      <c r="E7" s="185"/>
      <c r="F7" s="186"/>
    </row>
    <row r="8" spans="1:7" x14ac:dyDescent="0.25">
      <c r="A8" s="55" t="s">
        <v>6</v>
      </c>
      <c r="B8" s="55" t="s">
        <v>107</v>
      </c>
      <c r="C8" s="43">
        <f>C10+C11+C12+C14+C15</f>
        <v>158815134</v>
      </c>
      <c r="D8" s="55" t="s">
        <v>6</v>
      </c>
      <c r="E8" s="55" t="s">
        <v>108</v>
      </c>
      <c r="F8" s="43">
        <f>F9+F10+F11</f>
        <v>158815134</v>
      </c>
    </row>
    <row r="9" spans="1:7" x14ac:dyDescent="0.25">
      <c r="A9" s="56" t="s">
        <v>9</v>
      </c>
      <c r="B9" s="84" t="s">
        <v>109</v>
      </c>
      <c r="C9" s="51">
        <v>0</v>
      </c>
      <c r="D9" s="56" t="s">
        <v>9</v>
      </c>
      <c r="E9" s="84" t="s">
        <v>8</v>
      </c>
      <c r="F9" s="51">
        <v>117054444</v>
      </c>
    </row>
    <row r="10" spans="1:7" ht="30" x14ac:dyDescent="0.25">
      <c r="A10" s="57" t="s">
        <v>13</v>
      </c>
      <c r="B10" s="84" t="s">
        <v>47</v>
      </c>
      <c r="C10" s="51">
        <v>0</v>
      </c>
      <c r="D10" s="56" t="s">
        <v>13</v>
      </c>
      <c r="E10" s="48" t="s">
        <v>12</v>
      </c>
      <c r="F10" s="51">
        <v>22650690</v>
      </c>
    </row>
    <row r="11" spans="1:7" x14ac:dyDescent="0.25">
      <c r="A11" s="56" t="s">
        <v>24</v>
      </c>
      <c r="B11" s="35" t="s">
        <v>19</v>
      </c>
      <c r="C11" s="58">
        <v>0</v>
      </c>
      <c r="D11" s="56" t="s">
        <v>24</v>
      </c>
      <c r="E11" s="84" t="s">
        <v>16</v>
      </c>
      <c r="F11" s="51">
        <v>19110000</v>
      </c>
    </row>
    <row r="12" spans="1:7" x14ac:dyDescent="0.25">
      <c r="A12" s="56" t="s">
        <v>110</v>
      </c>
      <c r="B12" s="84" t="s">
        <v>22</v>
      </c>
      <c r="C12" s="51">
        <v>2044700</v>
      </c>
      <c r="D12" s="56" t="s">
        <v>110</v>
      </c>
      <c r="E12" s="84" t="s">
        <v>18</v>
      </c>
      <c r="F12" s="51">
        <v>0</v>
      </c>
    </row>
    <row r="13" spans="1:7" x14ac:dyDescent="0.25">
      <c r="A13" s="56" t="s">
        <v>111</v>
      </c>
      <c r="B13" s="84" t="s">
        <v>112</v>
      </c>
      <c r="C13" s="51">
        <v>0</v>
      </c>
      <c r="D13" s="56" t="s">
        <v>111</v>
      </c>
      <c r="E13" s="84" t="s">
        <v>113</v>
      </c>
      <c r="F13" s="59">
        <v>0</v>
      </c>
    </row>
    <row r="14" spans="1:7" x14ac:dyDescent="0.25">
      <c r="A14" s="56">
        <v>6</v>
      </c>
      <c r="B14" s="84" t="s">
        <v>130</v>
      </c>
      <c r="C14" s="59">
        <v>155127144</v>
      </c>
      <c r="D14" s="56" t="s">
        <v>228</v>
      </c>
      <c r="E14" s="84" t="s">
        <v>116</v>
      </c>
      <c r="F14" s="51">
        <v>0</v>
      </c>
    </row>
    <row r="15" spans="1:7" x14ac:dyDescent="0.25">
      <c r="A15" s="56">
        <v>7</v>
      </c>
      <c r="B15" s="84" t="s">
        <v>114</v>
      </c>
      <c r="C15" s="51">
        <v>1643290</v>
      </c>
      <c r="D15" s="56" t="s">
        <v>115</v>
      </c>
      <c r="E15" s="84" t="s">
        <v>118</v>
      </c>
      <c r="F15" s="51">
        <v>0</v>
      </c>
    </row>
    <row r="16" spans="1:7" x14ac:dyDescent="0.25">
      <c r="A16" s="55" t="s">
        <v>11</v>
      </c>
      <c r="B16" s="55" t="s">
        <v>119</v>
      </c>
      <c r="C16" s="50">
        <f>SUM(C17:C21)</f>
        <v>4064000</v>
      </c>
      <c r="D16" s="55" t="s">
        <v>11</v>
      </c>
      <c r="E16" s="55" t="s">
        <v>120</v>
      </c>
      <c r="F16" s="50">
        <f>F17+F18</f>
        <v>4064000</v>
      </c>
    </row>
    <row r="17" spans="1:6" x14ac:dyDescent="0.25">
      <c r="A17" s="84" t="s">
        <v>9</v>
      </c>
      <c r="B17" s="56" t="s">
        <v>121</v>
      </c>
      <c r="C17" s="51">
        <v>0</v>
      </c>
      <c r="D17" s="84" t="s">
        <v>9</v>
      </c>
      <c r="E17" s="56" t="s">
        <v>30</v>
      </c>
      <c r="F17" s="51">
        <v>4064000</v>
      </c>
    </row>
    <row r="18" spans="1:6" x14ac:dyDescent="0.25">
      <c r="A18" s="84" t="s">
        <v>13</v>
      </c>
      <c r="B18" s="56" t="s">
        <v>122</v>
      </c>
      <c r="C18" s="51">
        <v>0</v>
      </c>
      <c r="D18" s="84" t="s">
        <v>13</v>
      </c>
      <c r="E18" s="56" t="s">
        <v>33</v>
      </c>
      <c r="F18" s="51">
        <v>0</v>
      </c>
    </row>
    <row r="19" spans="1:6" x14ac:dyDescent="0.25">
      <c r="A19" s="84" t="s">
        <v>24</v>
      </c>
      <c r="B19" s="56" t="s">
        <v>123</v>
      </c>
      <c r="C19" s="51">
        <v>0</v>
      </c>
      <c r="D19" s="84" t="s">
        <v>24</v>
      </c>
      <c r="E19" s="56" t="s">
        <v>36</v>
      </c>
      <c r="F19" s="51">
        <v>0</v>
      </c>
    </row>
    <row r="20" spans="1:6" x14ac:dyDescent="0.25">
      <c r="A20" s="84" t="s">
        <v>110</v>
      </c>
      <c r="B20" s="84" t="s">
        <v>130</v>
      </c>
      <c r="C20" s="51">
        <v>3556000</v>
      </c>
      <c r="D20" s="84" t="s">
        <v>110</v>
      </c>
      <c r="E20" s="56" t="s">
        <v>124</v>
      </c>
      <c r="F20" s="51">
        <v>0</v>
      </c>
    </row>
    <row r="21" spans="1:6" x14ac:dyDescent="0.25">
      <c r="A21" s="84" t="s">
        <v>111</v>
      </c>
      <c r="B21" s="56" t="s">
        <v>114</v>
      </c>
      <c r="C21" s="51">
        <v>508000</v>
      </c>
      <c r="D21" s="84"/>
      <c r="E21" s="56"/>
      <c r="F21" s="51"/>
    </row>
    <row r="22" spans="1:6" x14ac:dyDescent="0.25">
      <c r="A22" s="37"/>
      <c r="B22" s="55" t="s">
        <v>125</v>
      </c>
      <c r="C22" s="50">
        <f>C8+C16</f>
        <v>162879134</v>
      </c>
      <c r="D22" s="37"/>
      <c r="E22" s="55" t="s">
        <v>126</v>
      </c>
      <c r="F22" s="50">
        <f>F8+F16</f>
        <v>162879134</v>
      </c>
    </row>
  </sheetData>
  <mergeCells count="3">
    <mergeCell ref="A1:F1"/>
    <mergeCell ref="A3:F3"/>
    <mergeCell ref="A7:F7"/>
  </mergeCells>
  <pageMargins left="0.7" right="0.7" top="0.75" bottom="0.75" header="0.3" footer="0.51180555555555496"/>
  <pageSetup paperSize="9" firstPageNumber="0" fitToHeight="0" orientation="landscape" r:id="rId1"/>
  <headerFooter>
    <oddHeader>&amp;R8. számú melléklet a  6/2020. (X.06.)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MK26"/>
  <sheetViews>
    <sheetView view="pageLayout" zoomScaleNormal="100" workbookViewId="0">
      <selection activeCell="E6" sqref="E6"/>
    </sheetView>
  </sheetViews>
  <sheetFormatPr defaultRowHeight="15" x14ac:dyDescent="0.25"/>
  <cols>
    <col min="1" max="1" width="7.28515625" style="1"/>
    <col min="2" max="2" width="42.42578125" style="1"/>
    <col min="3" max="3" width="11.28515625" style="1"/>
    <col min="4" max="4" width="7.28515625" style="1"/>
    <col min="5" max="5" width="40.42578125" style="1"/>
    <col min="6" max="6" width="13.28515625" style="1"/>
    <col min="7" max="1025" width="8.42578125" style="1"/>
  </cols>
  <sheetData>
    <row r="1" spans="1:6" x14ac:dyDescent="0.25">
      <c r="A1" s="177" t="s">
        <v>253</v>
      </c>
      <c r="B1" s="177"/>
      <c r="C1" s="177"/>
      <c r="D1" s="177"/>
      <c r="E1" s="177"/>
      <c r="F1" s="177"/>
    </row>
    <row r="2" spans="1:6" x14ac:dyDescent="0.25">
      <c r="A2"/>
      <c r="B2"/>
      <c r="C2"/>
      <c r="D2"/>
      <c r="E2" s="181"/>
      <c r="F2" s="181"/>
    </row>
    <row r="3" spans="1:6" x14ac:dyDescent="0.25">
      <c r="A3"/>
      <c r="B3"/>
      <c r="C3"/>
      <c r="D3"/>
      <c r="E3" s="181"/>
      <c r="F3" s="181"/>
    </row>
    <row r="4" spans="1:6" ht="30" customHeight="1" x14ac:dyDescent="0.25">
      <c r="A4" s="182" t="s">
        <v>231</v>
      </c>
      <c r="B4" s="182"/>
      <c r="C4" s="182"/>
      <c r="D4" s="182"/>
      <c r="E4" s="182"/>
      <c r="F4" s="182"/>
    </row>
    <row r="5" spans="1:6" x14ac:dyDescent="0.25">
      <c r="A5" s="49"/>
      <c r="B5" s="49"/>
      <c r="C5" s="49"/>
      <c r="D5" s="49"/>
      <c r="E5" s="49"/>
      <c r="F5" s="49"/>
    </row>
    <row r="6" spans="1:6" x14ac:dyDescent="0.25">
      <c r="A6"/>
      <c r="B6"/>
      <c r="C6"/>
      <c r="D6"/>
      <c r="E6"/>
      <c r="F6" s="126" t="s">
        <v>1</v>
      </c>
    </row>
    <row r="7" spans="1:6" ht="42.75" x14ac:dyDescent="0.25">
      <c r="A7" s="53" t="s">
        <v>2</v>
      </c>
      <c r="B7" s="53" t="s">
        <v>103</v>
      </c>
      <c r="C7" s="54" t="s">
        <v>104</v>
      </c>
      <c r="D7" s="53" t="s">
        <v>2</v>
      </c>
      <c r="E7" s="53" t="s">
        <v>105</v>
      </c>
      <c r="F7" s="54" t="s">
        <v>104</v>
      </c>
    </row>
    <row r="8" spans="1:6" x14ac:dyDescent="0.25">
      <c r="A8" s="183" t="s">
        <v>128</v>
      </c>
      <c r="B8" s="183"/>
      <c r="C8" s="183"/>
      <c r="D8" s="183"/>
      <c r="E8" s="183"/>
      <c r="F8" s="183"/>
    </row>
    <row r="9" spans="1:6" x14ac:dyDescent="0.25">
      <c r="A9" s="55" t="s">
        <v>6</v>
      </c>
      <c r="B9" s="55" t="s">
        <v>107</v>
      </c>
      <c r="C9" s="50"/>
      <c r="D9" s="55" t="s">
        <v>6</v>
      </c>
      <c r="E9" s="55" t="s">
        <v>108</v>
      </c>
      <c r="F9" s="50"/>
    </row>
    <row r="10" spans="1:6" x14ac:dyDescent="0.25">
      <c r="A10" s="16" t="s">
        <v>9</v>
      </c>
      <c r="B10" s="16" t="s">
        <v>47</v>
      </c>
      <c r="C10" s="51"/>
      <c r="D10" s="16" t="s">
        <v>9</v>
      </c>
      <c r="E10" s="16" t="s">
        <v>8</v>
      </c>
      <c r="F10" s="51"/>
    </row>
    <row r="11" spans="1:6" ht="30" x14ac:dyDescent="0.25">
      <c r="A11" s="35" t="s">
        <v>13</v>
      </c>
      <c r="B11" s="35" t="s">
        <v>19</v>
      </c>
      <c r="C11" s="58"/>
      <c r="D11" s="16" t="s">
        <v>13</v>
      </c>
      <c r="E11" s="48" t="s">
        <v>12</v>
      </c>
      <c r="F11" s="51"/>
    </row>
    <row r="12" spans="1:6" x14ac:dyDescent="0.25">
      <c r="A12" s="16" t="s">
        <v>24</v>
      </c>
      <c r="B12" s="16" t="s">
        <v>22</v>
      </c>
      <c r="C12" s="51"/>
      <c r="D12" s="16" t="s">
        <v>24</v>
      </c>
      <c r="E12" s="16" t="s">
        <v>16</v>
      </c>
      <c r="F12" s="51"/>
    </row>
    <row r="13" spans="1:6" x14ac:dyDescent="0.25">
      <c r="A13" s="16" t="s">
        <v>110</v>
      </c>
      <c r="B13" s="16" t="s">
        <v>112</v>
      </c>
      <c r="C13" s="51"/>
      <c r="D13" s="16" t="s">
        <v>110</v>
      </c>
      <c r="E13" s="16" t="s">
        <v>18</v>
      </c>
      <c r="F13" s="51"/>
    </row>
    <row r="14" spans="1:6" x14ac:dyDescent="0.25">
      <c r="A14" s="16" t="s">
        <v>111</v>
      </c>
      <c r="B14" s="16" t="s">
        <v>114</v>
      </c>
      <c r="C14" s="59"/>
      <c r="D14" s="16" t="s">
        <v>111</v>
      </c>
      <c r="E14" s="16" t="s">
        <v>113</v>
      </c>
      <c r="F14" s="59"/>
    </row>
    <row r="15" spans="1:6" x14ac:dyDescent="0.25">
      <c r="A15" s="16"/>
      <c r="B15" s="16"/>
      <c r="C15" s="51"/>
      <c r="D15" s="16" t="s">
        <v>228</v>
      </c>
      <c r="E15" s="16" t="s">
        <v>116</v>
      </c>
      <c r="F15" s="51"/>
    </row>
    <row r="16" spans="1:6" x14ac:dyDescent="0.25">
      <c r="A16" s="16"/>
      <c r="B16" s="16"/>
      <c r="C16" s="51"/>
      <c r="D16" s="16" t="s">
        <v>115</v>
      </c>
      <c r="E16" s="16" t="s">
        <v>118</v>
      </c>
      <c r="F16" s="51"/>
    </row>
    <row r="17" spans="1:6" x14ac:dyDescent="0.25">
      <c r="A17" s="55" t="s">
        <v>11</v>
      </c>
      <c r="B17" s="55" t="s">
        <v>119</v>
      </c>
      <c r="C17" s="50"/>
      <c r="D17" s="41" t="s">
        <v>11</v>
      </c>
      <c r="E17" s="55" t="s">
        <v>120</v>
      </c>
      <c r="F17" s="50"/>
    </row>
    <row r="18" spans="1:6" x14ac:dyDescent="0.25">
      <c r="A18" s="16" t="s">
        <v>9</v>
      </c>
      <c r="B18" s="56" t="s">
        <v>121</v>
      </c>
      <c r="C18" s="51"/>
      <c r="D18" s="16" t="s">
        <v>9</v>
      </c>
      <c r="E18" s="56" t="s">
        <v>30</v>
      </c>
      <c r="F18" s="51"/>
    </row>
    <row r="19" spans="1:6" x14ac:dyDescent="0.25">
      <c r="A19" s="16" t="s">
        <v>13</v>
      </c>
      <c r="B19" s="56" t="s">
        <v>122</v>
      </c>
      <c r="C19" s="51"/>
      <c r="D19" s="16" t="s">
        <v>13</v>
      </c>
      <c r="E19" s="56" t="s">
        <v>33</v>
      </c>
      <c r="F19" s="51"/>
    </row>
    <row r="20" spans="1:6" x14ac:dyDescent="0.25">
      <c r="A20" s="16" t="s">
        <v>24</v>
      </c>
      <c r="B20" s="56" t="s">
        <v>123</v>
      </c>
      <c r="C20" s="51"/>
      <c r="D20" s="16" t="s">
        <v>24</v>
      </c>
      <c r="E20" s="56" t="s">
        <v>36</v>
      </c>
      <c r="F20" s="51"/>
    </row>
    <row r="21" spans="1:6" x14ac:dyDescent="0.25">
      <c r="A21" s="16" t="s">
        <v>110</v>
      </c>
      <c r="B21" s="56" t="s">
        <v>114</v>
      </c>
      <c r="C21" s="51"/>
      <c r="D21" s="16" t="s">
        <v>110</v>
      </c>
      <c r="E21" s="56" t="s">
        <v>116</v>
      </c>
      <c r="F21" s="51"/>
    </row>
    <row r="22" spans="1:6" x14ac:dyDescent="0.25">
      <c r="A22" s="16"/>
      <c r="B22" s="56"/>
      <c r="C22" s="51"/>
      <c r="D22" s="16" t="s">
        <v>111</v>
      </c>
      <c r="E22" s="56" t="s">
        <v>118</v>
      </c>
      <c r="F22" s="51"/>
    </row>
    <row r="23" spans="1:6" x14ac:dyDescent="0.25">
      <c r="A23" s="37"/>
      <c r="B23" s="55" t="s">
        <v>125</v>
      </c>
      <c r="C23" s="50"/>
      <c r="D23" s="37"/>
      <c r="E23" s="55" t="s">
        <v>126</v>
      </c>
      <c r="F23" s="50"/>
    </row>
    <row r="24" spans="1:6" x14ac:dyDescent="0.25">
      <c r="A24"/>
      <c r="B24"/>
      <c r="C24"/>
    </row>
    <row r="25" spans="1:6" x14ac:dyDescent="0.25">
      <c r="A25" s="60"/>
      <c r="B25" s="121"/>
      <c r="C25" s="61"/>
    </row>
    <row r="26" spans="1:6" x14ac:dyDescent="0.25">
      <c r="A26" s="60"/>
      <c r="B26" s="60"/>
      <c r="C26" s="61"/>
    </row>
  </sheetData>
  <mergeCells count="5">
    <mergeCell ref="A1:F1"/>
    <mergeCell ref="E2:F2"/>
    <mergeCell ref="E3:F3"/>
    <mergeCell ref="A4:F4"/>
    <mergeCell ref="A8:F8"/>
  </mergeCells>
  <pageMargins left="0.7" right="0.7" top="0.75" bottom="0.75" header="0.3" footer="0.51180555555555496"/>
  <pageSetup paperSize="9" firstPageNumber="0" orientation="landscape" r:id="rId1"/>
  <headerFooter>
    <oddHeader>&amp;R9. számú melléklet a  6/2020. (X.06.)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25</vt:i4>
      </vt:variant>
    </vt:vector>
  </HeadingPairs>
  <TitlesOfParts>
    <vt:vector size="25" baseType="lpstr">
      <vt:lpstr>1.mell</vt:lpstr>
      <vt:lpstr>2a mell</vt:lpstr>
      <vt:lpstr>2b mell</vt:lpstr>
      <vt:lpstr>2c mell</vt:lpstr>
      <vt:lpstr>2d mell</vt:lpstr>
      <vt:lpstr>3a mell</vt:lpstr>
      <vt:lpstr>3 b mell</vt:lpstr>
      <vt:lpstr>3c mell.</vt:lpstr>
      <vt:lpstr>3d mell.</vt:lpstr>
      <vt:lpstr>4a mell</vt:lpstr>
      <vt:lpstr>4b mell</vt:lpstr>
      <vt:lpstr>4c mell. </vt:lpstr>
      <vt:lpstr>4d mell</vt:lpstr>
      <vt:lpstr>5a mell</vt:lpstr>
      <vt:lpstr>5b mell</vt:lpstr>
      <vt:lpstr>5c mell</vt:lpstr>
      <vt:lpstr>5d mell</vt:lpstr>
      <vt:lpstr>6a mell</vt:lpstr>
      <vt:lpstr>6b mell</vt:lpstr>
      <vt:lpstr>7a mell</vt:lpstr>
      <vt:lpstr>7b mell</vt:lpstr>
      <vt:lpstr>2.1 tájék.</vt:lpstr>
      <vt:lpstr>2.2 tájék. </vt:lpstr>
      <vt:lpstr>2.3 tájék. </vt:lpstr>
      <vt:lpstr>2.4 tájék.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Czinege Erika</dc:creator>
  <dc:description/>
  <cp:lastModifiedBy>Kovács Tímea 2</cp:lastModifiedBy>
  <cp:revision>7</cp:revision>
  <cp:lastPrinted>2020-09-29T09:03:00Z</cp:lastPrinted>
  <dcterms:created xsi:type="dcterms:W3CDTF">2015-02-13T06:43:12Z</dcterms:created>
  <dcterms:modified xsi:type="dcterms:W3CDTF">2020-10-14T07:55:03Z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