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T49" i="1"/>
  <c r="T7" l="1"/>
  <c r="T48" s="1"/>
  <c r="T57"/>
  <c r="L49" l="1"/>
  <c r="K32"/>
  <c r="L32" l="1"/>
  <c r="K8"/>
  <c r="L8"/>
  <c r="S7" l="1"/>
  <c r="S48" s="1"/>
  <c r="K7" l="1"/>
  <c r="K44" l="1"/>
  <c r="S49" l="1"/>
  <c r="S57" s="1"/>
  <c r="K49"/>
  <c r="L53"/>
  <c r="L57" s="1"/>
  <c r="K53"/>
  <c r="L44"/>
  <c r="L17"/>
  <c r="K17"/>
  <c r="K48" s="1"/>
  <c r="L7"/>
  <c r="L48" s="1"/>
  <c r="K57" l="1"/>
  <c r="S58"/>
  <c r="S60" s="1"/>
  <c r="L58" l="1"/>
  <c r="L60" s="1"/>
  <c r="T58"/>
  <c r="T60" s="1"/>
  <c r="K58"/>
  <c r="K60" s="1"/>
</calcChain>
</file>

<file path=xl/sharedStrings.xml><?xml version="1.0" encoding="utf-8"?>
<sst xmlns="http://schemas.openxmlformats.org/spreadsheetml/2006/main" count="113" uniqueCount="102">
  <si>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</si>
  <si>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</si>
  <si>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</si>
  <si>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</si>
  <si>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</si>
  <si>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</si>
  <si>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</si>
  <si>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</si>
  <si>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</si>
  <si>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</si>
  <si>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</si>
  <si>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</si>
  <si>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</si>
  <si>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</si>
  <si>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</si>
  <si>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</si>
  <si>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</si>
  <si>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</si>
  <si>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</si>
  <si>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</si>
  <si>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</si>
  <si>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</si>
  <si>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</si>
  <si>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</si>
  <si>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</si>
  <si>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</si>
  <si>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</si>
  <si>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</si>
  <si>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</si>
  <si>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</si>
  <si>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</si>
  <si>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</si>
  <si>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</si>
  <si>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</si>
  <si>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</si>
  <si>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</si>
  <si>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</si>
  <si>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</si>
  <si>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</si>
  <si>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</si>
  <si>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</si>
  <si>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</si>
  <si>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</si>
  <si>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</si>
  <si>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</si>
  <si>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</si>
  <si>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</si>
  <si>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</si>
  <si>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</si>
  <si>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</si>
  <si>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</si>
  <si>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</si>
  <si>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</si>
  <si>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</si>
  <si>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</si>
  <si>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</si>
  <si>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</si>
  <si>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</si>
  <si>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</si>
  <si>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</si>
  <si>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</si>
  <si>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</si>
  <si>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</si>
  <si>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</si>
  <si>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</si>
  <si>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 xml:space="preserve">előző év pénzmaradvány igénybe vétele 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</si>
  <si>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</si>
  <si>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</si>
  <si>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</si>
  <si>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</si>
  <si>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</si>
  <si>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</si>
  <si>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</si>
  <si>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</si>
  <si>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</si>
  <si>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</si>
  <si>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</si>
  <si>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</si>
  <si>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</si>
  <si>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Turizmus igazgatása és támogatása</t>
  </si>
  <si>
    <t>Közművelődés, hagyományos kulturális értékek gondozása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</si>
  <si>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</si>
  <si>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</si>
  <si>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</si>
  <si>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</si>
  <si>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</si>
  <si>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</si>
  <si>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</si>
  <si>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</si>
  <si>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</si>
  <si>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</si>
  <si>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Értékesítési és forgalmi adók ( Állandó jelleggel végzett iparűzési adó)</t>
  </si>
  <si>
    <t>Egyéb áruhasználati és szolgálati adók (Tartózkodás után fizetett  idegenforgalmi adó)</t>
  </si>
  <si>
    <t>Egyéb áruhasználati és szolgálati adók8 Tartózkodás után fizetett  idegenforgalmi adó)</t>
  </si>
  <si>
    <t>Működési célú visszatérítendő támogatások, kölcsönök nyújtása államháztartáson kívülre</t>
  </si>
  <si>
    <t>XV.</t>
  </si>
  <si>
    <t>XVI.</t>
  </si>
  <si>
    <t>Kerékpárút üzemeltetés</t>
  </si>
  <si>
    <t>Út-autópálya építés ( kerékpárút építés)</t>
  </si>
  <si>
    <t>Eluő évi pénzmaradvány igénybevétele</t>
  </si>
  <si>
    <t>2018. I. félév</t>
  </si>
  <si>
    <t>1.melléklet a 11/2018.(X.3.)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</si>
</sst>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7" fillId="0" borderId="3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3" fontId="7" fillId="0" borderId="1" xfId="0" applyNumberFormat="1" applyFont="1" applyBorder="1"/>
    <xf numFmtId="0" fontId="6" fillId="0" borderId="3" xfId="0" applyFont="1" applyFill="1" applyBorder="1"/>
    <xf numFmtId="0" fontId="7" fillId="3" borderId="4" xfId="0" applyFont="1" applyFill="1" applyBorder="1"/>
    <xf numFmtId="164" fontId="6" fillId="3" borderId="1" xfId="1" applyNumberFormat="1" applyFont="1" applyFill="1" applyBorder="1"/>
    <xf numFmtId="0" fontId="6" fillId="2" borderId="1" xfId="0" applyFont="1" applyFill="1" applyBorder="1"/>
    <xf numFmtId="0" fontId="6" fillId="3" borderId="4" xfId="0" applyFont="1" applyFill="1" applyBorder="1"/>
    <xf numFmtId="3" fontId="6" fillId="3" borderId="1" xfId="0" applyNumberFormat="1" applyFont="1" applyFill="1" applyBorder="1"/>
    <xf numFmtId="164" fontId="7" fillId="0" borderId="1" xfId="1" applyNumberFormat="1" applyFont="1" applyBorder="1"/>
    <xf numFmtId="164" fontId="7" fillId="2" borderId="1" xfId="1" applyNumberFormat="1" applyFont="1" applyFill="1" applyBorder="1"/>
    <xf numFmtId="0" fontId="7" fillId="0" borderId="5" xfId="0" applyFont="1" applyBorder="1" applyAlignment="1">
      <alignment horizontal="left" wrapText="1"/>
    </xf>
    <xf numFmtId="164" fontId="7" fillId="0" borderId="1" xfId="1" applyNumberFormat="1" applyFont="1" applyFill="1" applyBorder="1"/>
    <xf numFmtId="0" fontId="7" fillId="0" borderId="5" xfId="0" applyFont="1" applyBorder="1" applyAlignment="1">
      <alignment horizontal="left"/>
    </xf>
    <xf numFmtId="164" fontId="7" fillId="0" borderId="0" xfId="1" applyNumberFormat="1" applyFont="1" applyBorder="1"/>
    <xf numFmtId="0" fontId="7" fillId="4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8" fillId="0" borderId="0" xfId="0" applyFont="1"/>
    <xf numFmtId="0" fontId="7" fillId="5" borderId="5" xfId="0" applyFont="1" applyFill="1" applyBorder="1" applyAlignment="1">
      <alignment horizontal="left"/>
    </xf>
    <xf numFmtId="164" fontId="6" fillId="5" borderId="1" xfId="1" applyNumberFormat="1" applyFont="1" applyFill="1" applyBorder="1"/>
    <xf numFmtId="164" fontId="6" fillId="0" borderId="1" xfId="1" applyNumberFormat="1" applyFont="1" applyBorder="1"/>
    <xf numFmtId="0" fontId="7" fillId="0" borderId="4" xfId="0" applyFont="1" applyBorder="1" applyAlignment="1">
      <alignment horizontal="left"/>
    </xf>
    <xf numFmtId="0" fontId="6" fillId="3" borderId="3" xfId="0" applyFont="1" applyFill="1" applyBorder="1"/>
    <xf numFmtId="3" fontId="6" fillId="5" borderId="1" xfId="1" applyNumberFormat="1" applyFont="1" applyFill="1" applyBorder="1" applyAlignment="1">
      <alignment horizontal="right"/>
    </xf>
    <xf numFmtId="164" fontId="6" fillId="5" borderId="1" xfId="1" applyNumberFormat="1" applyFont="1" applyFill="1" applyBorder="1" applyAlignment="1">
      <alignment horizontal="center"/>
    </xf>
    <xf numFmtId="3" fontId="6" fillId="6" borderId="1" xfId="0" applyNumberFormat="1" applyFont="1" applyFill="1" applyBorder="1"/>
    <xf numFmtId="0" fontId="6" fillId="6" borderId="3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3" fontId="7" fillId="2" borderId="1" xfId="0" applyNumberFormat="1" applyFont="1" applyFill="1" applyBorder="1"/>
    <xf numFmtId="3" fontId="6" fillId="2" borderId="1" xfId="0" applyNumberFormat="1" applyFont="1" applyFill="1" applyBorder="1"/>
    <xf numFmtId="164" fontId="9" fillId="0" borderId="1" xfId="1" applyNumberFormat="1" applyFont="1" applyBorder="1"/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3" fontId="6" fillId="5" borderId="1" xfId="0" applyNumberFormat="1" applyFont="1" applyFill="1" applyBorder="1"/>
    <xf numFmtId="0" fontId="7" fillId="5" borderId="4" xfId="0" applyFont="1" applyFill="1" applyBorder="1" applyAlignment="1">
      <alignment horizontal="left"/>
    </xf>
    <xf numFmtId="164" fontId="7" fillId="5" borderId="1" xfId="1" applyNumberFormat="1" applyFont="1" applyFill="1" applyBorder="1"/>
    <xf numFmtId="0" fontId="6" fillId="4" borderId="4" xfId="0" applyFont="1" applyFill="1" applyBorder="1"/>
    <xf numFmtId="0" fontId="9" fillId="4" borderId="4" xfId="0" applyFont="1" applyFill="1" applyBorder="1"/>
    <xf numFmtId="0" fontId="7" fillId="4" borderId="4" xfId="0" applyFont="1" applyFill="1" applyBorder="1"/>
    <xf numFmtId="3" fontId="7" fillId="0" borderId="1" xfId="0" applyNumberFormat="1" applyFont="1" applyFill="1" applyBorder="1"/>
    <xf numFmtId="0" fontId="7" fillId="2" borderId="4" xfId="0" applyFont="1" applyFill="1" applyBorder="1"/>
    <xf numFmtId="164" fontId="7" fillId="2" borderId="1" xfId="1" applyNumberFormat="1" applyFont="1" applyFill="1" applyBorder="1" applyAlignment="1"/>
    <xf numFmtId="0" fontId="6" fillId="5" borderId="4" xfId="0" applyFont="1" applyFill="1" applyBorder="1"/>
    <xf numFmtId="0" fontId="6" fillId="2" borderId="3" xfId="0" applyFont="1" applyFill="1" applyBorder="1"/>
    <xf numFmtId="0" fontId="10" fillId="5" borderId="4" xfId="0" applyFont="1" applyFill="1" applyBorder="1"/>
    <xf numFmtId="164" fontId="10" fillId="5" borderId="1" xfId="1" applyNumberFormat="1" applyFont="1" applyFill="1" applyBorder="1"/>
    <xf numFmtId="0" fontId="6" fillId="2" borderId="3" xfId="0" applyFont="1" applyFill="1" applyBorder="1" applyAlignment="1">
      <alignment horizontal="left"/>
    </xf>
    <xf numFmtId="164" fontId="6" fillId="5" borderId="1" xfId="1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0" fontId="7" fillId="0" borderId="4" xfId="0" applyFont="1" applyBorder="1"/>
    <xf numFmtId="0" fontId="6" fillId="6" borderId="4" xfId="0" applyFont="1" applyFill="1" applyBorder="1"/>
    <xf numFmtId="164" fontId="6" fillId="6" borderId="1" xfId="1" applyNumberFormat="1" applyFont="1" applyFill="1" applyBorder="1"/>
    <xf numFmtId="3" fontId="6" fillId="3" borderId="1" xfId="1" applyNumberFormat="1" applyFont="1" applyFill="1" applyBorder="1"/>
    <xf numFmtId="0" fontId="6" fillId="3" borderId="1" xfId="0" applyFont="1" applyFill="1" applyBorder="1"/>
    <xf numFmtId="0" fontId="6" fillId="5" borderId="3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0" fillId="5" borderId="3" xfId="0" applyFont="1" applyFill="1" applyBorder="1"/>
    <xf numFmtId="0" fontId="10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7" fillId="5" borderId="4" xfId="0" applyFont="1" applyFill="1" applyBorder="1"/>
    <xf numFmtId="0" fontId="7" fillId="3" borderId="5" xfId="0" applyFont="1" applyFill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 shrinkToFit="1"/>
    </xf>
    <xf numFmtId="0" fontId="6" fillId="3" borderId="4" xfId="0" applyFont="1" applyFill="1" applyBorder="1" applyAlignment="1">
      <alignment horizontal="left" shrinkToFi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 wrapText="1"/>
    </xf>
    <xf numFmtId="0" fontId="6" fillId="5" borderId="4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U64"/>
  <sheetViews>
    <sheetView tabSelected="1" view="pageBreakPreview" zoomScaleSheetLayoutView="100" workbookViewId="0">
      <selection activeCell="I3" sqref="I3"/>
    </sheetView>
  </sheetViews>
  <sheetFormatPr defaultRowHeight="15"/>
  <cols>
    <col min="4" max="4" width="7.5703125" customWidth="1"/>
    <col min="9" max="9" width="12.140625" customWidth="1"/>
    <col min="10" max="10" width="0.140625" customWidth="1"/>
    <col min="11" max="11" width="18.42578125" customWidth="1"/>
    <col min="12" max="12" width="19.140625" customWidth="1"/>
    <col min="13" max="13" width="8.140625" customWidth="1"/>
    <col min="19" max="19" width="14.5703125" style="2" customWidth="1"/>
    <col min="20" max="20" width="22.42578125" customWidth="1"/>
  </cols>
  <sheetData>
    <row r="1" spans="4:21">
      <c r="D1" s="100" t="s">
        <v>101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4:21" ht="15.75">
      <c r="D2" s="101" t="s">
        <v>1</v>
      </c>
      <c r="E2" s="101"/>
      <c r="F2" s="101"/>
      <c r="G2" s="10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1"/>
    </row>
    <row r="3" spans="4:21" ht="15.75">
      <c r="D3" s="101" t="s">
        <v>2</v>
      </c>
      <c r="E3" s="101"/>
      <c r="F3" s="101"/>
      <c r="G3" s="10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3"/>
      <c r="U3" s="1"/>
    </row>
    <row r="4" spans="4:21" ht="15" customHeight="1">
      <c r="D4" s="102" t="s">
        <v>18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5"/>
    </row>
    <row r="5" spans="4:21" ht="15.75">
      <c r="D5" s="102" t="s">
        <v>100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6" t="s">
        <v>19</v>
      </c>
    </row>
    <row r="6" spans="4:21" ht="30">
      <c r="D6" s="9" t="s">
        <v>20</v>
      </c>
      <c r="E6" s="76" t="s">
        <v>21</v>
      </c>
      <c r="F6" s="76"/>
      <c r="G6" s="76"/>
      <c r="H6" s="76"/>
      <c r="I6" s="76"/>
      <c r="J6" s="77"/>
      <c r="K6" s="10" t="s">
        <v>52</v>
      </c>
      <c r="L6" s="11" t="s">
        <v>22</v>
      </c>
      <c r="M6" s="12" t="s">
        <v>20</v>
      </c>
      <c r="N6" s="78" t="s">
        <v>0</v>
      </c>
      <c r="O6" s="76"/>
      <c r="P6" s="76"/>
      <c r="Q6" s="76"/>
      <c r="R6" s="77"/>
      <c r="S6" s="13" t="s">
        <v>52</v>
      </c>
      <c r="T6" s="11" t="s">
        <v>22</v>
      </c>
    </row>
    <row r="7" spans="4:21">
      <c r="D7" s="14" t="s">
        <v>23</v>
      </c>
      <c r="E7" s="94" t="s">
        <v>69</v>
      </c>
      <c r="F7" s="95"/>
      <c r="G7" s="95"/>
      <c r="H7" s="95"/>
      <c r="I7" s="95"/>
      <c r="J7" s="15"/>
      <c r="K7" s="16">
        <f>SUM(K8+K16)</f>
        <v>22987243</v>
      </c>
      <c r="L7" s="16">
        <f>SUM(L9:L16)</f>
        <v>25737606</v>
      </c>
      <c r="M7" s="17" t="s">
        <v>24</v>
      </c>
      <c r="N7" s="18" t="s">
        <v>25</v>
      </c>
      <c r="O7" s="18"/>
      <c r="P7" s="18"/>
      <c r="Q7" s="18"/>
      <c r="R7" s="15"/>
      <c r="S7" s="19">
        <f>SUM(S9:S31)</f>
        <v>58692813</v>
      </c>
      <c r="T7" s="19">
        <f t="shared" ref="T7" si="0">SUM(T9:T31)</f>
        <v>70935833</v>
      </c>
    </row>
    <row r="8" spans="4:21">
      <c r="D8" s="14"/>
      <c r="E8" s="94" t="s">
        <v>66</v>
      </c>
      <c r="F8" s="95"/>
      <c r="G8" s="95"/>
      <c r="H8" s="95"/>
      <c r="I8" s="95"/>
      <c r="J8" s="15"/>
      <c r="K8" s="16">
        <f>SUM(K9:K15)</f>
        <v>9960199</v>
      </c>
      <c r="L8" s="16">
        <f>SUM(L9:L15)</f>
        <v>10456264</v>
      </c>
      <c r="M8" s="17"/>
      <c r="N8" s="18"/>
      <c r="O8" s="18"/>
      <c r="P8" s="18"/>
      <c r="Q8" s="18"/>
      <c r="R8" s="15"/>
      <c r="S8" s="19"/>
      <c r="T8" s="19"/>
    </row>
    <row r="9" spans="4:21" ht="27" customHeight="1">
      <c r="D9" s="14"/>
      <c r="E9" s="88" t="s">
        <v>53</v>
      </c>
      <c r="F9" s="89"/>
      <c r="G9" s="89"/>
      <c r="H9" s="89"/>
      <c r="I9" s="89"/>
      <c r="J9" s="90"/>
      <c r="K9" s="20">
        <v>4912442</v>
      </c>
      <c r="L9" s="20">
        <v>4912442</v>
      </c>
      <c r="M9" s="17"/>
      <c r="N9" s="79" t="s">
        <v>86</v>
      </c>
      <c r="O9" s="80"/>
      <c r="P9" s="80"/>
      <c r="Q9" s="80"/>
      <c r="R9" s="81"/>
      <c r="S9" s="21">
        <v>11553877</v>
      </c>
      <c r="T9" s="21">
        <v>12392207</v>
      </c>
    </row>
    <row r="10" spans="4:21" ht="29.25" customHeight="1">
      <c r="D10" s="14"/>
      <c r="E10" s="91" t="s">
        <v>54</v>
      </c>
      <c r="F10" s="92"/>
      <c r="G10" s="92"/>
      <c r="H10" s="92"/>
      <c r="I10" s="92"/>
      <c r="J10" s="93"/>
      <c r="K10" s="20">
        <v>3247757</v>
      </c>
      <c r="L10" s="20">
        <v>3294257</v>
      </c>
      <c r="M10" s="17"/>
      <c r="N10" s="82" t="s">
        <v>7</v>
      </c>
      <c r="O10" s="83"/>
      <c r="P10" s="83"/>
      <c r="Q10" s="83"/>
      <c r="R10" s="84"/>
      <c r="S10" s="21">
        <v>411719</v>
      </c>
      <c r="T10" s="21">
        <v>411719</v>
      </c>
    </row>
    <row r="11" spans="4:21" ht="29.25" customHeight="1">
      <c r="D11" s="14"/>
      <c r="E11" s="98"/>
      <c r="F11" s="99"/>
      <c r="G11" s="99"/>
      <c r="H11" s="99"/>
      <c r="I11" s="99"/>
      <c r="J11" s="22"/>
      <c r="K11" s="20"/>
      <c r="L11" s="20"/>
      <c r="M11" s="17"/>
      <c r="N11" s="82" t="s">
        <v>87</v>
      </c>
      <c r="O11" s="83"/>
      <c r="P11" s="83"/>
      <c r="Q11" s="83"/>
      <c r="R11" s="84"/>
      <c r="S11" s="21">
        <v>254000</v>
      </c>
      <c r="T11" s="21">
        <v>254000</v>
      </c>
    </row>
    <row r="12" spans="4:21" ht="29.25" customHeight="1">
      <c r="D12" s="14"/>
      <c r="E12" s="98"/>
      <c r="F12" s="99"/>
      <c r="G12" s="99"/>
      <c r="H12" s="99"/>
      <c r="I12" s="99"/>
      <c r="J12" s="22"/>
      <c r="K12" s="20"/>
      <c r="L12" s="20"/>
      <c r="M12" s="17"/>
      <c r="N12" s="82" t="s">
        <v>98</v>
      </c>
      <c r="O12" s="83"/>
      <c r="P12" s="83"/>
      <c r="Q12" s="83"/>
      <c r="R12" s="84"/>
      <c r="S12" s="21"/>
      <c r="T12" s="21">
        <v>7727000</v>
      </c>
    </row>
    <row r="13" spans="4:21">
      <c r="D13" s="14"/>
      <c r="E13" s="88" t="s">
        <v>62</v>
      </c>
      <c r="F13" s="89"/>
      <c r="G13" s="89"/>
      <c r="H13" s="89"/>
      <c r="I13" s="89"/>
      <c r="J13" s="90"/>
      <c r="K13" s="20">
        <v>1800000</v>
      </c>
      <c r="L13" s="20">
        <v>1800000</v>
      </c>
      <c r="M13" s="17"/>
      <c r="N13" s="85" t="s">
        <v>9</v>
      </c>
      <c r="O13" s="83"/>
      <c r="P13" s="83"/>
      <c r="Q13" s="83"/>
      <c r="R13" s="87"/>
      <c r="S13" s="23">
        <v>8307252</v>
      </c>
      <c r="T13" s="23">
        <v>11239700</v>
      </c>
    </row>
    <row r="14" spans="4:21">
      <c r="D14" s="14"/>
      <c r="E14" s="108"/>
      <c r="F14" s="109"/>
      <c r="G14" s="109"/>
      <c r="H14" s="109"/>
      <c r="I14" s="109"/>
      <c r="J14" s="24"/>
      <c r="K14" s="25"/>
      <c r="L14" s="20"/>
      <c r="M14" s="17"/>
      <c r="N14" s="26" t="s">
        <v>97</v>
      </c>
      <c r="O14" s="27"/>
      <c r="P14" s="27"/>
      <c r="Q14" s="27"/>
      <c r="R14" s="28"/>
      <c r="S14" s="23"/>
      <c r="T14" s="23">
        <v>20755</v>
      </c>
    </row>
    <row r="15" spans="4:21">
      <c r="D15" s="14"/>
      <c r="E15" s="88" t="s">
        <v>81</v>
      </c>
      <c r="F15" s="89"/>
      <c r="G15" s="89"/>
      <c r="H15" s="89"/>
      <c r="I15" s="89"/>
      <c r="J15" s="24"/>
      <c r="K15" s="29"/>
      <c r="L15" s="20">
        <v>449565</v>
      </c>
      <c r="M15" s="17"/>
      <c r="N15" s="85" t="s">
        <v>8</v>
      </c>
      <c r="O15" s="86"/>
      <c r="P15" s="86"/>
      <c r="Q15" s="86"/>
      <c r="R15" s="87"/>
      <c r="S15" s="23">
        <v>3160406</v>
      </c>
      <c r="T15" s="23">
        <v>3160973</v>
      </c>
    </row>
    <row r="16" spans="4:21">
      <c r="D16" s="14"/>
      <c r="E16" s="96" t="s">
        <v>67</v>
      </c>
      <c r="F16" s="97"/>
      <c r="G16" s="97"/>
      <c r="H16" s="97"/>
      <c r="I16" s="97"/>
      <c r="J16" s="30"/>
      <c r="K16" s="31">
        <v>13027044</v>
      </c>
      <c r="L16" s="31">
        <v>15281342</v>
      </c>
      <c r="M16" s="17"/>
      <c r="N16" s="85" t="s">
        <v>77</v>
      </c>
      <c r="O16" s="86"/>
      <c r="P16" s="86"/>
      <c r="Q16" s="86"/>
      <c r="R16" s="87"/>
      <c r="S16" s="23">
        <v>768936</v>
      </c>
      <c r="T16" s="23">
        <v>768936</v>
      </c>
    </row>
    <row r="17" spans="4:20">
      <c r="D17" s="14" t="s">
        <v>26</v>
      </c>
      <c r="E17" s="103" t="s">
        <v>4</v>
      </c>
      <c r="F17" s="104"/>
      <c r="G17" s="104"/>
      <c r="H17" s="104"/>
      <c r="I17" s="104"/>
      <c r="J17" s="105"/>
      <c r="K17" s="31">
        <f>SUM(K18:K23)</f>
        <v>12423309</v>
      </c>
      <c r="L17" s="31">
        <f>SUM(L18:L23)</f>
        <v>53815333</v>
      </c>
      <c r="M17" s="17"/>
      <c r="N17" s="88" t="s">
        <v>88</v>
      </c>
      <c r="O17" s="89"/>
      <c r="P17" s="89"/>
      <c r="Q17" s="89"/>
      <c r="R17" s="90"/>
      <c r="S17" s="23">
        <v>308126</v>
      </c>
      <c r="T17" s="23">
        <v>308126</v>
      </c>
    </row>
    <row r="18" spans="4:20">
      <c r="D18" s="14"/>
      <c r="E18" s="88" t="s">
        <v>63</v>
      </c>
      <c r="F18" s="89"/>
      <c r="G18" s="89"/>
      <c r="H18" s="89"/>
      <c r="I18" s="89"/>
      <c r="J18" s="90"/>
      <c r="K18" s="20">
        <v>2323734</v>
      </c>
      <c r="L18" s="20">
        <v>2323734</v>
      </c>
      <c r="M18" s="17"/>
      <c r="N18" s="88" t="s">
        <v>10</v>
      </c>
      <c r="O18" s="89"/>
      <c r="P18" s="89"/>
      <c r="Q18" s="89"/>
      <c r="R18" s="90"/>
      <c r="S18" s="23">
        <v>365016</v>
      </c>
      <c r="T18" s="23">
        <v>365016</v>
      </c>
    </row>
    <row r="19" spans="4:20">
      <c r="D19" s="14"/>
      <c r="E19" s="88" t="s">
        <v>50</v>
      </c>
      <c r="F19" s="89"/>
      <c r="G19" s="89"/>
      <c r="H19" s="89"/>
      <c r="I19" s="89"/>
      <c r="J19" s="90"/>
      <c r="K19" s="20">
        <v>886693</v>
      </c>
      <c r="L19" s="20">
        <v>886693</v>
      </c>
      <c r="M19" s="17"/>
      <c r="N19" s="88" t="s">
        <v>11</v>
      </c>
      <c r="O19" s="89"/>
      <c r="P19" s="89"/>
      <c r="Q19" s="89"/>
      <c r="R19" s="90"/>
      <c r="S19" s="23">
        <v>55720</v>
      </c>
      <c r="T19" s="23">
        <v>55720</v>
      </c>
    </row>
    <row r="20" spans="4:20" ht="29.25" customHeight="1">
      <c r="D20" s="14"/>
      <c r="E20" s="91" t="s">
        <v>92</v>
      </c>
      <c r="F20" s="92"/>
      <c r="G20" s="92"/>
      <c r="H20" s="92"/>
      <c r="I20" s="92"/>
      <c r="J20" s="93"/>
      <c r="K20" s="20">
        <v>8352435</v>
      </c>
      <c r="L20" s="20">
        <v>15502100</v>
      </c>
      <c r="M20" s="17"/>
      <c r="N20" s="88" t="s">
        <v>80</v>
      </c>
      <c r="O20" s="89"/>
      <c r="P20" s="89"/>
      <c r="Q20" s="89"/>
      <c r="R20" s="90"/>
      <c r="S20" s="23">
        <v>7724571</v>
      </c>
      <c r="T20" s="23">
        <v>7724571</v>
      </c>
    </row>
    <row r="21" spans="4:20" ht="27" customHeight="1">
      <c r="D21" s="14"/>
      <c r="E21" s="88" t="s">
        <v>91</v>
      </c>
      <c r="F21" s="89"/>
      <c r="G21" s="89"/>
      <c r="H21" s="89"/>
      <c r="I21" s="89"/>
      <c r="J21" s="24"/>
      <c r="K21" s="20"/>
      <c r="L21" s="20">
        <v>34242359</v>
      </c>
      <c r="M21" s="17"/>
      <c r="N21" s="88" t="s">
        <v>72</v>
      </c>
      <c r="O21" s="89"/>
      <c r="P21" s="89"/>
      <c r="Q21" s="89"/>
      <c r="R21" s="90"/>
      <c r="S21" s="23">
        <v>3606194</v>
      </c>
      <c r="T21" s="23">
        <v>3606194</v>
      </c>
    </row>
    <row r="22" spans="4:20">
      <c r="D22" s="14"/>
      <c r="E22" s="82" t="s">
        <v>51</v>
      </c>
      <c r="F22" s="83"/>
      <c r="G22" s="83"/>
      <c r="H22" s="83"/>
      <c r="I22" s="83"/>
      <c r="J22" s="84"/>
      <c r="K22" s="21">
        <v>860447</v>
      </c>
      <c r="L22" s="21">
        <v>860447</v>
      </c>
      <c r="M22" s="17"/>
      <c r="N22" s="88" t="s">
        <v>71</v>
      </c>
      <c r="O22" s="89"/>
      <c r="P22" s="89"/>
      <c r="Q22" s="89"/>
      <c r="R22" s="90"/>
      <c r="S22" s="23">
        <v>181423</v>
      </c>
      <c r="T22" s="23">
        <v>181423</v>
      </c>
    </row>
    <row r="23" spans="4:20">
      <c r="D23" s="14"/>
      <c r="E23" s="88"/>
      <c r="F23" s="89"/>
      <c r="G23" s="89"/>
      <c r="H23" s="89"/>
      <c r="I23" s="89"/>
      <c r="J23" s="90"/>
      <c r="K23" s="20"/>
      <c r="L23" s="32"/>
      <c r="M23" s="17"/>
      <c r="N23" s="88" t="s">
        <v>73</v>
      </c>
      <c r="O23" s="89"/>
      <c r="P23" s="89"/>
      <c r="Q23" s="89"/>
      <c r="R23" s="90"/>
      <c r="S23" s="23">
        <v>2200979</v>
      </c>
      <c r="T23" s="23">
        <v>2200979</v>
      </c>
    </row>
    <row r="24" spans="4:20">
      <c r="D24" s="14"/>
      <c r="E24" s="108"/>
      <c r="F24" s="109"/>
      <c r="G24" s="109"/>
      <c r="H24" s="109"/>
      <c r="I24" s="109"/>
      <c r="J24" s="33"/>
      <c r="K24" s="20"/>
      <c r="L24" s="32"/>
      <c r="M24" s="17"/>
      <c r="N24" s="88" t="s">
        <v>12</v>
      </c>
      <c r="O24" s="89"/>
      <c r="P24" s="89"/>
      <c r="Q24" s="89"/>
      <c r="R24" s="90"/>
      <c r="S24" s="23">
        <v>346609</v>
      </c>
      <c r="T24" s="23">
        <v>346609</v>
      </c>
    </row>
    <row r="25" spans="4:20">
      <c r="D25" s="14"/>
      <c r="E25" s="108"/>
      <c r="F25" s="109"/>
      <c r="G25" s="109"/>
      <c r="H25" s="109"/>
      <c r="I25" s="109"/>
      <c r="J25" s="33"/>
      <c r="K25" s="20"/>
      <c r="L25" s="32"/>
      <c r="M25" s="17"/>
      <c r="N25" s="88" t="s">
        <v>13</v>
      </c>
      <c r="O25" s="89"/>
      <c r="P25" s="89"/>
      <c r="Q25" s="89"/>
      <c r="R25" s="90"/>
      <c r="S25" s="23">
        <v>316683</v>
      </c>
      <c r="T25" s="23">
        <v>316683</v>
      </c>
    </row>
    <row r="26" spans="4:20">
      <c r="D26" s="14"/>
      <c r="E26" s="108"/>
      <c r="F26" s="109"/>
      <c r="G26" s="109"/>
      <c r="H26" s="109"/>
      <c r="I26" s="109"/>
      <c r="J26" s="33"/>
      <c r="K26" s="20"/>
      <c r="L26" s="32"/>
      <c r="M26" s="17"/>
      <c r="N26" s="88" t="s">
        <v>16</v>
      </c>
      <c r="O26" s="89"/>
      <c r="P26" s="89"/>
      <c r="Q26" s="89"/>
      <c r="R26" s="90"/>
      <c r="S26" s="23">
        <v>3150595</v>
      </c>
      <c r="T26" s="23">
        <v>3150595</v>
      </c>
    </row>
    <row r="27" spans="4:20">
      <c r="D27" s="14"/>
      <c r="E27" s="108"/>
      <c r="F27" s="109"/>
      <c r="G27" s="109"/>
      <c r="H27" s="109"/>
      <c r="I27" s="109"/>
      <c r="J27" s="33"/>
      <c r="K27" s="20"/>
      <c r="L27" s="32"/>
      <c r="M27" s="17"/>
      <c r="N27" s="88" t="s">
        <v>17</v>
      </c>
      <c r="O27" s="89"/>
      <c r="P27" s="89"/>
      <c r="Q27" s="89"/>
      <c r="R27" s="90"/>
      <c r="S27" s="23">
        <v>1826335</v>
      </c>
      <c r="T27" s="23">
        <v>1826335</v>
      </c>
    </row>
    <row r="28" spans="4:20">
      <c r="D28" s="14"/>
      <c r="E28" s="108"/>
      <c r="F28" s="109"/>
      <c r="G28" s="109"/>
      <c r="H28" s="109"/>
      <c r="I28" s="109"/>
      <c r="J28" s="33"/>
      <c r="K28" s="20"/>
      <c r="L28" s="32"/>
      <c r="M28" s="17"/>
      <c r="N28" s="88" t="s">
        <v>14</v>
      </c>
      <c r="O28" s="89"/>
      <c r="P28" s="89"/>
      <c r="Q28" s="89"/>
      <c r="R28" s="90"/>
      <c r="S28" s="23"/>
      <c r="T28" s="23">
        <v>2288776</v>
      </c>
    </row>
    <row r="29" spans="4:20">
      <c r="D29" s="14"/>
      <c r="E29" s="108"/>
      <c r="F29" s="109"/>
      <c r="G29" s="109"/>
      <c r="H29" s="109"/>
      <c r="I29" s="109"/>
      <c r="J29" s="33"/>
      <c r="K29" s="20"/>
      <c r="L29" s="32"/>
      <c r="M29" s="17"/>
      <c r="N29" s="88" t="s">
        <v>74</v>
      </c>
      <c r="O29" s="89"/>
      <c r="P29" s="89"/>
      <c r="Q29" s="89"/>
      <c r="R29" s="90"/>
      <c r="S29" s="23">
        <v>533743</v>
      </c>
      <c r="T29" s="23">
        <v>533743</v>
      </c>
    </row>
    <row r="30" spans="4:20">
      <c r="D30" s="14"/>
      <c r="E30" s="108"/>
      <c r="F30" s="109"/>
      <c r="G30" s="109"/>
      <c r="H30" s="109"/>
      <c r="I30" s="109"/>
      <c r="J30" s="33"/>
      <c r="K30" s="20"/>
      <c r="L30" s="32"/>
      <c r="M30" s="17"/>
      <c r="N30" s="88" t="s">
        <v>75</v>
      </c>
      <c r="O30" s="89"/>
      <c r="P30" s="89"/>
      <c r="Q30" s="89"/>
      <c r="R30" s="90"/>
      <c r="S30" s="23">
        <v>12782429</v>
      </c>
      <c r="T30" s="23">
        <v>11217573</v>
      </c>
    </row>
    <row r="31" spans="4:20">
      <c r="D31" s="14"/>
      <c r="E31" s="108"/>
      <c r="F31" s="109"/>
      <c r="G31" s="109"/>
      <c r="H31" s="109"/>
      <c r="I31" s="109"/>
      <c r="J31" s="33"/>
      <c r="K31" s="20"/>
      <c r="L31" s="32"/>
      <c r="M31" s="17"/>
      <c r="N31" s="88" t="s">
        <v>76</v>
      </c>
      <c r="O31" s="89"/>
      <c r="P31" s="89"/>
      <c r="Q31" s="89"/>
      <c r="R31" s="90"/>
      <c r="S31" s="23">
        <v>838200</v>
      </c>
      <c r="T31" s="23">
        <v>838200</v>
      </c>
    </row>
    <row r="32" spans="4:20">
      <c r="D32" s="14" t="s">
        <v>31</v>
      </c>
      <c r="E32" s="34" t="s">
        <v>5</v>
      </c>
      <c r="F32" s="18"/>
      <c r="G32" s="18"/>
      <c r="H32" s="18"/>
      <c r="I32" s="18"/>
      <c r="J32" s="18"/>
      <c r="K32" s="16">
        <f>SUM(K33:K42)</f>
        <v>4907018</v>
      </c>
      <c r="L32" s="16">
        <f t="shared" ref="L32" si="1">SUM(L33:L42)</f>
        <v>6991938</v>
      </c>
      <c r="M32" s="17" t="s">
        <v>27</v>
      </c>
      <c r="N32" s="103" t="s">
        <v>58</v>
      </c>
      <c r="O32" s="127"/>
      <c r="P32" s="127"/>
      <c r="Q32" s="127"/>
      <c r="R32" s="128"/>
      <c r="S32" s="35">
        <v>3951968</v>
      </c>
      <c r="T32" s="36">
        <v>4165328</v>
      </c>
    </row>
    <row r="33" spans="4:20" ht="25.5" customHeight="1">
      <c r="D33" s="14"/>
      <c r="E33" s="88" t="s">
        <v>15</v>
      </c>
      <c r="F33" s="89"/>
      <c r="G33" s="89"/>
      <c r="H33" s="89"/>
      <c r="I33" s="89"/>
      <c r="J33" s="90"/>
      <c r="K33" s="20">
        <v>19050</v>
      </c>
      <c r="L33" s="20">
        <v>19050</v>
      </c>
      <c r="M33" s="17" t="s">
        <v>28</v>
      </c>
      <c r="N33" s="112" t="s">
        <v>89</v>
      </c>
      <c r="O33" s="113"/>
      <c r="P33" s="113"/>
      <c r="Q33" s="113"/>
      <c r="R33" s="114"/>
      <c r="S33" s="37">
        <v>10898000</v>
      </c>
      <c r="T33" s="37">
        <v>10898000</v>
      </c>
    </row>
    <row r="34" spans="4:20" ht="26.25" customHeight="1">
      <c r="D34" s="14"/>
      <c r="E34" s="91" t="s">
        <v>82</v>
      </c>
      <c r="F34" s="92"/>
      <c r="G34" s="92"/>
      <c r="H34" s="92"/>
      <c r="I34" s="92"/>
      <c r="J34" s="24"/>
      <c r="K34" s="20">
        <v>375000</v>
      </c>
      <c r="L34" s="20">
        <v>375000</v>
      </c>
      <c r="M34" s="17"/>
      <c r="N34" s="38"/>
      <c r="O34" s="39"/>
      <c r="P34" s="39"/>
      <c r="Q34" s="39"/>
      <c r="R34" s="40"/>
      <c r="S34" s="37"/>
      <c r="T34" s="37"/>
    </row>
    <row r="35" spans="4:20" ht="26.25" customHeight="1">
      <c r="D35" s="14"/>
      <c r="E35" s="88" t="s">
        <v>7</v>
      </c>
      <c r="F35" s="89"/>
      <c r="G35" s="89"/>
      <c r="H35" s="89"/>
      <c r="I35" s="89"/>
      <c r="J35" s="90"/>
      <c r="K35" s="20">
        <v>60000</v>
      </c>
      <c r="L35" s="20">
        <v>60000</v>
      </c>
      <c r="M35" s="17" t="s">
        <v>29</v>
      </c>
      <c r="N35" s="112" t="s">
        <v>90</v>
      </c>
      <c r="O35" s="113"/>
      <c r="P35" s="113"/>
      <c r="Q35" s="113"/>
      <c r="R35" s="114"/>
      <c r="S35" s="37">
        <v>6585651</v>
      </c>
      <c r="T35" s="37">
        <v>1655000</v>
      </c>
    </row>
    <row r="36" spans="4:20" ht="18" customHeight="1">
      <c r="D36" s="14"/>
      <c r="E36" s="88" t="s">
        <v>70</v>
      </c>
      <c r="F36" s="89"/>
      <c r="G36" s="89"/>
      <c r="H36" s="89"/>
      <c r="I36" s="89"/>
      <c r="J36" s="90"/>
      <c r="K36" s="20">
        <v>838200</v>
      </c>
      <c r="L36" s="20">
        <v>838200</v>
      </c>
      <c r="M36" s="17"/>
      <c r="N36" s="79"/>
      <c r="O36" s="80"/>
      <c r="P36" s="80"/>
      <c r="Q36" s="80"/>
      <c r="R36" s="81"/>
      <c r="S36" s="41"/>
      <c r="T36" s="42"/>
    </row>
    <row r="37" spans="4:20">
      <c r="D37" s="14"/>
      <c r="E37" s="88" t="s">
        <v>9</v>
      </c>
      <c r="F37" s="89"/>
      <c r="G37" s="89"/>
      <c r="H37" s="89"/>
      <c r="I37" s="89"/>
      <c r="J37" s="90"/>
      <c r="K37" s="20">
        <v>1988770</v>
      </c>
      <c r="L37" s="20">
        <v>4073690</v>
      </c>
      <c r="M37" s="17"/>
      <c r="N37" s="115"/>
      <c r="O37" s="116"/>
      <c r="P37" s="116"/>
      <c r="Q37" s="116"/>
      <c r="R37" s="117"/>
      <c r="S37" s="41"/>
      <c r="T37" s="42"/>
    </row>
    <row r="38" spans="4:20">
      <c r="D38" s="14"/>
      <c r="E38" s="88" t="s">
        <v>72</v>
      </c>
      <c r="F38" s="89"/>
      <c r="G38" s="89"/>
      <c r="H38" s="89"/>
      <c r="I38" s="89"/>
      <c r="J38" s="90"/>
      <c r="K38" s="43">
        <v>124548</v>
      </c>
      <c r="L38" s="20">
        <v>124548</v>
      </c>
      <c r="M38" s="17"/>
      <c r="N38" s="118"/>
      <c r="O38" s="119"/>
      <c r="P38" s="119"/>
      <c r="Q38" s="119"/>
      <c r="R38" s="120"/>
      <c r="S38" s="42"/>
      <c r="T38" s="42"/>
    </row>
    <row r="39" spans="4:20">
      <c r="D39" s="14"/>
      <c r="E39" s="88" t="s">
        <v>16</v>
      </c>
      <c r="F39" s="89"/>
      <c r="G39" s="89"/>
      <c r="H39" s="89"/>
      <c r="I39" s="89"/>
      <c r="J39" s="90"/>
      <c r="K39" s="43">
        <v>1079500</v>
      </c>
      <c r="L39" s="20">
        <v>1079500</v>
      </c>
      <c r="M39" s="17"/>
      <c r="N39" s="118"/>
      <c r="O39" s="119"/>
      <c r="P39" s="119"/>
      <c r="Q39" s="119"/>
      <c r="R39" s="120"/>
      <c r="S39" s="42"/>
      <c r="T39" s="42"/>
    </row>
    <row r="40" spans="4:20">
      <c r="D40" s="14"/>
      <c r="E40" s="88" t="s">
        <v>17</v>
      </c>
      <c r="F40" s="89"/>
      <c r="G40" s="89"/>
      <c r="H40" s="89"/>
      <c r="I40" s="89"/>
      <c r="J40" s="90"/>
      <c r="K40" s="20">
        <v>60000</v>
      </c>
      <c r="L40" s="20">
        <v>60000</v>
      </c>
      <c r="M40" s="17"/>
      <c r="N40" s="44"/>
      <c r="O40" s="45"/>
      <c r="P40" s="45"/>
      <c r="Q40" s="45"/>
      <c r="R40" s="46"/>
      <c r="S40" s="47"/>
      <c r="T40" s="47"/>
    </row>
    <row r="41" spans="4:20">
      <c r="D41" s="14"/>
      <c r="E41" s="88" t="s">
        <v>83</v>
      </c>
      <c r="F41" s="89"/>
      <c r="G41" s="89"/>
      <c r="H41" s="89"/>
      <c r="I41" s="89"/>
      <c r="J41" s="24"/>
      <c r="K41" s="20">
        <v>76200</v>
      </c>
      <c r="L41" s="20">
        <v>76200</v>
      </c>
      <c r="M41" s="17"/>
      <c r="N41" s="44"/>
      <c r="O41" s="45"/>
      <c r="P41" s="45"/>
      <c r="Q41" s="45"/>
      <c r="R41" s="46"/>
      <c r="S41" s="47"/>
      <c r="T41" s="47"/>
    </row>
    <row r="42" spans="4:20">
      <c r="D42" s="14"/>
      <c r="E42" s="88" t="s">
        <v>79</v>
      </c>
      <c r="F42" s="89"/>
      <c r="G42" s="89"/>
      <c r="H42" s="89"/>
      <c r="I42" s="89"/>
      <c r="J42" s="90"/>
      <c r="K42" s="20">
        <v>285750</v>
      </c>
      <c r="L42" s="20">
        <v>285750</v>
      </c>
      <c r="M42" s="17"/>
      <c r="N42" s="103" t="s">
        <v>78</v>
      </c>
      <c r="O42" s="104"/>
      <c r="P42" s="104"/>
      <c r="Q42" s="104"/>
      <c r="R42" s="105"/>
      <c r="S42" s="47">
        <v>1564856</v>
      </c>
      <c r="T42" s="47">
        <v>1791297</v>
      </c>
    </row>
    <row r="43" spans="4:20" ht="28.5" customHeight="1">
      <c r="D43" s="14" t="s">
        <v>68</v>
      </c>
      <c r="E43" s="103" t="s">
        <v>30</v>
      </c>
      <c r="F43" s="104"/>
      <c r="G43" s="104"/>
      <c r="H43" s="104"/>
      <c r="I43" s="104"/>
      <c r="J43" s="48"/>
      <c r="K43" s="49"/>
      <c r="L43" s="49"/>
      <c r="M43" s="17" t="s">
        <v>38</v>
      </c>
      <c r="N43" s="129" t="s">
        <v>94</v>
      </c>
      <c r="O43" s="130"/>
      <c r="P43" s="130"/>
      <c r="Q43" s="130"/>
      <c r="R43" s="131"/>
      <c r="S43" s="47"/>
      <c r="T43" s="47">
        <v>130000</v>
      </c>
    </row>
    <row r="44" spans="4:20">
      <c r="D44" s="14" t="s">
        <v>34</v>
      </c>
      <c r="E44" s="34" t="s">
        <v>32</v>
      </c>
      <c r="F44" s="18"/>
      <c r="G44" s="18"/>
      <c r="H44" s="18"/>
      <c r="I44" s="18"/>
      <c r="J44" s="18"/>
      <c r="K44" s="16">
        <f>SUM(K46+K45)</f>
        <v>6995651</v>
      </c>
      <c r="L44" s="16">
        <f>SUM(L46+L45)</f>
        <v>2040000</v>
      </c>
      <c r="M44" s="17"/>
      <c r="N44" s="50"/>
      <c r="O44" s="50"/>
      <c r="P44" s="51"/>
      <c r="Q44" s="51"/>
      <c r="R44" s="52"/>
      <c r="S44" s="53"/>
      <c r="T44" s="53"/>
    </row>
    <row r="45" spans="4:20">
      <c r="D45" s="14"/>
      <c r="E45" s="82" t="s">
        <v>33</v>
      </c>
      <c r="F45" s="83"/>
      <c r="G45" s="83"/>
      <c r="H45" s="83"/>
      <c r="I45" s="83"/>
      <c r="J45" s="54"/>
      <c r="K45" s="21">
        <v>4955651</v>
      </c>
      <c r="L45" s="21"/>
      <c r="M45" s="17"/>
      <c r="N45" s="50"/>
      <c r="O45" s="50"/>
      <c r="P45" s="51"/>
      <c r="Q45" s="51"/>
      <c r="R45" s="52"/>
      <c r="S45" s="53"/>
      <c r="T45" s="53"/>
    </row>
    <row r="46" spans="4:20">
      <c r="D46" s="14"/>
      <c r="E46" s="121" t="s">
        <v>85</v>
      </c>
      <c r="F46" s="122"/>
      <c r="G46" s="122"/>
      <c r="H46" s="122"/>
      <c r="I46" s="122"/>
      <c r="J46" s="123"/>
      <c r="K46" s="55">
        <v>2040000</v>
      </c>
      <c r="L46" s="55">
        <v>2040000</v>
      </c>
      <c r="M46" s="17"/>
      <c r="N46" s="50"/>
      <c r="O46" s="50"/>
      <c r="P46" s="51"/>
      <c r="Q46" s="51"/>
      <c r="R46" s="52"/>
      <c r="S46" s="42"/>
      <c r="T46" s="17"/>
    </row>
    <row r="47" spans="4:20">
      <c r="D47" s="14" t="s">
        <v>37</v>
      </c>
      <c r="E47" s="103" t="s">
        <v>99</v>
      </c>
      <c r="F47" s="104"/>
      <c r="G47" s="104"/>
      <c r="H47" s="104"/>
      <c r="I47" s="104"/>
      <c r="J47" s="56"/>
      <c r="K47" s="31">
        <v>34380067</v>
      </c>
      <c r="L47" s="31">
        <v>990581</v>
      </c>
      <c r="M47" s="17"/>
      <c r="N47" s="50"/>
      <c r="O47" s="50"/>
      <c r="P47" s="51"/>
      <c r="Q47" s="51"/>
      <c r="R47" s="52"/>
      <c r="S47" s="42"/>
      <c r="T47" s="17"/>
    </row>
    <row r="48" spans="4:20">
      <c r="D48" s="57"/>
      <c r="E48" s="124" t="s">
        <v>35</v>
      </c>
      <c r="F48" s="125"/>
      <c r="G48" s="125"/>
      <c r="H48" s="125"/>
      <c r="I48" s="125"/>
      <c r="J48" s="58"/>
      <c r="K48" s="59">
        <f>SUM(K7+K17+K32+K44+K47)</f>
        <v>81693288</v>
      </c>
      <c r="L48" s="59">
        <f>SUM(L7+L17+L32+L44+L47)</f>
        <v>89575458</v>
      </c>
      <c r="M48" s="17"/>
      <c r="N48" s="124" t="s">
        <v>36</v>
      </c>
      <c r="O48" s="125"/>
      <c r="P48" s="125"/>
      <c r="Q48" s="125"/>
      <c r="R48" s="126"/>
      <c r="S48" s="47">
        <f>SUM(S7+S32+S33+S35+S42+S43)</f>
        <v>81693288</v>
      </c>
      <c r="T48" s="47">
        <f>SUM(T7+T32+T33+T35+T42+T43)</f>
        <v>89575458</v>
      </c>
    </row>
    <row r="49" spans="4:20">
      <c r="D49" s="60" t="s">
        <v>39</v>
      </c>
      <c r="E49" s="103" t="s">
        <v>6</v>
      </c>
      <c r="F49" s="104"/>
      <c r="G49" s="104"/>
      <c r="H49" s="104"/>
      <c r="I49" s="104"/>
      <c r="J49" s="45"/>
      <c r="K49" s="61">
        <f>SUM(K50:K52)</f>
        <v>42575474</v>
      </c>
      <c r="L49" s="61">
        <f t="shared" ref="L49" si="2">SUM(L50:L52)</f>
        <v>2716000</v>
      </c>
      <c r="M49" s="17" t="s">
        <v>95</v>
      </c>
      <c r="N49" s="103" t="s">
        <v>59</v>
      </c>
      <c r="O49" s="104"/>
      <c r="P49" s="104"/>
      <c r="Q49" s="104"/>
      <c r="R49" s="105"/>
      <c r="S49" s="62">
        <f>SUM(S50:S54)</f>
        <v>138810652</v>
      </c>
      <c r="T49" s="62">
        <f t="shared" ref="T49" si="3">SUM(T50:T54)</f>
        <v>132980328</v>
      </c>
    </row>
    <row r="50" spans="4:20">
      <c r="D50" s="57"/>
      <c r="E50" s="88" t="s">
        <v>55</v>
      </c>
      <c r="F50" s="89"/>
      <c r="G50" s="89"/>
      <c r="H50" s="89"/>
      <c r="I50" s="89"/>
      <c r="J50" s="63"/>
      <c r="K50" s="20">
        <v>250000</v>
      </c>
      <c r="L50" s="20">
        <v>2716000</v>
      </c>
      <c r="M50" s="17"/>
      <c r="N50" s="88" t="s">
        <v>60</v>
      </c>
      <c r="O50" s="89"/>
      <c r="P50" s="89"/>
      <c r="Q50" s="89"/>
      <c r="R50" s="90"/>
      <c r="S50" s="53">
        <v>82245033</v>
      </c>
      <c r="T50" s="53">
        <v>68208495</v>
      </c>
    </row>
    <row r="51" spans="4:20" ht="22.5" customHeight="1">
      <c r="D51" s="57"/>
      <c r="E51" s="88" t="s">
        <v>91</v>
      </c>
      <c r="F51" s="89"/>
      <c r="G51" s="89"/>
      <c r="H51" s="89"/>
      <c r="I51" s="89"/>
      <c r="J51" s="24"/>
      <c r="K51" s="20">
        <v>35175809</v>
      </c>
      <c r="L51" s="20"/>
      <c r="M51" s="17"/>
      <c r="N51" s="108"/>
      <c r="O51" s="109"/>
      <c r="P51" s="109"/>
      <c r="Q51" s="109"/>
      <c r="R51" s="110"/>
      <c r="S51" s="53"/>
      <c r="T51" s="53"/>
    </row>
    <row r="52" spans="4:20" ht="25.5" customHeight="1">
      <c r="D52" s="57"/>
      <c r="E52" s="91" t="s">
        <v>93</v>
      </c>
      <c r="F52" s="92"/>
      <c r="G52" s="92"/>
      <c r="H52" s="92"/>
      <c r="I52" s="92"/>
      <c r="J52" s="63"/>
      <c r="K52" s="20">
        <v>7149665</v>
      </c>
      <c r="L52" s="20"/>
      <c r="M52" s="17"/>
      <c r="N52" s="88" t="s">
        <v>3</v>
      </c>
      <c r="O52" s="89"/>
      <c r="P52" s="89"/>
      <c r="Q52" s="89"/>
      <c r="R52" s="90"/>
      <c r="S52" s="53">
        <v>56565619</v>
      </c>
      <c r="T52" s="53">
        <v>64771833</v>
      </c>
    </row>
    <row r="53" spans="4:20">
      <c r="D53" s="57" t="s">
        <v>40</v>
      </c>
      <c r="E53" s="106" t="s">
        <v>56</v>
      </c>
      <c r="F53" s="107"/>
      <c r="G53" s="107"/>
      <c r="H53" s="107"/>
      <c r="I53" s="107"/>
      <c r="J53" s="64"/>
      <c r="K53" s="65">
        <f>SUM(K54)</f>
        <v>8500000</v>
      </c>
      <c r="L53" s="65">
        <f t="shared" ref="L53" si="4">SUM(L54)</f>
        <v>8206214</v>
      </c>
      <c r="M53" s="17"/>
      <c r="N53" s="88" t="s">
        <v>61</v>
      </c>
      <c r="O53" s="89"/>
      <c r="P53" s="89"/>
      <c r="Q53" s="89"/>
      <c r="R53" s="90"/>
      <c r="S53" s="53"/>
      <c r="T53" s="53"/>
    </row>
    <row r="54" spans="4:20" ht="25.5" customHeight="1">
      <c r="D54" s="57"/>
      <c r="E54" s="91" t="s">
        <v>84</v>
      </c>
      <c r="F54" s="92"/>
      <c r="G54" s="92"/>
      <c r="H54" s="92"/>
      <c r="I54" s="92"/>
      <c r="J54" s="63"/>
      <c r="K54" s="20">
        <v>8500000</v>
      </c>
      <c r="L54" s="20">
        <v>8206214</v>
      </c>
      <c r="M54" s="17"/>
      <c r="N54" s="108"/>
      <c r="O54" s="109"/>
      <c r="P54" s="109"/>
      <c r="Q54" s="109"/>
      <c r="R54" s="110"/>
      <c r="S54" s="53"/>
      <c r="T54" s="53"/>
    </row>
    <row r="55" spans="4:20">
      <c r="D55" s="57" t="s">
        <v>24</v>
      </c>
      <c r="E55" s="34" t="s">
        <v>65</v>
      </c>
      <c r="F55" s="18"/>
      <c r="G55" s="18"/>
      <c r="H55" s="18"/>
      <c r="I55" s="18"/>
      <c r="J55" s="18"/>
      <c r="K55" s="16">
        <v>87735178</v>
      </c>
      <c r="L55" s="16">
        <v>122058114</v>
      </c>
      <c r="M55" s="17" t="s">
        <v>96</v>
      </c>
      <c r="N55" s="94" t="s">
        <v>64</v>
      </c>
      <c r="O55" s="95"/>
      <c r="P55" s="95"/>
      <c r="Q55" s="95"/>
      <c r="R55" s="111"/>
      <c r="S55" s="66"/>
      <c r="T55" s="67"/>
    </row>
    <row r="56" spans="4:20">
      <c r="D56" s="57"/>
      <c r="E56" s="68" t="s">
        <v>41</v>
      </c>
      <c r="F56" s="56"/>
      <c r="G56" s="69"/>
      <c r="H56" s="58"/>
      <c r="I56" s="58"/>
      <c r="J56" s="70"/>
      <c r="K56" s="31"/>
      <c r="L56" s="31"/>
      <c r="M56" s="17" t="s">
        <v>42</v>
      </c>
      <c r="N56" s="94" t="s">
        <v>43</v>
      </c>
      <c r="O56" s="95"/>
      <c r="P56" s="95"/>
      <c r="Q56" s="95"/>
      <c r="R56" s="111"/>
      <c r="S56" s="66"/>
      <c r="T56" s="19"/>
    </row>
    <row r="57" spans="4:20">
      <c r="D57" s="57" t="s">
        <v>27</v>
      </c>
      <c r="E57" s="68" t="s">
        <v>44</v>
      </c>
      <c r="F57" s="56"/>
      <c r="G57" s="69"/>
      <c r="H57" s="58"/>
      <c r="I57" s="58"/>
      <c r="J57" s="70"/>
      <c r="K57" s="31">
        <f>SUM(K49+K53+K55)</f>
        <v>138810652</v>
      </c>
      <c r="L57" s="31">
        <f>SUM(L49+L53+L55)</f>
        <v>132980328</v>
      </c>
      <c r="M57" s="17"/>
      <c r="N57" s="94" t="s">
        <v>45</v>
      </c>
      <c r="O57" s="95"/>
      <c r="P57" s="95"/>
      <c r="Q57" s="95"/>
      <c r="R57" s="111"/>
      <c r="S57" s="66">
        <f>SUM(S49+S55)</f>
        <v>138810652</v>
      </c>
      <c r="T57" s="66">
        <f>SUM(T49+T55)</f>
        <v>132980328</v>
      </c>
    </row>
    <row r="58" spans="4:20">
      <c r="D58" s="57"/>
      <c r="E58" s="71" t="s">
        <v>46</v>
      </c>
      <c r="F58" s="58"/>
      <c r="G58" s="69"/>
      <c r="H58" s="58"/>
      <c r="I58" s="58"/>
      <c r="J58" s="70"/>
      <c r="K58" s="59">
        <f>SUM(K48+K57)</f>
        <v>220503940</v>
      </c>
      <c r="L58" s="59">
        <f>SUM(L48+L57)</f>
        <v>222555786</v>
      </c>
      <c r="M58" s="72"/>
      <c r="N58" s="103" t="s">
        <v>47</v>
      </c>
      <c r="O58" s="104"/>
      <c r="P58" s="104"/>
      <c r="Q58" s="104"/>
      <c r="R58" s="105"/>
      <c r="S58" s="47">
        <f>SUM(S48+S57)</f>
        <v>220503940</v>
      </c>
      <c r="T58" s="47">
        <f>SUM(T48+T57)</f>
        <v>222555786</v>
      </c>
    </row>
    <row r="59" spans="4:20">
      <c r="D59" s="57"/>
      <c r="E59" s="103"/>
      <c r="F59" s="104"/>
      <c r="G59" s="104"/>
      <c r="H59" s="104"/>
      <c r="I59" s="104"/>
      <c r="J59" s="56"/>
      <c r="K59" s="31"/>
      <c r="L59" s="31"/>
      <c r="M59" s="17"/>
      <c r="N59" s="103" t="s">
        <v>57</v>
      </c>
      <c r="O59" s="104"/>
      <c r="P59" s="104"/>
      <c r="Q59" s="104"/>
      <c r="R59" s="105"/>
      <c r="S59" s="73"/>
      <c r="T59" s="73"/>
    </row>
    <row r="60" spans="4:20">
      <c r="D60" s="57"/>
      <c r="E60" s="103" t="s">
        <v>48</v>
      </c>
      <c r="F60" s="104"/>
      <c r="G60" s="104"/>
      <c r="H60" s="104"/>
      <c r="I60" s="104"/>
      <c r="J60" s="74"/>
      <c r="K60" s="31">
        <f>SUM(K58:K59)</f>
        <v>220503940</v>
      </c>
      <c r="L60" s="31">
        <f>SUM(L58:L59)</f>
        <v>222555786</v>
      </c>
      <c r="M60" s="17"/>
      <c r="N60" s="18" t="s">
        <v>49</v>
      </c>
      <c r="O60" s="15"/>
      <c r="P60" s="15"/>
      <c r="Q60" s="15"/>
      <c r="R60" s="75"/>
      <c r="S60" s="19">
        <f>SUM(S58+S59)</f>
        <v>220503940</v>
      </c>
      <c r="T60" s="19">
        <f>SUM(T58+T59)</f>
        <v>222555786</v>
      </c>
    </row>
    <row r="61" spans="4:20" ht="15.75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8"/>
      <c r="T61" s="7"/>
    </row>
    <row r="62" spans="4:20" ht="15.75"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8"/>
      <c r="T62" s="7"/>
    </row>
    <row r="63" spans="4:20" ht="15.75"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8"/>
      <c r="T63" s="7"/>
    </row>
    <row r="64" spans="4:20" ht="15.75"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  <c r="T64" s="7"/>
    </row>
  </sheetData>
  <mergeCells count="98">
    <mergeCell ref="N43:R43"/>
    <mergeCell ref="E14:I14"/>
    <mergeCell ref="E12:I12"/>
    <mergeCell ref="N12:R12"/>
    <mergeCell ref="N28:R28"/>
    <mergeCell ref="E28:I28"/>
    <mergeCell ref="E30:I30"/>
    <mergeCell ref="N30:R30"/>
    <mergeCell ref="E31:I31"/>
    <mergeCell ref="N31:R31"/>
    <mergeCell ref="E29:I29"/>
    <mergeCell ref="E27:I27"/>
    <mergeCell ref="E21:I21"/>
    <mergeCell ref="N17:R17"/>
    <mergeCell ref="E22:J22"/>
    <mergeCell ref="N22:R22"/>
    <mergeCell ref="N18:R18"/>
    <mergeCell ref="E19:J19"/>
    <mergeCell ref="N19:R19"/>
    <mergeCell ref="N21:R21"/>
    <mergeCell ref="E17:J17"/>
    <mergeCell ref="E24:I24"/>
    <mergeCell ref="E25:I25"/>
    <mergeCell ref="E23:J23"/>
    <mergeCell ref="E26:I26"/>
    <mergeCell ref="E43:I43"/>
    <mergeCell ref="E36:J36"/>
    <mergeCell ref="E37:J37"/>
    <mergeCell ref="E38:J38"/>
    <mergeCell ref="E39:J39"/>
    <mergeCell ref="E40:J40"/>
    <mergeCell ref="E41:I41"/>
    <mergeCell ref="N32:R32"/>
    <mergeCell ref="E33:J33"/>
    <mergeCell ref="N33:R33"/>
    <mergeCell ref="E35:J35"/>
    <mergeCell ref="E42:J42"/>
    <mergeCell ref="N42:R42"/>
    <mergeCell ref="N39:R39"/>
    <mergeCell ref="E34:I34"/>
    <mergeCell ref="E46:J46"/>
    <mergeCell ref="E47:I47"/>
    <mergeCell ref="E48:I48"/>
    <mergeCell ref="N48:R48"/>
    <mergeCell ref="E45:I45"/>
    <mergeCell ref="E49:I49"/>
    <mergeCell ref="N49:R49"/>
    <mergeCell ref="N13:R13"/>
    <mergeCell ref="E20:J20"/>
    <mergeCell ref="N20:R20"/>
    <mergeCell ref="N35:R35"/>
    <mergeCell ref="N36:R36"/>
    <mergeCell ref="N37:R37"/>
    <mergeCell ref="N38:R38"/>
    <mergeCell ref="N24:R24"/>
    <mergeCell ref="N25:R25"/>
    <mergeCell ref="N26:R26"/>
    <mergeCell ref="N27:R27"/>
    <mergeCell ref="N29:R29"/>
    <mergeCell ref="N23:R23"/>
    <mergeCell ref="E18:J18"/>
    <mergeCell ref="E59:I59"/>
    <mergeCell ref="N59:R59"/>
    <mergeCell ref="E60:I60"/>
    <mergeCell ref="N55:R55"/>
    <mergeCell ref="N56:R56"/>
    <mergeCell ref="N57:R57"/>
    <mergeCell ref="E50:I50"/>
    <mergeCell ref="N50:R50"/>
    <mergeCell ref="E52:I52"/>
    <mergeCell ref="N52:R52"/>
    <mergeCell ref="N58:R58"/>
    <mergeCell ref="E53:I53"/>
    <mergeCell ref="N53:R53"/>
    <mergeCell ref="E54:I54"/>
    <mergeCell ref="N54:R54"/>
    <mergeCell ref="E51:I51"/>
    <mergeCell ref="N51:R51"/>
    <mergeCell ref="D1:U1"/>
    <mergeCell ref="D2:G2"/>
    <mergeCell ref="D3:G3"/>
    <mergeCell ref="D4:S4"/>
    <mergeCell ref="D5:S5"/>
    <mergeCell ref="E6:J6"/>
    <mergeCell ref="N6:R6"/>
    <mergeCell ref="N9:R9"/>
    <mergeCell ref="N10:R10"/>
    <mergeCell ref="N16:R16"/>
    <mergeCell ref="E9:J9"/>
    <mergeCell ref="E10:J10"/>
    <mergeCell ref="E13:J13"/>
    <mergeCell ref="E8:I8"/>
    <mergeCell ref="E16:I16"/>
    <mergeCell ref="E7:I7"/>
    <mergeCell ref="E15:I15"/>
    <mergeCell ref="N15:R15"/>
    <mergeCell ref="E11:I11"/>
    <mergeCell ref="N11:R11"/>
  </mergeCells>
  <pageMargins left="0.70866141732283472" right="0.70866141732283472" top="0.27559055118110237" bottom="0.19685039370078741" header="0.23622047244094491" footer="0.15748031496062992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2018-09-20T07:02:56Z</cp:lastPrinted>
  <dcterms:created xsi:type="dcterms:W3CDTF">2012-02-02T10:48:30Z</dcterms:created>
  <dcterms:modified xsi:type="dcterms:W3CDTF">2018-10-04T09:31:27Z</dcterms:modified>
</cp:coreProperties>
</file>