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ti\Documents\Somogysimonyi\rendeletek 2020\"/>
    </mc:Choice>
  </mc:AlternateContent>
  <xr:revisionPtr revIDLastSave="0" documentId="8_{F2BC225B-57ED-4FA2-BC78-8C996D650379}" xr6:coauthVersionLast="45" xr6:coauthVersionMax="45" xr10:uidLastSave="{00000000-0000-0000-0000-000000000000}"/>
  <bookViews>
    <workbookView xWindow="-108" yWindow="-108" windowWidth="23256" windowHeight="12576" activeTab="5" xr2:uid="{00000000-000D-0000-FFFF-FFFF00000000}"/>
  </bookViews>
  <sheets>
    <sheet name="1.melléklet" sheetId="1" r:id="rId1"/>
    <sheet name="2. melléklet" sheetId="2" r:id="rId2"/>
    <sheet name="3. melléklet" sheetId="3" r:id="rId3"/>
    <sheet name="4. melléklet" sheetId="4" r:id="rId4"/>
    <sheet name="5.melléklet" sheetId="6" r:id="rId5"/>
    <sheet name="6.melléklet" sheetId="7" r:id="rId6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7" l="1"/>
  <c r="B13" i="7"/>
  <c r="B10" i="7"/>
  <c r="M22" i="7" l="1"/>
  <c r="L22" i="7"/>
  <c r="K22" i="7"/>
  <c r="J22" i="7"/>
  <c r="I22" i="7"/>
  <c r="H22" i="7"/>
  <c r="G22" i="7"/>
  <c r="F22" i="7"/>
  <c r="E22" i="7"/>
  <c r="D22" i="7"/>
  <c r="C22" i="7"/>
  <c r="B22" i="7"/>
  <c r="N21" i="7"/>
  <c r="N20" i="7"/>
  <c r="N22" i="7"/>
  <c r="M17" i="7"/>
  <c r="L17" i="7"/>
  <c r="K17" i="7"/>
  <c r="J17" i="7"/>
  <c r="I17" i="7"/>
  <c r="H17" i="7"/>
  <c r="G17" i="7"/>
  <c r="F17" i="7"/>
  <c r="E17" i="7"/>
  <c r="D17" i="7"/>
  <c r="C17" i="7"/>
  <c r="B17" i="7"/>
  <c r="N16" i="7"/>
  <c r="N15" i="7"/>
  <c r="N14" i="7"/>
  <c r="N11" i="7"/>
  <c r="F6" i="6"/>
  <c r="F11" i="6" s="1"/>
  <c r="E6" i="6"/>
  <c r="E11" i="6" s="1"/>
  <c r="D6" i="6"/>
  <c r="D11" i="6" s="1"/>
  <c r="F45" i="2" l="1"/>
  <c r="E45" i="2"/>
  <c r="F48" i="2"/>
  <c r="F24" i="2"/>
  <c r="F33" i="2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E21" i="1" s="1"/>
  <c r="E69" i="2"/>
  <c r="E63" i="2"/>
  <c r="E57" i="2"/>
  <c r="E48" i="2"/>
  <c r="E33" i="2"/>
  <c r="E24" i="2"/>
  <c r="E21" i="2"/>
  <c r="E9" i="2"/>
  <c r="E15" i="2" s="1"/>
  <c r="D30" i="4"/>
  <c r="D23" i="4"/>
  <c r="D15" i="4"/>
  <c r="D12" i="4"/>
  <c r="D7" i="4"/>
  <c r="E47" i="1" l="1"/>
  <c r="E35" i="2"/>
  <c r="D24" i="4"/>
  <c r="D33" i="4" s="1"/>
  <c r="F51" i="2"/>
  <c r="E51" i="2"/>
  <c r="E70" i="2" s="1"/>
  <c r="E97" i="1"/>
  <c r="E30" i="4"/>
  <c r="E23" i="4"/>
  <c r="E15" i="4"/>
  <c r="E12" i="4"/>
  <c r="E7" i="4"/>
  <c r="E29" i="3"/>
  <c r="E22" i="3"/>
  <c r="E13" i="3"/>
  <c r="E6" i="3"/>
  <c r="F69" i="2"/>
  <c r="F63" i="2"/>
  <c r="F57" i="2"/>
  <c r="F21" i="2"/>
  <c r="F9" i="2"/>
  <c r="F15" i="2" s="1"/>
  <c r="F96" i="1"/>
  <c r="F86" i="1"/>
  <c r="F81" i="1"/>
  <c r="F61" i="1"/>
  <c r="F73" i="1" s="1"/>
  <c r="F56" i="1"/>
  <c r="F46" i="1"/>
  <c r="F40" i="1"/>
  <c r="F37" i="1"/>
  <c r="F29" i="1"/>
  <c r="F26" i="1"/>
  <c r="F20" i="1"/>
  <c r="F16" i="1"/>
  <c r="E24" i="4" l="1"/>
  <c r="E33" i="4" s="1"/>
  <c r="E23" i="3"/>
  <c r="E32" i="3" s="1"/>
  <c r="F35" i="2"/>
  <c r="F70" i="2" s="1"/>
  <c r="F47" i="1"/>
  <c r="F21" i="1"/>
  <c r="F97" i="1" l="1"/>
  <c r="D29" i="3"/>
  <c r="D22" i="3"/>
  <c r="D13" i="3"/>
  <c r="D6" i="3"/>
  <c r="D23" i="3" l="1"/>
  <c r="D32" i="3" s="1"/>
</calcChain>
</file>

<file path=xl/sharedStrings.xml><?xml version="1.0" encoding="utf-8"?>
<sst xmlns="http://schemas.openxmlformats.org/spreadsheetml/2006/main" count="662" uniqueCount="566">
  <si>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</si>
  <si>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</si>
  <si>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</si>
  <si>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</si>
  <si>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</si>
  <si>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</si>
  <si>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</si>
  <si>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</si>
  <si>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</si>
  <si>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</si>
  <si>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</si>
  <si>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</si>
  <si>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</si>
  <si>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</si>
  <si>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</si>
  <si>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</si>
  <si>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</si>
  <si>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</si>
  <si>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</si>
  <si>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</si>
  <si>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</si>
  <si>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</si>
  <si>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</si>
  <si>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</si>
  <si>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</si>
  <si>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</si>
  <si>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</si>
  <si>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</si>
  <si>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</si>
  <si>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</si>
  <si>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</si>
  <si>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</si>
  <si>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</si>
  <si>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</si>
  <si>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</si>
  <si>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</si>
  <si>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</si>
  <si>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</si>
  <si>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</si>
  <si>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</si>
  <si>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</si>
  <si>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</si>
  <si>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</si>
  <si>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</si>
  <si>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</si>
  <si>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</si>
  <si>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</si>
  <si>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</si>
  <si>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</si>
  <si>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</si>
  <si>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</si>
  <si>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</si>
  <si>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</si>
  <si>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</si>
  <si>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</si>
  <si>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</si>
  <si>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</si>
  <si>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</si>
  <si>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</si>
  <si>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</si>
  <si>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</si>
  <si>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</si>
  <si>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</si>
  <si>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</si>
  <si>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</si>
  <si>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</si>
  <si>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</si>
  <si>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</si>
  <si>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</si>
  <si>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</si>
  <si>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</si>
  <si>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</si>
  <si>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</si>
  <si>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</si>
  <si>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</si>
  <si>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</si>
  <si>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</si>
  <si>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</si>
  <si>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</si>
  <si>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</si>
  <si>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</si>
  <si>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</si>
  <si>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</si>
  <si>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</si>
  <si>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</si>
  <si>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</si>
  <si>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</si>
  <si>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</si>
  <si>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</si>
  <si>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</si>
  <si>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</si>
  <si>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</si>
  <si>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</si>
  <si>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</si>
  <si>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</si>
  <si>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</si>
  <si>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</si>
  <si>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</si>
  <si>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</si>
  <si>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</si>
  <si>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</si>
  <si>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</si>
  <si>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</si>
  <si>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</si>
  <si>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</si>
  <si>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</si>
  <si>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</si>
  <si>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</si>
  <si>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</si>
  <si>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</si>
  <si>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</si>
  <si>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</si>
  <si>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</si>
  <si>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</si>
  <si>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</si>
  <si>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</si>
  <si>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</si>
  <si>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</si>
  <si>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</si>
  <si>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</si>
  <si>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</si>
  <si>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</si>
  <si>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</si>
  <si>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</si>
  <si>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</si>
  <si>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</si>
  <si>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</si>
  <si>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</si>
  <si>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</si>
  <si>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</si>
  <si>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</si>
  <si>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</si>
  <si>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</si>
  <si>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</si>
  <si>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</si>
  <si>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</si>
  <si>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</si>
  <si>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</si>
  <si>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</si>
  <si>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</si>
  <si>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</si>
  <si>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</si>
  <si>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</si>
  <si>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</si>
  <si>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</si>
  <si>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</si>
  <si>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</si>
  <si>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</si>
  <si>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</si>
  <si>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</si>
  <si>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</si>
  <si>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</si>
  <si>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</si>
  <si>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</si>
  <si>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</si>
  <si>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</si>
  <si>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</si>
  <si>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</si>
  <si>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</si>
  <si>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</si>
  <si>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</si>
  <si>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</si>
  <si>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</si>
  <si>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</si>
  <si>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</si>
  <si>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</si>
  <si>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</si>
  <si>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</si>
  <si>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</si>
  <si>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</si>
  <si>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</si>
  <si>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</si>
  <si>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</si>
  <si>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</si>
  <si>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</si>
  <si>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</si>
  <si>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</si>
  <si>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</si>
  <si>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</si>
  <si>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</si>
  <si>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</si>
  <si>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</si>
  <si>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</si>
  <si>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</si>
  <si>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</si>
  <si>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</si>
  <si>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</si>
  <si>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</si>
  <si>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</si>
  <si>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</si>
  <si>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</si>
  <si>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</si>
  <si>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</si>
  <si>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</si>
  <si>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</si>
  <si>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</si>
  <si>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</si>
  <si>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</si>
  <si>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</si>
  <si>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</si>
  <si>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</si>
  <si>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</si>
  <si>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</si>
  <si>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</si>
  <si>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</si>
  <si>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</si>
  <si>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</si>
  <si>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</si>
  <si>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</si>
  <si>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</si>
  <si>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</si>
  <si>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</si>
  <si>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</si>
  <si>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</si>
  <si>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</si>
  <si>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</si>
  <si>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</si>
  <si>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</si>
  <si>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</si>
  <si>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</si>
  <si>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</si>
  <si>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</si>
  <si>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</si>
  <si>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</si>
  <si>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</si>
  <si>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</si>
  <si>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</si>
  <si>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</si>
  <si>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</si>
  <si>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</si>
  <si>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</si>
  <si>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</si>
  <si>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</si>
  <si>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</si>
  <si>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</si>
  <si>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</si>
  <si>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</si>
  <si>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</si>
  <si>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</si>
  <si>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</si>
  <si>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</si>
  <si>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</si>
  <si>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</si>
  <si>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</si>
  <si>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</si>
  <si>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</si>
  <si>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</si>
  <si>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</si>
  <si>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</si>
  <si>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</si>
  <si>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</si>
  <si>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</si>
  <si>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</si>
  <si>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</si>
  <si>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</si>
  <si>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</si>
  <si>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</si>
  <si>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</si>
  <si>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</si>
  <si>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</si>
  <si>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</si>
  <si>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</si>
  <si>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</si>
  <si>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</si>
  <si>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</si>
  <si>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</si>
  <si>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</si>
  <si>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</si>
  <si>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</si>
  <si>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</si>
  <si>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</si>
  <si>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</si>
  <si>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</si>
  <si>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</si>
  <si>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</si>
  <si>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</si>
  <si>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</si>
  <si>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</si>
  <si>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</si>
  <si>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</si>
  <si>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</si>
  <si>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</si>
  <si>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</si>
  <si>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</si>
  <si>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</si>
  <si>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</si>
  <si>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</si>
  <si>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</si>
  <si>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</si>
  <si>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</si>
  <si>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</si>
  <si>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</si>
  <si>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</si>
  <si>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</si>
  <si>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</si>
  <si>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</si>
  <si>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</si>
  <si>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</si>
  <si>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</si>
  <si>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</si>
  <si>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</si>
  <si>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</si>
  <si>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</si>
  <si>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</si>
  <si>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</si>
  <si>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</si>
  <si>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</si>
  <si>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</si>
  <si>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</si>
  <si>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</si>
  <si>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</si>
  <si>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</si>
  <si>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</si>
  <si>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</si>
  <si>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</si>
  <si>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</si>
  <si>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</si>
  <si>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</si>
  <si>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</si>
  <si>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</si>
  <si>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</si>
  <si>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</si>
  <si>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</si>
  <si>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</si>
  <si>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</si>
  <si>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</si>
  <si>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</si>
  <si>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</si>
  <si>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</si>
  <si>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</si>
  <si>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</si>
  <si>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</si>
  <si>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</si>
  <si>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</si>
  <si>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</si>
  <si>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</si>
  <si>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</si>
  <si>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</si>
  <si>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</si>
  <si>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Egyéb pénzügyi műveletek bevételei (=44+45)</t>
  </si>
  <si>
    <t>B409</t>
  </si>
  <si>
    <t>Biztosító által fizetett kártérítés</t>
  </si>
  <si>
    <t>B410</t>
  </si>
  <si>
    <t>Egyéb működési bevételek</t>
  </si>
  <si>
    <t>B411</t>
  </si>
  <si>
    <t>Működési bevételek (=34+…+40+43+46+...+48)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</si>
  <si>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</si>
  <si>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</si>
  <si>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</si>
  <si>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</si>
  <si>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</si>
  <si>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</si>
  <si>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</si>
  <si>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</si>
  <si>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</si>
  <si>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</si>
  <si>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</si>
  <si>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</si>
  <si>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</si>
  <si>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</si>
  <si>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</si>
  <si>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</si>
  <si>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</si>
  <si>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</si>
  <si>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</si>
  <si>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</si>
  <si>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</si>
  <si>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</si>
  <si>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</si>
  <si>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</si>
  <si>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</si>
  <si>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</si>
  <si>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</si>
  <si>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</si>
  <si>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</si>
  <si>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</si>
  <si>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</si>
  <si>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</si>
  <si>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</si>
  <si>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</si>
  <si>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</si>
  <si>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</si>
  <si>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</si>
  <si>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</si>
  <si>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</si>
  <si>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</si>
  <si>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</si>
  <si>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</si>
  <si>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</si>
  <si>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</si>
  <si>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</si>
  <si>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</si>
  <si>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</si>
  <si>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</si>
  <si>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</si>
  <si>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</si>
  <si>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</si>
  <si>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</si>
  <si>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Hosszú lejáratú hitelek, kölcsönök törlesztése pénzügyi vállalkozásnak</t>
  </si>
  <si>
    <t>K9111</t>
  </si>
  <si>
    <t>Likviditási célú hitelek, kölcsönök törlesztése pénzügyi vállalkozásnak</t>
  </si>
  <si>
    <t>K9112</t>
  </si>
  <si>
    <t>Rövid lejáratú hitelek, kölcsönök törlesztése pénzügyi vállalkozásnak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</si>
  <si>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</si>
  <si>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</si>
  <si>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</si>
  <si>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</si>
  <si>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</si>
  <si>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</si>
  <si>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</si>
  <si>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</si>
  <si>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</si>
  <si>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</t>
  </si>
  <si>
    <t>K9124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</si>
  <si>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</si>
  <si>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</si>
  <si>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</si>
  <si>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</si>
  <si>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</si>
  <si>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</si>
  <si>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</si>
  <si>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</si>
  <si>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</si>
  <si>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</si>
  <si>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</si>
  <si>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</si>
  <si>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</si>
  <si>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</si>
  <si>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</si>
  <si>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</si>
  <si>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</si>
  <si>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</si>
  <si>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</si>
  <si>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</si>
  <si>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</si>
  <si>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</si>
  <si>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</si>
  <si>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</si>
  <si>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</si>
  <si>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</si>
  <si>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</si>
  <si>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</si>
  <si>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</si>
  <si>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</si>
  <si>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</si>
  <si>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</si>
  <si>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</si>
  <si>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</si>
  <si>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</si>
  <si>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</si>
  <si>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</si>
  <si>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</si>
  <si>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</si>
  <si>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</si>
  <si>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</si>
  <si>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</si>
  <si>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</si>
  <si>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</si>
  <si>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</si>
  <si>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</si>
  <si>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</si>
  <si>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</si>
  <si>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</si>
  <si>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</si>
  <si>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Hitel-, kölcsönfelvétel pénzügyi vállalkozástól (=01+02+03)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</si>
  <si>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</si>
  <si>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</si>
  <si>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</si>
  <si>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</si>
  <si>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</si>
  <si>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</si>
  <si>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</si>
  <si>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</si>
  <si>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</si>
  <si>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</si>
  <si>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</si>
  <si>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</si>
  <si>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</si>
  <si>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</si>
  <si>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</si>
  <si>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</si>
  <si>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</si>
  <si>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</si>
  <si>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</si>
  <si>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</si>
  <si>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</si>
  <si>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</si>
  <si>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</si>
  <si>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</si>
  <si>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</si>
  <si>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</si>
  <si>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</si>
  <si>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</si>
  <si>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</si>
  <si>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</si>
  <si>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</si>
  <si>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</si>
  <si>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</si>
  <si>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</si>
  <si>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</si>
  <si>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</si>
  <si>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</si>
  <si>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</si>
  <si>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</si>
  <si>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</si>
  <si>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</si>
  <si>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</si>
  <si>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</si>
  <si>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</si>
  <si>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</si>
  <si>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</si>
  <si>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</si>
  <si>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</si>
  <si>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</si>
  <si>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</si>
  <si>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</si>
  <si>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</si>
  <si>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</si>
  <si>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2020.évi módósított előirányzat</t>
  </si>
  <si>
    <t>2020.évi II.módósított előirányzat</t>
  </si>
  <si>
    <t>2020.évi II. módósított előirányzat</t>
  </si>
  <si>
    <t>fő</t>
  </si>
  <si>
    <t>Költségvetési szervek</t>
  </si>
  <si>
    <t>Létszám</t>
  </si>
  <si>
    <t>Teljes munkaidős</t>
  </si>
  <si>
    <t>Rész- munkaidős (4 -6 órás)</t>
  </si>
  <si>
    <t>Önkormányzat</t>
  </si>
  <si>
    <t>Közfoglakoztatás</t>
  </si>
  <si>
    <t>Könyvtár</t>
  </si>
  <si>
    <t>Falugondnok</t>
  </si>
  <si>
    <t>Választott tisztségviselők</t>
  </si>
  <si>
    <t>Létszám összesen:</t>
  </si>
  <si>
    <t>6. melléklet</t>
  </si>
  <si>
    <t>a …......................... önkormányzati rendelet módosításához</t>
  </si>
  <si>
    <t>az önkormányzat 2020. évi előirányzat-felhasználási ütemterve</t>
  </si>
  <si>
    <t>Somogysimonyi Község Önkormányzata</t>
  </si>
  <si>
    <t xml:space="preserve"> 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</si>
  <si>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</si>
  <si>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</si>
  <si>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</si>
  <si>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</si>
  <si>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</si>
  <si>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</si>
  <si>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</si>
  <si>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</si>
  <si>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</si>
  <si>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</si>
  <si>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</si>
  <si>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</si>
  <si>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</si>
  <si>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</si>
  <si>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</si>
  <si>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célú támogatások Áh-n belülről</t>
  </si>
  <si>
    <t>2.Felhalmozási célú támogatások</t>
  </si>
  <si>
    <t>3.Közhatalmi bevételek</t>
  </si>
  <si>
    <t>4.Működési bevételek</t>
  </si>
  <si>
    <t>Áht-én belüli megelőlegezés</t>
  </si>
  <si>
    <t>7.Felhalm.-i célúátvett pénzeszközök</t>
  </si>
  <si>
    <t>Előző évi pénzmaradvány</t>
  </si>
  <si>
    <t>10.S Bevételek (1-8):</t>
  </si>
  <si>
    <t>Kiadások</t>
  </si>
  <si>
    <t>11.Költségvetési kiadások</t>
  </si>
  <si>
    <t>12.Finanszírozási kiadások</t>
  </si>
  <si>
    <t>K513 Tartalék</t>
  </si>
  <si>
    <t>14.S Kiadások (10-14):</t>
  </si>
  <si>
    <t>az önkormányzat 2020. évi engedélyezett létszámkerete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</si>
</sst>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0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9" fillId="0" borderId="0" xfId="1" applyFont="1"/>
    <xf numFmtId="0" fontId="3" fillId="4" borderId="1" xfId="1" applyFont="1" applyFill="1" applyBorder="1" applyAlignment="1">
      <alignment vertical="center"/>
    </xf>
    <xf numFmtId="0" fontId="5" fillId="0" borderId="1" xfId="1" quotePrefix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10" fillId="0" borderId="0" xfId="1" applyFont="1"/>
    <xf numFmtId="0" fontId="7" fillId="0" borderId="1" xfId="1" quotePrefix="1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3" fillId="4" borderId="1" xfId="1" quotePrefix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 wrapText="1"/>
    </xf>
    <xf numFmtId="0" fontId="3" fillId="4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left"/>
    </xf>
    <xf numFmtId="0" fontId="12" fillId="4" borderId="1" xfId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center"/>
    </xf>
    <xf numFmtId="0" fontId="9" fillId="0" borderId="0" xfId="1" applyFont="1" applyAlignment="1">
      <alignment vertical="center"/>
    </xf>
    <xf numFmtId="164" fontId="3" fillId="4" borderId="1" xfId="1" applyNumberFormat="1" applyFont="1" applyFill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/>
    <xf numFmtId="164" fontId="3" fillId="4" borderId="1" xfId="1" applyNumberFormat="1" applyFont="1" applyFill="1" applyBorder="1" applyAlignment="1">
      <alignment wrapText="1"/>
    </xf>
    <xf numFmtId="0" fontId="5" fillId="0" borderId="1" xfId="1" quotePrefix="1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8" fillId="0" borderId="1" xfId="1" applyFont="1" applyBorder="1"/>
    <xf numFmtId="0" fontId="3" fillId="0" borderId="0" xfId="1" applyFont="1"/>
    <xf numFmtId="0" fontId="5" fillId="0" borderId="1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0" fontId="3" fillId="0" borderId="0" xfId="1" applyFont="1" applyAlignment="1">
      <alignment vertical="center"/>
    </xf>
    <xf numFmtId="0" fontId="14" fillId="4" borderId="1" xfId="1" applyFont="1" applyFill="1" applyBorder="1" applyAlignment="1">
      <alignment horizontal="center" vertical="center" wrapText="1"/>
    </xf>
    <xf numFmtId="3" fontId="5" fillId="5" borderId="1" xfId="1" applyNumberFormat="1" applyFont="1" applyFill="1" applyBorder="1" applyAlignment="1">
      <alignment horizontal="center" vertical="center"/>
    </xf>
    <xf numFmtId="3" fontId="4" fillId="5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right"/>
    </xf>
    <xf numFmtId="0" fontId="17" fillId="0" borderId="0" xfId="0" applyFont="1"/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/>
    </xf>
    <xf numFmtId="0" fontId="19" fillId="4" borderId="1" xfId="0" applyFont="1" applyFill="1" applyBorder="1" applyAlignment="1">
      <alignment horizontal="center" vertical="center"/>
    </xf>
    <xf numFmtId="0" fontId="20" fillId="0" borderId="0" xfId="0" applyFont="1"/>
    <xf numFmtId="0" fontId="5" fillId="0" borderId="0" xfId="0" applyFont="1" applyAlignment="1">
      <alignment horizontal="center"/>
    </xf>
    <xf numFmtId="0" fontId="11" fillId="0" borderId="0" xfId="0" applyFont="1"/>
    <xf numFmtId="10" fontId="11" fillId="0" borderId="0" xfId="0" applyNumberFormat="1" applyFont="1"/>
    <xf numFmtId="9" fontId="11" fillId="0" borderId="0" xfId="0" applyNumberFormat="1" applyFont="1"/>
    <xf numFmtId="0" fontId="21" fillId="0" borderId="0" xfId="0" applyFont="1" applyAlignment="1">
      <alignment horizontal="right" vertical="center"/>
    </xf>
    <xf numFmtId="0" fontId="22" fillId="6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3" fontId="23" fillId="0" borderId="1" xfId="0" applyNumberFormat="1" applyFont="1" applyBorder="1" applyAlignment="1">
      <alignment horizontal="center" vertical="center"/>
    </xf>
    <xf numFmtId="3" fontId="23" fillId="5" borderId="1" xfId="0" applyNumberFormat="1" applyFont="1" applyFill="1" applyBorder="1" applyAlignment="1">
      <alignment horizontal="center" vertical="center"/>
    </xf>
    <xf numFmtId="3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25" fillId="6" borderId="1" xfId="0" applyFont="1" applyFill="1" applyBorder="1" applyAlignment="1">
      <alignment vertical="center"/>
    </xf>
    <xf numFmtId="3" fontId="23" fillId="6" borderId="1" xfId="0" applyNumberFormat="1" applyFont="1" applyFill="1" applyBorder="1" applyAlignment="1">
      <alignment horizontal="center" vertical="center"/>
    </xf>
    <xf numFmtId="3" fontId="24" fillId="6" borderId="1" xfId="0" applyNumberFormat="1" applyFont="1" applyFill="1" applyBorder="1" applyAlignment="1">
      <alignment horizontal="center" vertical="center"/>
    </xf>
    <xf numFmtId="3" fontId="25" fillId="6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5" fillId="0" borderId="0" xfId="0" applyFont="1" applyAlignment="1"/>
    <xf numFmtId="0" fontId="3" fillId="4" borderId="3" xfId="1" applyFont="1" applyFill="1" applyBorder="1" applyAlignment="1">
      <alignment horizontal="right" vertical="center"/>
    </xf>
    <xf numFmtId="0" fontId="3" fillId="4" borderId="2" xfId="1" applyFont="1" applyFill="1" applyBorder="1" applyAlignment="1">
      <alignment horizontal="right" vertical="center"/>
    </xf>
    <xf numFmtId="0" fontId="19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8" fillId="4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97"/>
  <sheetViews>
    <sheetView view="pageLayout" zoomScaleNormal="100" zoomScaleSheetLayoutView="100" workbookViewId="0">
      <selection activeCell="F97" sqref="F97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40.88671875" style="12" customWidth="1"/>
    <col min="4" max="4" width="9.109375" style="10" customWidth="1"/>
    <col min="5" max="5" width="14.33203125" style="10" customWidth="1"/>
    <col min="6" max="6" width="19.5546875" style="10" customWidth="1"/>
    <col min="7" max="13" width="2.6640625" style="10" customWidth="1"/>
    <col min="14" max="224" width="9.109375" style="10"/>
    <col min="225" max="269" width="2.6640625" style="10" customWidth="1"/>
    <col min="270" max="480" width="9.109375" style="10"/>
    <col min="481" max="525" width="2.6640625" style="10" customWidth="1"/>
    <col min="526" max="736" width="9.109375" style="10"/>
    <col min="737" max="781" width="2.6640625" style="10" customWidth="1"/>
    <col min="782" max="992" width="9.109375" style="10"/>
    <col min="993" max="1037" width="2.6640625" style="10" customWidth="1"/>
    <col min="1038" max="1248" width="9.109375" style="10"/>
    <col min="1249" max="1293" width="2.6640625" style="10" customWidth="1"/>
    <col min="1294" max="1504" width="9.109375" style="10"/>
    <col min="1505" max="1549" width="2.6640625" style="10" customWidth="1"/>
    <col min="1550" max="1760" width="9.109375" style="10"/>
    <col min="1761" max="1805" width="2.6640625" style="10" customWidth="1"/>
    <col min="1806" max="2016" width="9.109375" style="10"/>
    <col min="2017" max="2061" width="2.6640625" style="10" customWidth="1"/>
    <col min="2062" max="2272" width="9.109375" style="10"/>
    <col min="2273" max="2317" width="2.6640625" style="10" customWidth="1"/>
    <col min="2318" max="2528" width="9.109375" style="10"/>
    <col min="2529" max="2573" width="2.6640625" style="10" customWidth="1"/>
    <col min="2574" max="2784" width="9.109375" style="10"/>
    <col min="2785" max="2829" width="2.6640625" style="10" customWidth="1"/>
    <col min="2830" max="3040" width="9.109375" style="10"/>
    <col min="3041" max="3085" width="2.6640625" style="10" customWidth="1"/>
    <col min="3086" max="3296" width="9.109375" style="10"/>
    <col min="3297" max="3341" width="2.6640625" style="10" customWidth="1"/>
    <col min="3342" max="3552" width="9.109375" style="10"/>
    <col min="3553" max="3597" width="2.6640625" style="10" customWidth="1"/>
    <col min="3598" max="3808" width="9.109375" style="10"/>
    <col min="3809" max="3853" width="2.6640625" style="10" customWidth="1"/>
    <col min="3854" max="4064" width="9.109375" style="10"/>
    <col min="4065" max="4109" width="2.6640625" style="10" customWidth="1"/>
    <col min="4110" max="4320" width="9.109375" style="10"/>
    <col min="4321" max="4365" width="2.6640625" style="10" customWidth="1"/>
    <col min="4366" max="4576" width="9.109375" style="10"/>
    <col min="4577" max="4621" width="2.6640625" style="10" customWidth="1"/>
    <col min="4622" max="4832" width="9.109375" style="10"/>
    <col min="4833" max="4877" width="2.6640625" style="10" customWidth="1"/>
    <col min="4878" max="5088" width="9.109375" style="10"/>
    <col min="5089" max="5133" width="2.6640625" style="10" customWidth="1"/>
    <col min="5134" max="5344" width="9.109375" style="10"/>
    <col min="5345" max="5389" width="2.6640625" style="10" customWidth="1"/>
    <col min="5390" max="5600" width="9.109375" style="10"/>
    <col min="5601" max="5645" width="2.6640625" style="10" customWidth="1"/>
    <col min="5646" max="5856" width="9.109375" style="10"/>
    <col min="5857" max="5901" width="2.6640625" style="10" customWidth="1"/>
    <col min="5902" max="6112" width="9.109375" style="10"/>
    <col min="6113" max="6157" width="2.6640625" style="10" customWidth="1"/>
    <col min="6158" max="6368" width="9.109375" style="10"/>
    <col min="6369" max="6413" width="2.6640625" style="10" customWidth="1"/>
    <col min="6414" max="6624" width="9.109375" style="10"/>
    <col min="6625" max="6669" width="2.6640625" style="10" customWidth="1"/>
    <col min="6670" max="6880" width="9.109375" style="10"/>
    <col min="6881" max="6925" width="2.6640625" style="10" customWidth="1"/>
    <col min="6926" max="7136" width="9.109375" style="10"/>
    <col min="7137" max="7181" width="2.6640625" style="10" customWidth="1"/>
    <col min="7182" max="7392" width="9.109375" style="10"/>
    <col min="7393" max="7437" width="2.6640625" style="10" customWidth="1"/>
    <col min="7438" max="7648" width="9.109375" style="10"/>
    <col min="7649" max="7693" width="2.6640625" style="10" customWidth="1"/>
    <col min="7694" max="7904" width="9.109375" style="10"/>
    <col min="7905" max="7949" width="2.6640625" style="10" customWidth="1"/>
    <col min="7950" max="8160" width="9.109375" style="10"/>
    <col min="8161" max="8205" width="2.6640625" style="10" customWidth="1"/>
    <col min="8206" max="8416" width="9.109375" style="10"/>
    <col min="8417" max="8461" width="2.6640625" style="10" customWidth="1"/>
    <col min="8462" max="8672" width="9.109375" style="10"/>
    <col min="8673" max="8717" width="2.6640625" style="10" customWidth="1"/>
    <col min="8718" max="8928" width="9.109375" style="10"/>
    <col min="8929" max="8973" width="2.6640625" style="10" customWidth="1"/>
    <col min="8974" max="9184" width="9.109375" style="10"/>
    <col min="9185" max="9229" width="2.6640625" style="10" customWidth="1"/>
    <col min="9230" max="9440" width="9.109375" style="10"/>
    <col min="9441" max="9485" width="2.6640625" style="10" customWidth="1"/>
    <col min="9486" max="9696" width="9.109375" style="10"/>
    <col min="9697" max="9741" width="2.6640625" style="10" customWidth="1"/>
    <col min="9742" max="9952" width="9.109375" style="10"/>
    <col min="9953" max="9997" width="2.6640625" style="10" customWidth="1"/>
    <col min="9998" max="10208" width="9.109375" style="10"/>
    <col min="10209" max="10253" width="2.6640625" style="10" customWidth="1"/>
    <col min="10254" max="10464" width="9.109375" style="10"/>
    <col min="10465" max="10509" width="2.6640625" style="10" customWidth="1"/>
    <col min="10510" max="10720" width="9.109375" style="10"/>
    <col min="10721" max="10765" width="2.6640625" style="10" customWidth="1"/>
    <col min="10766" max="10976" width="9.109375" style="10"/>
    <col min="10977" max="11021" width="2.6640625" style="10" customWidth="1"/>
    <col min="11022" max="11232" width="9.109375" style="10"/>
    <col min="11233" max="11277" width="2.6640625" style="10" customWidth="1"/>
    <col min="11278" max="11488" width="9.109375" style="10"/>
    <col min="11489" max="11533" width="2.6640625" style="10" customWidth="1"/>
    <col min="11534" max="11744" width="9.109375" style="10"/>
    <col min="11745" max="11789" width="2.6640625" style="10" customWidth="1"/>
    <col min="11790" max="12000" width="9.109375" style="10"/>
    <col min="12001" max="12045" width="2.6640625" style="10" customWidth="1"/>
    <col min="12046" max="12256" width="9.109375" style="10"/>
    <col min="12257" max="12301" width="2.6640625" style="10" customWidth="1"/>
    <col min="12302" max="12512" width="9.109375" style="10"/>
    <col min="12513" max="12557" width="2.6640625" style="10" customWidth="1"/>
    <col min="12558" max="12768" width="9.109375" style="10"/>
    <col min="12769" max="12813" width="2.6640625" style="10" customWidth="1"/>
    <col min="12814" max="13024" width="9.109375" style="10"/>
    <col min="13025" max="13069" width="2.6640625" style="10" customWidth="1"/>
    <col min="13070" max="13280" width="9.109375" style="10"/>
    <col min="13281" max="13325" width="2.6640625" style="10" customWidth="1"/>
    <col min="13326" max="13536" width="9.109375" style="10"/>
    <col min="13537" max="13581" width="2.6640625" style="10" customWidth="1"/>
    <col min="13582" max="13792" width="9.109375" style="10"/>
    <col min="13793" max="13837" width="2.6640625" style="10" customWidth="1"/>
    <col min="13838" max="14048" width="9.109375" style="10"/>
    <col min="14049" max="14093" width="2.6640625" style="10" customWidth="1"/>
    <col min="14094" max="14304" width="9.109375" style="10"/>
    <col min="14305" max="14349" width="2.6640625" style="10" customWidth="1"/>
    <col min="14350" max="14560" width="9.109375" style="10"/>
    <col min="14561" max="14605" width="2.6640625" style="10" customWidth="1"/>
    <col min="14606" max="14816" width="9.109375" style="10"/>
    <col min="14817" max="14861" width="2.6640625" style="10" customWidth="1"/>
    <col min="14862" max="15072" width="9.109375" style="10"/>
    <col min="15073" max="15117" width="2.6640625" style="10" customWidth="1"/>
    <col min="15118" max="15328" width="9.109375" style="10"/>
    <col min="15329" max="15373" width="2.6640625" style="10" customWidth="1"/>
    <col min="15374" max="15584" width="9.109375" style="10"/>
    <col min="15585" max="15629" width="2.6640625" style="10" customWidth="1"/>
    <col min="15630" max="15840" width="9.109375" style="10"/>
    <col min="15841" max="15885" width="2.6640625" style="10" customWidth="1"/>
    <col min="15886" max="16096" width="9.109375" style="10"/>
    <col min="16097" max="16141" width="2.6640625" style="10" customWidth="1"/>
    <col min="16142" max="16384" width="9.109375" style="10"/>
  </cols>
  <sheetData>
    <row r="1" spans="2:6" ht="15.9" customHeight="1" x14ac:dyDescent="0.3">
      <c r="B1" s="106" t="s">
        <v>0</v>
      </c>
      <c r="C1" s="107"/>
      <c r="D1" s="107"/>
      <c r="E1" s="107"/>
      <c r="F1" s="107"/>
    </row>
    <row r="2" spans="2:6" ht="36.75" customHeight="1" x14ac:dyDescent="0.3">
      <c r="B2" s="13" t="s">
        <v>1</v>
      </c>
      <c r="C2" s="14" t="s">
        <v>2</v>
      </c>
      <c r="D2" s="15" t="s">
        <v>3</v>
      </c>
      <c r="E2" s="74" t="s">
        <v>518</v>
      </c>
      <c r="F2" s="74" t="s">
        <v>520</v>
      </c>
    </row>
    <row r="3" spans="2:6" x14ac:dyDescent="0.3">
      <c r="B3" s="3" t="s">
        <v>4</v>
      </c>
      <c r="C3" s="5" t="s">
        <v>5</v>
      </c>
      <c r="D3" s="2" t="s">
        <v>6</v>
      </c>
      <c r="E3" s="75">
        <v>6314400</v>
      </c>
      <c r="F3" s="75">
        <v>18667287</v>
      </c>
    </row>
    <row r="4" spans="2:6" x14ac:dyDescent="0.3">
      <c r="B4" s="3" t="s">
        <v>7</v>
      </c>
      <c r="C4" s="5" t="s">
        <v>8</v>
      </c>
      <c r="D4" s="17" t="s">
        <v>9</v>
      </c>
      <c r="E4" s="75">
        <v>0</v>
      </c>
      <c r="F4" s="75">
        <v>0</v>
      </c>
    </row>
    <row r="5" spans="2:6" x14ac:dyDescent="0.3">
      <c r="B5" s="3" t="s">
        <v>10</v>
      </c>
      <c r="C5" s="5" t="s">
        <v>11</v>
      </c>
      <c r="D5" s="17" t="s">
        <v>12</v>
      </c>
      <c r="E5" s="75">
        <v>0</v>
      </c>
      <c r="F5" s="75">
        <v>0</v>
      </c>
    </row>
    <row r="6" spans="2:6" ht="31.2" x14ac:dyDescent="0.3">
      <c r="B6" s="3" t="s">
        <v>13</v>
      </c>
      <c r="C6" s="4" t="s">
        <v>14</v>
      </c>
      <c r="D6" s="17" t="s">
        <v>15</v>
      </c>
      <c r="E6" s="75">
        <v>0</v>
      </c>
      <c r="F6" s="75">
        <v>0</v>
      </c>
    </row>
    <row r="7" spans="2:6" x14ac:dyDescent="0.3">
      <c r="B7" s="3" t="s">
        <v>16</v>
      </c>
      <c r="C7" s="4" t="s">
        <v>17</v>
      </c>
      <c r="D7" s="17" t="s">
        <v>18</v>
      </c>
      <c r="E7" s="75">
        <v>0</v>
      </c>
      <c r="F7" s="75">
        <v>0</v>
      </c>
    </row>
    <row r="8" spans="2:6" x14ac:dyDescent="0.3">
      <c r="B8" s="3" t="s">
        <v>19</v>
      </c>
      <c r="C8" s="4" t="s">
        <v>20</v>
      </c>
      <c r="D8" s="17" t="s">
        <v>21</v>
      </c>
      <c r="E8" s="75">
        <v>0</v>
      </c>
      <c r="F8" s="75">
        <v>0</v>
      </c>
    </row>
    <row r="9" spans="2:6" x14ac:dyDescent="0.3">
      <c r="B9" s="3" t="s">
        <v>22</v>
      </c>
      <c r="C9" s="4" t="s">
        <v>23</v>
      </c>
      <c r="D9" s="17" t="s">
        <v>24</v>
      </c>
      <c r="E9" s="75">
        <v>0</v>
      </c>
      <c r="F9" s="75">
        <v>0</v>
      </c>
    </row>
    <row r="10" spans="2:6" x14ac:dyDescent="0.3">
      <c r="B10" s="3" t="s">
        <v>25</v>
      </c>
      <c r="C10" s="4" t="s">
        <v>26</v>
      </c>
      <c r="D10" s="17" t="s">
        <v>27</v>
      </c>
      <c r="E10" s="75">
        <v>0</v>
      </c>
      <c r="F10" s="75">
        <v>0</v>
      </c>
    </row>
    <row r="11" spans="2:6" x14ac:dyDescent="0.3">
      <c r="B11" s="3" t="s">
        <v>28</v>
      </c>
      <c r="C11" s="4" t="s">
        <v>29</v>
      </c>
      <c r="D11" s="17" t="s">
        <v>30</v>
      </c>
      <c r="E11" s="75">
        <v>0</v>
      </c>
      <c r="F11" s="75">
        <v>0</v>
      </c>
    </row>
    <row r="12" spans="2:6" x14ac:dyDescent="0.3">
      <c r="B12" s="3" t="s">
        <v>31</v>
      </c>
      <c r="C12" s="4" t="s">
        <v>32</v>
      </c>
      <c r="D12" s="17" t="s">
        <v>33</v>
      </c>
      <c r="E12" s="75">
        <v>0</v>
      </c>
      <c r="F12" s="75">
        <v>0</v>
      </c>
    </row>
    <row r="13" spans="2:6" x14ac:dyDescent="0.3">
      <c r="B13" s="3" t="s">
        <v>34</v>
      </c>
      <c r="C13" s="4" t="s">
        <v>35</v>
      </c>
      <c r="D13" s="17" t="s">
        <v>36</v>
      </c>
      <c r="E13" s="75">
        <v>0</v>
      </c>
      <c r="F13" s="75">
        <v>0</v>
      </c>
    </row>
    <row r="14" spans="2:6" x14ac:dyDescent="0.3">
      <c r="B14" s="3" t="s">
        <v>37</v>
      </c>
      <c r="C14" s="4" t="s">
        <v>38</v>
      </c>
      <c r="D14" s="17" t="s">
        <v>39</v>
      </c>
      <c r="E14" s="75">
        <v>0</v>
      </c>
      <c r="F14" s="75">
        <v>0</v>
      </c>
    </row>
    <row r="15" spans="2:6" x14ac:dyDescent="0.3">
      <c r="B15" s="3" t="s">
        <v>40</v>
      </c>
      <c r="C15" s="4" t="s">
        <v>41</v>
      </c>
      <c r="D15" s="17" t="s">
        <v>42</v>
      </c>
      <c r="E15" s="75">
        <v>195376</v>
      </c>
      <c r="F15" s="75">
        <v>195376</v>
      </c>
    </row>
    <row r="16" spans="2:6" ht="32.4" x14ac:dyDescent="0.3">
      <c r="B16" s="18" t="s">
        <v>43</v>
      </c>
      <c r="C16" s="19" t="s">
        <v>44</v>
      </c>
      <c r="D16" s="20" t="s">
        <v>45</v>
      </c>
      <c r="E16" s="21">
        <f>SUM(E3:E15)</f>
        <v>6509776</v>
      </c>
      <c r="F16" s="21">
        <f>SUM(F3:F15)</f>
        <v>18862663</v>
      </c>
    </row>
    <row r="17" spans="2:6" x14ac:dyDescent="0.3">
      <c r="B17" s="3" t="s">
        <v>46</v>
      </c>
      <c r="C17" s="4" t="s">
        <v>47</v>
      </c>
      <c r="D17" s="17" t="s">
        <v>48</v>
      </c>
      <c r="E17" s="75">
        <v>5325200</v>
      </c>
      <c r="F17" s="75">
        <v>4226112</v>
      </c>
    </row>
    <row r="18" spans="2:6" ht="46.8" x14ac:dyDescent="0.3">
      <c r="B18" s="3" t="s">
        <v>49</v>
      </c>
      <c r="C18" s="4" t="s">
        <v>50</v>
      </c>
      <c r="D18" s="17" t="s">
        <v>51</v>
      </c>
      <c r="E18" s="75">
        <v>0</v>
      </c>
      <c r="F18" s="75">
        <v>0</v>
      </c>
    </row>
    <row r="19" spans="2:6" x14ac:dyDescent="0.3">
      <c r="B19" s="3" t="s">
        <v>52</v>
      </c>
      <c r="C19" s="5" t="s">
        <v>53</v>
      </c>
      <c r="D19" s="17" t="s">
        <v>54</v>
      </c>
      <c r="E19" s="75">
        <v>100000</v>
      </c>
      <c r="F19" s="75">
        <v>100000</v>
      </c>
    </row>
    <row r="20" spans="2:6" ht="16.2" x14ac:dyDescent="0.3">
      <c r="B20" s="18" t="s">
        <v>55</v>
      </c>
      <c r="C20" s="19" t="s">
        <v>56</v>
      </c>
      <c r="D20" s="20" t="s">
        <v>57</v>
      </c>
      <c r="E20" s="21">
        <f>SUM(E17:E19)</f>
        <v>5425200</v>
      </c>
      <c r="F20" s="21">
        <f>SUM(F17:F19)</f>
        <v>4326112</v>
      </c>
    </row>
    <row r="21" spans="2:6" x14ac:dyDescent="0.3">
      <c r="B21" s="22" t="s">
        <v>58</v>
      </c>
      <c r="C21" s="23" t="s">
        <v>59</v>
      </c>
      <c r="D21" s="24" t="s">
        <v>60</v>
      </c>
      <c r="E21" s="25">
        <f>E16+E20</f>
        <v>11934976</v>
      </c>
      <c r="F21" s="25">
        <f>F16+F20</f>
        <v>23188775</v>
      </c>
    </row>
    <row r="22" spans="2:6" s="11" customFormat="1" ht="22.5" customHeight="1" x14ac:dyDescent="0.3">
      <c r="B22" s="22" t="s">
        <v>61</v>
      </c>
      <c r="C22" s="23" t="s">
        <v>62</v>
      </c>
      <c r="D22" s="24" t="s">
        <v>63</v>
      </c>
      <c r="E22" s="26">
        <v>1917405</v>
      </c>
      <c r="F22" s="26">
        <v>5923661</v>
      </c>
    </row>
    <row r="23" spans="2:6" x14ac:dyDescent="0.3">
      <c r="B23" s="3" t="s">
        <v>64</v>
      </c>
      <c r="C23" s="4" t="s">
        <v>65</v>
      </c>
      <c r="D23" s="17" t="s">
        <v>66</v>
      </c>
      <c r="E23" s="75">
        <v>40000</v>
      </c>
      <c r="F23" s="75">
        <v>50000</v>
      </c>
    </row>
    <row r="24" spans="2:6" x14ac:dyDescent="0.3">
      <c r="B24" s="3" t="s">
        <v>67</v>
      </c>
      <c r="C24" s="4" t="s">
        <v>68</v>
      </c>
      <c r="D24" s="17" t="s">
        <v>69</v>
      </c>
      <c r="E24" s="75">
        <v>1000000</v>
      </c>
      <c r="F24" s="75">
        <v>1000000</v>
      </c>
    </row>
    <row r="25" spans="2:6" x14ac:dyDescent="0.3">
      <c r="B25" s="3" t="s">
        <v>70</v>
      </c>
      <c r="C25" s="4" t="s">
        <v>71</v>
      </c>
      <c r="D25" s="17" t="s">
        <v>72</v>
      </c>
      <c r="E25" s="16">
        <v>0</v>
      </c>
      <c r="F25" s="16">
        <v>0</v>
      </c>
    </row>
    <row r="26" spans="2:6" ht="16.2" x14ac:dyDescent="0.3">
      <c r="B26" s="18" t="s">
        <v>73</v>
      </c>
      <c r="C26" s="19" t="s">
        <v>74</v>
      </c>
      <c r="D26" s="20" t="s">
        <v>75</v>
      </c>
      <c r="E26" s="21">
        <f>SUM(E23:E25)</f>
        <v>1040000</v>
      </c>
      <c r="F26" s="21">
        <f>SUM(F23:F25)</f>
        <v>1050000</v>
      </c>
    </row>
    <row r="27" spans="2:6" x14ac:dyDescent="0.3">
      <c r="B27" s="3" t="s">
        <v>76</v>
      </c>
      <c r="C27" s="4" t="s">
        <v>77</v>
      </c>
      <c r="D27" s="17" t="s">
        <v>78</v>
      </c>
      <c r="E27" s="75">
        <v>250000</v>
      </c>
      <c r="F27" s="75">
        <v>500000</v>
      </c>
    </row>
    <row r="28" spans="2:6" x14ac:dyDescent="0.3">
      <c r="B28" s="3" t="s">
        <v>79</v>
      </c>
      <c r="C28" s="4" t="s">
        <v>80</v>
      </c>
      <c r="D28" s="17" t="s">
        <v>81</v>
      </c>
      <c r="E28" s="75">
        <v>25000</v>
      </c>
      <c r="F28" s="75">
        <v>25000</v>
      </c>
    </row>
    <row r="29" spans="2:6" ht="16.2" x14ac:dyDescent="0.3">
      <c r="B29" s="18" t="s">
        <v>82</v>
      </c>
      <c r="C29" s="19" t="s">
        <v>83</v>
      </c>
      <c r="D29" s="20" t="s">
        <v>84</v>
      </c>
      <c r="E29" s="21">
        <f>SUM(E27:E28)</f>
        <v>275000</v>
      </c>
      <c r="F29" s="21">
        <f>SUM(F27:F28)</f>
        <v>525000</v>
      </c>
    </row>
    <row r="30" spans="2:6" x14ac:dyDescent="0.3">
      <c r="B30" s="3" t="s">
        <v>85</v>
      </c>
      <c r="C30" s="4" t="s">
        <v>86</v>
      </c>
      <c r="D30" s="17" t="s">
        <v>87</v>
      </c>
      <c r="E30" s="75">
        <v>300000</v>
      </c>
      <c r="F30" s="75">
        <v>400000</v>
      </c>
    </row>
    <row r="31" spans="2:6" x14ac:dyDescent="0.3">
      <c r="B31" s="3" t="s">
        <v>88</v>
      </c>
      <c r="C31" s="4" t="s">
        <v>89</v>
      </c>
      <c r="D31" s="17" t="s">
        <v>90</v>
      </c>
      <c r="E31" s="75">
        <v>80000</v>
      </c>
      <c r="F31" s="75">
        <v>0</v>
      </c>
    </row>
    <row r="32" spans="2:6" x14ac:dyDescent="0.3">
      <c r="B32" s="3" t="s">
        <v>91</v>
      </c>
      <c r="C32" s="4" t="s">
        <v>92</v>
      </c>
      <c r="D32" s="17" t="s">
        <v>93</v>
      </c>
      <c r="E32" s="75">
        <v>250000</v>
      </c>
      <c r="F32" s="75">
        <v>300000</v>
      </c>
    </row>
    <row r="33" spans="2:6" x14ac:dyDescent="0.3">
      <c r="B33" s="3" t="s">
        <v>94</v>
      </c>
      <c r="C33" s="4" t="s">
        <v>95</v>
      </c>
      <c r="D33" s="17" t="s">
        <v>96</v>
      </c>
      <c r="E33" s="75">
        <v>350000</v>
      </c>
      <c r="F33" s="75">
        <v>350000</v>
      </c>
    </row>
    <row r="34" spans="2:6" x14ac:dyDescent="0.3">
      <c r="B34" s="3" t="s">
        <v>97</v>
      </c>
      <c r="C34" s="6" t="s">
        <v>98</v>
      </c>
      <c r="D34" s="17" t="s">
        <v>99</v>
      </c>
      <c r="E34" s="75">
        <v>0</v>
      </c>
      <c r="F34" s="75"/>
    </row>
    <row r="35" spans="2:6" x14ac:dyDescent="0.3">
      <c r="B35" s="3" t="s">
        <v>100</v>
      </c>
      <c r="C35" s="5" t="s">
        <v>101</v>
      </c>
      <c r="D35" s="17" t="s">
        <v>102</v>
      </c>
      <c r="E35" s="75">
        <v>400000</v>
      </c>
      <c r="F35" s="75">
        <v>800000</v>
      </c>
    </row>
    <row r="36" spans="2:6" x14ac:dyDescent="0.3">
      <c r="B36" s="3" t="s">
        <v>103</v>
      </c>
      <c r="C36" s="4" t="s">
        <v>104</v>
      </c>
      <c r="D36" s="17" t="s">
        <v>105</v>
      </c>
      <c r="E36" s="75">
        <v>600000</v>
      </c>
      <c r="F36" s="75">
        <v>600000</v>
      </c>
    </row>
    <row r="37" spans="2:6" ht="16.2" x14ac:dyDescent="0.3">
      <c r="B37" s="18" t="s">
        <v>106</v>
      </c>
      <c r="C37" s="19" t="s">
        <v>107</v>
      </c>
      <c r="D37" s="20" t="s">
        <v>108</v>
      </c>
      <c r="E37" s="21">
        <f>SUM(E30:E36)</f>
        <v>1980000</v>
      </c>
      <c r="F37" s="21">
        <f>SUM(F30:F36)</f>
        <v>2450000</v>
      </c>
    </row>
    <row r="38" spans="2:6" x14ac:dyDescent="0.3">
      <c r="B38" s="3" t="s">
        <v>109</v>
      </c>
      <c r="C38" s="4" t="s">
        <v>110</v>
      </c>
      <c r="D38" s="17" t="s">
        <v>111</v>
      </c>
      <c r="E38" s="16">
        <v>0</v>
      </c>
      <c r="F38" s="16">
        <v>0</v>
      </c>
    </row>
    <row r="39" spans="2:6" x14ac:dyDescent="0.3">
      <c r="B39" s="3" t="s">
        <v>112</v>
      </c>
      <c r="C39" s="4" t="s">
        <v>113</v>
      </c>
      <c r="D39" s="17" t="s">
        <v>114</v>
      </c>
      <c r="E39" s="16">
        <v>0</v>
      </c>
      <c r="F39" s="16">
        <v>0</v>
      </c>
    </row>
    <row r="40" spans="2:6" ht="32.4" x14ac:dyDescent="0.3">
      <c r="B40" s="18" t="s">
        <v>115</v>
      </c>
      <c r="C40" s="19" t="s">
        <v>116</v>
      </c>
      <c r="D40" s="20" t="s">
        <v>117</v>
      </c>
      <c r="E40" s="21">
        <f>E38+E39</f>
        <v>0</v>
      </c>
      <c r="F40" s="21">
        <f>F38+F39</f>
        <v>0</v>
      </c>
    </row>
    <row r="41" spans="2:6" ht="31.2" x14ac:dyDescent="0.3">
      <c r="B41" s="3" t="s">
        <v>118</v>
      </c>
      <c r="C41" s="4" t="s">
        <v>119</v>
      </c>
      <c r="D41" s="17" t="s">
        <v>120</v>
      </c>
      <c r="E41" s="75">
        <v>850000</v>
      </c>
      <c r="F41" s="75">
        <v>1000000</v>
      </c>
    </row>
    <row r="42" spans="2:6" x14ac:dyDescent="0.3">
      <c r="B42" s="3" t="s">
        <v>121</v>
      </c>
      <c r="C42" s="4" t="s">
        <v>122</v>
      </c>
      <c r="D42" s="17" t="s">
        <v>123</v>
      </c>
      <c r="E42" s="16">
        <v>0</v>
      </c>
      <c r="F42" s="16">
        <v>0</v>
      </c>
    </row>
    <row r="43" spans="2:6" x14ac:dyDescent="0.3">
      <c r="B43" s="3" t="s">
        <v>124</v>
      </c>
      <c r="C43" s="4" t="s">
        <v>125</v>
      </c>
      <c r="D43" s="17" t="s">
        <v>126</v>
      </c>
      <c r="E43" s="16">
        <v>0</v>
      </c>
      <c r="F43" s="16">
        <v>0</v>
      </c>
    </row>
    <row r="44" spans="2:6" x14ac:dyDescent="0.3">
      <c r="B44" s="3" t="s">
        <v>127</v>
      </c>
      <c r="C44" s="4" t="s">
        <v>128</v>
      </c>
      <c r="D44" s="17" t="s">
        <v>129</v>
      </c>
      <c r="E44" s="16">
        <v>0</v>
      </c>
      <c r="F44" s="16">
        <v>0</v>
      </c>
    </row>
    <row r="45" spans="2:6" x14ac:dyDescent="0.3">
      <c r="B45" s="3" t="s">
        <v>130</v>
      </c>
      <c r="C45" s="4" t="s">
        <v>131</v>
      </c>
      <c r="D45" s="17" t="s">
        <v>132</v>
      </c>
      <c r="E45" s="75">
        <v>100000</v>
      </c>
      <c r="F45" s="75">
        <v>100000</v>
      </c>
    </row>
    <row r="46" spans="2:6" ht="32.4" x14ac:dyDescent="0.3">
      <c r="B46" s="18" t="s">
        <v>133</v>
      </c>
      <c r="C46" s="19" t="s">
        <v>134</v>
      </c>
      <c r="D46" s="20" t="s">
        <v>135</v>
      </c>
      <c r="E46" s="21">
        <f>SUM(E41:E45)</f>
        <v>950000</v>
      </c>
      <c r="F46" s="21">
        <f>SUM(F41:F45)</f>
        <v>1100000</v>
      </c>
    </row>
    <row r="47" spans="2:6" x14ac:dyDescent="0.3">
      <c r="B47" s="22" t="s">
        <v>136</v>
      </c>
      <c r="C47" s="23" t="s">
        <v>137</v>
      </c>
      <c r="D47" s="24" t="s">
        <v>138</v>
      </c>
      <c r="E47" s="25">
        <f>E26+E29+E37+E40+E46</f>
        <v>4245000</v>
      </c>
      <c r="F47" s="25">
        <f>F26+F29+F37+F40+F46</f>
        <v>5125000</v>
      </c>
    </row>
    <row r="48" spans="2:6" x14ac:dyDescent="0.3">
      <c r="B48" s="3" t="s">
        <v>139</v>
      </c>
      <c r="C48" s="7" t="s">
        <v>140</v>
      </c>
      <c r="D48" s="17" t="s">
        <v>141</v>
      </c>
      <c r="E48" s="16">
        <v>0</v>
      </c>
      <c r="F48" s="16">
        <v>0</v>
      </c>
    </row>
    <row r="49" spans="2:6" x14ac:dyDescent="0.3">
      <c r="B49" s="3" t="s">
        <v>142</v>
      </c>
      <c r="C49" s="7" t="s">
        <v>143</v>
      </c>
      <c r="D49" s="17" t="s">
        <v>144</v>
      </c>
      <c r="E49" s="16">
        <v>0</v>
      </c>
      <c r="F49" s="16">
        <v>0</v>
      </c>
    </row>
    <row r="50" spans="2:6" x14ac:dyDescent="0.3">
      <c r="B50" s="3" t="s">
        <v>145</v>
      </c>
      <c r="C50" s="8" t="s">
        <v>146</v>
      </c>
      <c r="D50" s="17" t="s">
        <v>147</v>
      </c>
      <c r="E50" s="16">
        <v>0</v>
      </c>
      <c r="F50" s="16">
        <v>0</v>
      </c>
    </row>
    <row r="51" spans="2:6" ht="31.2" x14ac:dyDescent="0.3">
      <c r="B51" s="3" t="s">
        <v>148</v>
      </c>
      <c r="C51" s="8" t="s">
        <v>149</v>
      </c>
      <c r="D51" s="17" t="s">
        <v>150</v>
      </c>
      <c r="E51" s="16">
        <v>0</v>
      </c>
      <c r="F51" s="16">
        <v>0</v>
      </c>
    </row>
    <row r="52" spans="2:6" ht="31.2" x14ac:dyDescent="0.3">
      <c r="B52" s="3" t="s">
        <v>151</v>
      </c>
      <c r="C52" s="8" t="s">
        <v>152</v>
      </c>
      <c r="D52" s="17" t="s">
        <v>153</v>
      </c>
      <c r="E52" s="16">
        <v>0</v>
      </c>
      <c r="F52" s="16">
        <v>0</v>
      </c>
    </row>
    <row r="53" spans="2:6" x14ac:dyDescent="0.3">
      <c r="B53" s="3" t="s">
        <v>154</v>
      </c>
      <c r="C53" s="7" t="s">
        <v>155</v>
      </c>
      <c r="D53" s="17" t="s">
        <v>156</v>
      </c>
      <c r="E53" s="16">
        <v>0</v>
      </c>
      <c r="F53" s="16">
        <v>0</v>
      </c>
    </row>
    <row r="54" spans="2:6" x14ac:dyDescent="0.3">
      <c r="B54" s="3" t="s">
        <v>157</v>
      </c>
      <c r="C54" s="7" t="s">
        <v>158</v>
      </c>
      <c r="D54" s="17" t="s">
        <v>159</v>
      </c>
      <c r="E54" s="16">
        <v>0</v>
      </c>
      <c r="F54" s="16">
        <v>0</v>
      </c>
    </row>
    <row r="55" spans="2:6" x14ac:dyDescent="0.3">
      <c r="B55" s="3" t="s">
        <v>160</v>
      </c>
      <c r="C55" s="7" t="s">
        <v>161</v>
      </c>
      <c r="D55" s="17" t="s">
        <v>162</v>
      </c>
      <c r="E55" s="75">
        <v>2991960</v>
      </c>
      <c r="F55" s="75">
        <v>2991960</v>
      </c>
    </row>
    <row r="56" spans="2:6" x14ac:dyDescent="0.3">
      <c r="B56" s="22" t="s">
        <v>163</v>
      </c>
      <c r="C56" s="27" t="s">
        <v>164</v>
      </c>
      <c r="D56" s="24" t="s">
        <v>165</v>
      </c>
      <c r="E56" s="25">
        <f>SUM(E48:E55)</f>
        <v>2991960</v>
      </c>
      <c r="F56" s="25">
        <f>SUM(F48:F55)</f>
        <v>2991960</v>
      </c>
    </row>
    <row r="57" spans="2:6" x14ac:dyDescent="0.3">
      <c r="B57" s="3" t="s">
        <v>166</v>
      </c>
      <c r="C57" s="7" t="s">
        <v>167</v>
      </c>
      <c r="D57" s="17" t="s">
        <v>168</v>
      </c>
      <c r="E57" s="16">
        <v>0</v>
      </c>
      <c r="F57" s="16">
        <v>0</v>
      </c>
    </row>
    <row r="58" spans="2:6" ht="31.2" x14ac:dyDescent="0.3">
      <c r="B58" s="3">
        <v>56</v>
      </c>
      <c r="C58" s="7" t="s">
        <v>169</v>
      </c>
      <c r="D58" s="17" t="s">
        <v>170</v>
      </c>
      <c r="E58" s="16">
        <v>0</v>
      </c>
      <c r="F58" s="16">
        <v>100000</v>
      </c>
    </row>
    <row r="59" spans="2:6" ht="31.2" x14ac:dyDescent="0.3">
      <c r="B59" s="3">
        <v>57</v>
      </c>
      <c r="C59" s="7" t="s">
        <v>171</v>
      </c>
      <c r="D59" s="17" t="s">
        <v>172</v>
      </c>
      <c r="E59" s="16">
        <v>0</v>
      </c>
      <c r="F59" s="16">
        <v>0</v>
      </c>
    </row>
    <row r="60" spans="2:6" x14ac:dyDescent="0.3">
      <c r="B60" s="3">
        <v>58</v>
      </c>
      <c r="C60" s="7" t="s">
        <v>173</v>
      </c>
      <c r="D60" s="17" t="s">
        <v>174</v>
      </c>
      <c r="E60" s="16">
        <v>0</v>
      </c>
      <c r="F60" s="16">
        <v>0</v>
      </c>
    </row>
    <row r="61" spans="2:6" ht="16.2" x14ac:dyDescent="0.3">
      <c r="B61" s="18">
        <v>59</v>
      </c>
      <c r="C61" s="28" t="s">
        <v>175</v>
      </c>
      <c r="D61" s="20" t="s">
        <v>176</v>
      </c>
      <c r="E61" s="21">
        <f>SUM(E58:E60)</f>
        <v>0</v>
      </c>
      <c r="F61" s="21">
        <f>SUM(F58:F60)</f>
        <v>100000</v>
      </c>
    </row>
    <row r="62" spans="2:6" ht="46.8" x14ac:dyDescent="0.3">
      <c r="B62" s="3">
        <v>60</v>
      </c>
      <c r="C62" s="7" t="s">
        <v>177</v>
      </c>
      <c r="D62" s="17" t="s">
        <v>178</v>
      </c>
      <c r="E62" s="16">
        <v>0</v>
      </c>
      <c r="F62" s="16">
        <v>0</v>
      </c>
    </row>
    <row r="63" spans="2:6" ht="31.2" x14ac:dyDescent="0.3">
      <c r="B63" s="3">
        <v>61</v>
      </c>
      <c r="C63" s="7" t="s">
        <v>179</v>
      </c>
      <c r="D63" s="17" t="s">
        <v>180</v>
      </c>
      <c r="E63" s="16">
        <v>0</v>
      </c>
      <c r="F63" s="16">
        <v>0</v>
      </c>
    </row>
    <row r="64" spans="2:6" ht="46.8" x14ac:dyDescent="0.3">
      <c r="B64" s="3">
        <v>62</v>
      </c>
      <c r="C64" s="7" t="s">
        <v>181</v>
      </c>
      <c r="D64" s="17" t="s">
        <v>182</v>
      </c>
      <c r="E64" s="16">
        <v>0</v>
      </c>
      <c r="F64" s="16">
        <v>0</v>
      </c>
    </row>
    <row r="65" spans="2:6" ht="31.2" x14ac:dyDescent="0.3">
      <c r="B65" s="3">
        <v>63</v>
      </c>
      <c r="C65" s="7" t="s">
        <v>183</v>
      </c>
      <c r="D65" s="17" t="s">
        <v>184</v>
      </c>
      <c r="E65" s="75">
        <v>1345490</v>
      </c>
      <c r="F65" s="75">
        <v>1345490</v>
      </c>
    </row>
    <row r="66" spans="2:6" ht="46.8" x14ac:dyDescent="0.3">
      <c r="B66" s="3">
        <v>64</v>
      </c>
      <c r="C66" s="7" t="s">
        <v>185</v>
      </c>
      <c r="D66" s="17" t="s">
        <v>186</v>
      </c>
      <c r="E66" s="16">
        <v>0</v>
      </c>
      <c r="F66" s="16">
        <v>0</v>
      </c>
    </row>
    <row r="67" spans="2:6" ht="31.2" x14ac:dyDescent="0.3">
      <c r="B67" s="3">
        <v>65</v>
      </c>
      <c r="C67" s="7" t="s">
        <v>187</v>
      </c>
      <c r="D67" s="17" t="s">
        <v>188</v>
      </c>
      <c r="E67" s="16">
        <v>0</v>
      </c>
      <c r="F67" s="16">
        <v>0</v>
      </c>
    </row>
    <row r="68" spans="2:6" x14ac:dyDescent="0.3">
      <c r="B68" s="3">
        <v>66</v>
      </c>
      <c r="C68" s="7" t="s">
        <v>189</v>
      </c>
      <c r="D68" s="17" t="s">
        <v>190</v>
      </c>
      <c r="E68" s="16">
        <v>0</v>
      </c>
      <c r="F68" s="16">
        <v>0</v>
      </c>
    </row>
    <row r="69" spans="2:6" x14ac:dyDescent="0.3">
      <c r="B69" s="3">
        <v>67</v>
      </c>
      <c r="C69" s="29" t="s">
        <v>191</v>
      </c>
      <c r="D69" s="17" t="s">
        <v>192</v>
      </c>
      <c r="E69" s="16">
        <v>0</v>
      </c>
      <c r="F69" s="16">
        <v>0</v>
      </c>
    </row>
    <row r="70" spans="2:6" ht="31.2" x14ac:dyDescent="0.3">
      <c r="B70" s="3">
        <v>68</v>
      </c>
      <c r="C70" s="7" t="s">
        <v>193</v>
      </c>
      <c r="D70" s="17" t="s">
        <v>194</v>
      </c>
      <c r="E70" s="16">
        <v>0</v>
      </c>
      <c r="F70" s="16">
        <v>0</v>
      </c>
    </row>
    <row r="71" spans="2:6" ht="31.2" x14ac:dyDescent="0.3">
      <c r="B71" s="3">
        <v>69</v>
      </c>
      <c r="C71" s="7" t="s">
        <v>195</v>
      </c>
      <c r="D71" s="17" t="s">
        <v>196</v>
      </c>
      <c r="E71" s="76">
        <v>0</v>
      </c>
      <c r="F71" s="76">
        <v>0</v>
      </c>
    </row>
    <row r="72" spans="2:6" x14ac:dyDescent="0.3">
      <c r="B72" s="3">
        <v>70</v>
      </c>
      <c r="C72" s="29" t="s">
        <v>197</v>
      </c>
      <c r="D72" s="17" t="s">
        <v>198</v>
      </c>
      <c r="E72" s="16">
        <v>0</v>
      </c>
      <c r="F72" s="16">
        <v>0</v>
      </c>
    </row>
    <row r="73" spans="2:6" ht="31.2" x14ac:dyDescent="0.3">
      <c r="B73" s="22">
        <v>71</v>
      </c>
      <c r="C73" s="27" t="s">
        <v>199</v>
      </c>
      <c r="D73" s="24" t="s">
        <v>200</v>
      </c>
      <c r="E73" s="25">
        <f>E57+E61+E62+E63+E64+E65+E66+E67+E68+E69+E70+E71+E72</f>
        <v>1345490</v>
      </c>
      <c r="F73" s="25">
        <f>F57+F61+F62+F63+F64+F65+F66+F67+F68+F69+F70+F71+F72</f>
        <v>1445490</v>
      </c>
    </row>
    <row r="74" spans="2:6" x14ac:dyDescent="0.3">
      <c r="B74" s="3">
        <v>72</v>
      </c>
      <c r="C74" s="9" t="s">
        <v>201</v>
      </c>
      <c r="D74" s="17" t="s">
        <v>202</v>
      </c>
      <c r="E74" s="16">
        <v>0</v>
      </c>
      <c r="F74" s="16">
        <v>0</v>
      </c>
    </row>
    <row r="75" spans="2:6" x14ac:dyDescent="0.3">
      <c r="B75" s="3">
        <v>73</v>
      </c>
      <c r="C75" s="9" t="s">
        <v>203</v>
      </c>
      <c r="D75" s="17" t="s">
        <v>204</v>
      </c>
      <c r="E75" s="75">
        <v>3000000</v>
      </c>
      <c r="F75" s="75">
        <v>3000000</v>
      </c>
    </row>
    <row r="76" spans="2:6" x14ac:dyDescent="0.3">
      <c r="B76" s="3">
        <v>74</v>
      </c>
      <c r="C76" s="9" t="s">
        <v>205</v>
      </c>
      <c r="D76" s="17" t="s">
        <v>206</v>
      </c>
      <c r="E76" s="75">
        <v>100000</v>
      </c>
      <c r="F76" s="75">
        <v>100000</v>
      </c>
    </row>
    <row r="77" spans="2:6" x14ac:dyDescent="0.3">
      <c r="B77" s="3">
        <v>75</v>
      </c>
      <c r="C77" s="9" t="s">
        <v>207</v>
      </c>
      <c r="D77" s="17" t="s">
        <v>208</v>
      </c>
      <c r="E77" s="75">
        <v>1615000</v>
      </c>
      <c r="F77" s="75">
        <v>1615000</v>
      </c>
    </row>
    <row r="78" spans="2:6" x14ac:dyDescent="0.3">
      <c r="B78" s="3">
        <v>76</v>
      </c>
      <c r="C78" s="5" t="s">
        <v>209</v>
      </c>
      <c r="D78" s="17" t="s">
        <v>210</v>
      </c>
      <c r="E78" s="75">
        <v>0</v>
      </c>
      <c r="F78" s="75"/>
    </row>
    <row r="79" spans="2:6" x14ac:dyDescent="0.3">
      <c r="B79" s="3">
        <v>77</v>
      </c>
      <c r="C79" s="5" t="s">
        <v>211</v>
      </c>
      <c r="D79" s="17" t="s">
        <v>212</v>
      </c>
      <c r="E79" s="75">
        <v>0</v>
      </c>
      <c r="F79" s="75"/>
    </row>
    <row r="80" spans="2:6" x14ac:dyDescent="0.3">
      <c r="B80" s="3">
        <v>78</v>
      </c>
      <c r="C80" s="5" t="s">
        <v>213</v>
      </c>
      <c r="D80" s="17" t="s">
        <v>214</v>
      </c>
      <c r="E80" s="75">
        <v>1199024</v>
      </c>
      <c r="F80" s="75">
        <v>1273050</v>
      </c>
    </row>
    <row r="81" spans="2:6" s="11" customFormat="1" x14ac:dyDescent="0.3">
      <c r="B81" s="22">
        <v>79</v>
      </c>
      <c r="C81" s="14" t="s">
        <v>215</v>
      </c>
      <c r="D81" s="24" t="s">
        <v>216</v>
      </c>
      <c r="E81" s="25">
        <f>SUM(E74:E80)</f>
        <v>5914024</v>
      </c>
      <c r="F81" s="25">
        <f>SUM(F74:F80)</f>
        <v>5988050</v>
      </c>
    </row>
    <row r="82" spans="2:6" x14ac:dyDescent="0.3">
      <c r="B82" s="3">
        <v>80</v>
      </c>
      <c r="C82" s="7" t="s">
        <v>217</v>
      </c>
      <c r="D82" s="17" t="s">
        <v>218</v>
      </c>
      <c r="E82" s="75">
        <v>2500000</v>
      </c>
      <c r="F82" s="75">
        <v>2000000</v>
      </c>
    </row>
    <row r="83" spans="2:6" x14ac:dyDescent="0.3">
      <c r="B83" s="3">
        <v>81</v>
      </c>
      <c r="C83" s="7" t="s">
        <v>219</v>
      </c>
      <c r="D83" s="17" t="s">
        <v>220</v>
      </c>
      <c r="E83" s="75">
        <v>0</v>
      </c>
      <c r="F83" s="75"/>
    </row>
    <row r="84" spans="2:6" x14ac:dyDescent="0.3">
      <c r="B84" s="3">
        <v>82</v>
      </c>
      <c r="C84" s="7" t="s">
        <v>221</v>
      </c>
      <c r="D84" s="17" t="s">
        <v>222</v>
      </c>
      <c r="E84" s="75">
        <v>0</v>
      </c>
      <c r="F84" s="75"/>
    </row>
    <row r="85" spans="2:6" ht="31.2" x14ac:dyDescent="0.3">
      <c r="B85" s="3">
        <v>83</v>
      </c>
      <c r="C85" s="7" t="s">
        <v>223</v>
      </c>
      <c r="D85" s="17" t="s">
        <v>224</v>
      </c>
      <c r="E85" s="75">
        <v>675000</v>
      </c>
      <c r="F85" s="75">
        <v>717382</v>
      </c>
    </row>
    <row r="86" spans="2:6" s="11" customFormat="1" x14ac:dyDescent="0.3">
      <c r="B86" s="22">
        <v>84</v>
      </c>
      <c r="C86" s="27" t="s">
        <v>225</v>
      </c>
      <c r="D86" s="24" t="s">
        <v>226</v>
      </c>
      <c r="E86" s="25">
        <f>SUM(E82:E85)</f>
        <v>3175000</v>
      </c>
      <c r="F86" s="25">
        <f>SUM(F82:F85)</f>
        <v>2717382</v>
      </c>
    </row>
    <row r="87" spans="2:6" ht="46.8" x14ac:dyDescent="0.3">
      <c r="B87" s="3">
        <v>85</v>
      </c>
      <c r="C87" s="7" t="s">
        <v>227</v>
      </c>
      <c r="D87" s="17" t="s">
        <v>228</v>
      </c>
      <c r="E87" s="16">
        <v>0</v>
      </c>
      <c r="F87" s="16">
        <v>0</v>
      </c>
    </row>
    <row r="88" spans="2:6" ht="46.8" x14ac:dyDescent="0.3">
      <c r="B88" s="3">
        <v>86</v>
      </c>
      <c r="C88" s="7" t="s">
        <v>229</v>
      </c>
      <c r="D88" s="17" t="s">
        <v>230</v>
      </c>
      <c r="E88" s="16">
        <v>0</v>
      </c>
      <c r="F88" s="16">
        <v>0</v>
      </c>
    </row>
    <row r="89" spans="2:6" ht="46.8" x14ac:dyDescent="0.3">
      <c r="B89" s="3">
        <v>87</v>
      </c>
      <c r="C89" s="7" t="s">
        <v>231</v>
      </c>
      <c r="D89" s="17" t="s">
        <v>232</v>
      </c>
      <c r="E89" s="16">
        <v>0</v>
      </c>
      <c r="F89" s="16">
        <v>0</v>
      </c>
    </row>
    <row r="90" spans="2:6" ht="31.2" x14ac:dyDescent="0.3">
      <c r="B90" s="3">
        <v>88</v>
      </c>
      <c r="C90" s="7" t="s">
        <v>233</v>
      </c>
      <c r="D90" s="17" t="s">
        <v>234</v>
      </c>
      <c r="E90" s="16">
        <v>0</v>
      </c>
      <c r="F90" s="16">
        <v>0</v>
      </c>
    </row>
    <row r="91" spans="2:6" ht="46.8" x14ac:dyDescent="0.3">
      <c r="B91" s="3">
        <v>89</v>
      </c>
      <c r="C91" s="7" t="s">
        <v>235</v>
      </c>
      <c r="D91" s="17" t="s">
        <v>236</v>
      </c>
      <c r="E91" s="16">
        <v>0</v>
      </c>
      <c r="F91" s="16">
        <v>0</v>
      </c>
    </row>
    <row r="92" spans="2:6" ht="46.8" x14ac:dyDescent="0.3">
      <c r="B92" s="3">
        <v>90</v>
      </c>
      <c r="C92" s="7" t="s">
        <v>237</v>
      </c>
      <c r="D92" s="17" t="s">
        <v>238</v>
      </c>
      <c r="E92" s="16">
        <v>0</v>
      </c>
      <c r="F92" s="16">
        <v>0</v>
      </c>
    </row>
    <row r="93" spans="2:6" x14ac:dyDescent="0.3">
      <c r="B93" s="3">
        <v>91</v>
      </c>
      <c r="C93" s="7" t="s">
        <v>239</v>
      </c>
      <c r="D93" s="17" t="s">
        <v>240</v>
      </c>
      <c r="E93" s="16">
        <v>0</v>
      </c>
      <c r="F93" s="16">
        <v>0</v>
      </c>
    </row>
    <row r="94" spans="2:6" ht="31.2" x14ac:dyDescent="0.3">
      <c r="B94" s="3">
        <v>92</v>
      </c>
      <c r="C94" s="7" t="s">
        <v>241</v>
      </c>
      <c r="D94" s="17" t="s">
        <v>242</v>
      </c>
      <c r="E94" s="16">
        <v>0</v>
      </c>
      <c r="F94" s="16">
        <v>0</v>
      </c>
    </row>
    <row r="95" spans="2:6" ht="31.2" x14ac:dyDescent="0.3">
      <c r="B95" s="3">
        <v>93</v>
      </c>
      <c r="C95" s="7" t="s">
        <v>243</v>
      </c>
      <c r="D95" s="17" t="s">
        <v>244</v>
      </c>
      <c r="E95" s="16">
        <v>0</v>
      </c>
      <c r="F95" s="16">
        <v>0</v>
      </c>
    </row>
    <row r="96" spans="2:6" ht="31.2" x14ac:dyDescent="0.3">
      <c r="B96" s="22">
        <v>94</v>
      </c>
      <c r="C96" s="27" t="s">
        <v>245</v>
      </c>
      <c r="D96" s="24" t="s">
        <v>246</v>
      </c>
      <c r="E96" s="25">
        <f>SUM(E87:E95)</f>
        <v>0</v>
      </c>
      <c r="F96" s="25">
        <f>SUM(F87:F95)</f>
        <v>0</v>
      </c>
    </row>
    <row r="97" spans="2:6" s="11" customFormat="1" ht="19.5" customHeight="1" x14ac:dyDescent="0.3">
      <c r="B97" s="22">
        <v>95</v>
      </c>
      <c r="C97" s="14" t="s">
        <v>247</v>
      </c>
      <c r="D97" s="24" t="s">
        <v>248</v>
      </c>
      <c r="E97" s="25">
        <f>E21+E22+E47+E56+E73+E81+E86+E96</f>
        <v>31523855</v>
      </c>
      <c r="F97" s="25">
        <f>F21+F22+F47+F56+F73+F81+F86+F96</f>
        <v>47380318</v>
      </c>
    </row>
  </sheetData>
  <mergeCells count="1">
    <mergeCell ref="B1:F1"/>
  </mergeCells>
  <printOptions horizontalCentered="1"/>
  <pageMargins left="0.25" right="0.25" top="0.75" bottom="0.75" header="0.3" footer="0.3"/>
  <pageSetup paperSize="9" fitToHeight="0" orientation="portrait" horizontalDpi="360" verticalDpi="360" r:id="rId1"/>
  <headerFooter alignWithMargins="0">
    <oddHeader>&amp;C&amp;"Times New Roman,Normál"&amp;13 1. melléklet
az .................. önkormányzati rendelet módosításához
Az önkormányzat 2020.évi költségvetési kiadásai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70"/>
  <sheetViews>
    <sheetView view="pageLayout" zoomScaleNormal="100" workbookViewId="0">
      <selection activeCell="E86" sqref="E86"/>
    </sheetView>
  </sheetViews>
  <sheetFormatPr defaultRowHeight="13.2" x14ac:dyDescent="0.25"/>
  <cols>
    <col min="1" max="1" width="3.33203125" style="30" customWidth="1"/>
    <col min="2" max="2" width="6.88671875" style="30" customWidth="1"/>
    <col min="3" max="3" width="42.88671875" style="30" customWidth="1"/>
    <col min="4" max="4" width="8.33203125" style="45" customWidth="1"/>
    <col min="5" max="5" width="14.5546875" style="45" customWidth="1"/>
    <col min="6" max="6" width="15.88671875" style="30" customWidth="1"/>
    <col min="7" max="14" width="2.6640625" style="30" customWidth="1"/>
    <col min="15" max="224" width="9.109375" style="30"/>
    <col min="225" max="270" width="2.6640625" style="30" customWidth="1"/>
    <col min="271" max="480" width="9.109375" style="30"/>
    <col min="481" max="526" width="2.6640625" style="30" customWidth="1"/>
    <col min="527" max="736" width="9.109375" style="30"/>
    <col min="737" max="782" width="2.6640625" style="30" customWidth="1"/>
    <col min="783" max="992" width="9.109375" style="30"/>
    <col min="993" max="1038" width="2.6640625" style="30" customWidth="1"/>
    <col min="1039" max="1248" width="9.109375" style="30"/>
    <col min="1249" max="1294" width="2.6640625" style="30" customWidth="1"/>
    <col min="1295" max="1504" width="9.109375" style="30"/>
    <col min="1505" max="1550" width="2.6640625" style="30" customWidth="1"/>
    <col min="1551" max="1760" width="9.109375" style="30"/>
    <col min="1761" max="1806" width="2.6640625" style="30" customWidth="1"/>
    <col min="1807" max="2016" width="9.109375" style="30"/>
    <col min="2017" max="2062" width="2.6640625" style="30" customWidth="1"/>
    <col min="2063" max="2272" width="9.109375" style="30"/>
    <col min="2273" max="2318" width="2.6640625" style="30" customWidth="1"/>
    <col min="2319" max="2528" width="9.109375" style="30"/>
    <col min="2529" max="2574" width="2.6640625" style="30" customWidth="1"/>
    <col min="2575" max="2784" width="9.109375" style="30"/>
    <col min="2785" max="2830" width="2.6640625" style="30" customWidth="1"/>
    <col min="2831" max="3040" width="9.109375" style="30"/>
    <col min="3041" max="3086" width="2.6640625" style="30" customWidth="1"/>
    <col min="3087" max="3296" width="9.109375" style="30"/>
    <col min="3297" max="3342" width="2.6640625" style="30" customWidth="1"/>
    <col min="3343" max="3552" width="9.109375" style="30"/>
    <col min="3553" max="3598" width="2.6640625" style="30" customWidth="1"/>
    <col min="3599" max="3808" width="9.109375" style="30"/>
    <col min="3809" max="3854" width="2.6640625" style="30" customWidth="1"/>
    <col min="3855" max="4064" width="9.109375" style="30"/>
    <col min="4065" max="4110" width="2.6640625" style="30" customWidth="1"/>
    <col min="4111" max="4320" width="9.109375" style="30"/>
    <col min="4321" max="4366" width="2.6640625" style="30" customWidth="1"/>
    <col min="4367" max="4576" width="9.109375" style="30"/>
    <col min="4577" max="4622" width="2.6640625" style="30" customWidth="1"/>
    <col min="4623" max="4832" width="9.109375" style="30"/>
    <col min="4833" max="4878" width="2.6640625" style="30" customWidth="1"/>
    <col min="4879" max="5088" width="9.109375" style="30"/>
    <col min="5089" max="5134" width="2.6640625" style="30" customWidth="1"/>
    <col min="5135" max="5344" width="9.109375" style="30"/>
    <col min="5345" max="5390" width="2.6640625" style="30" customWidth="1"/>
    <col min="5391" max="5600" width="9.109375" style="30"/>
    <col min="5601" max="5646" width="2.6640625" style="30" customWidth="1"/>
    <col min="5647" max="5856" width="9.109375" style="30"/>
    <col min="5857" max="5902" width="2.6640625" style="30" customWidth="1"/>
    <col min="5903" max="6112" width="9.109375" style="30"/>
    <col min="6113" max="6158" width="2.6640625" style="30" customWidth="1"/>
    <col min="6159" max="6368" width="9.109375" style="30"/>
    <col min="6369" max="6414" width="2.6640625" style="30" customWidth="1"/>
    <col min="6415" max="6624" width="9.109375" style="30"/>
    <col min="6625" max="6670" width="2.6640625" style="30" customWidth="1"/>
    <col min="6671" max="6880" width="9.109375" style="30"/>
    <col min="6881" max="6926" width="2.6640625" style="30" customWidth="1"/>
    <col min="6927" max="7136" width="9.109375" style="30"/>
    <col min="7137" max="7182" width="2.6640625" style="30" customWidth="1"/>
    <col min="7183" max="7392" width="9.109375" style="30"/>
    <col min="7393" max="7438" width="2.6640625" style="30" customWidth="1"/>
    <col min="7439" max="7648" width="9.109375" style="30"/>
    <col min="7649" max="7694" width="2.6640625" style="30" customWidth="1"/>
    <col min="7695" max="7904" width="9.109375" style="30"/>
    <col min="7905" max="7950" width="2.6640625" style="30" customWidth="1"/>
    <col min="7951" max="8160" width="9.109375" style="30"/>
    <col min="8161" max="8206" width="2.6640625" style="30" customWidth="1"/>
    <col min="8207" max="8416" width="9.109375" style="30"/>
    <col min="8417" max="8462" width="2.6640625" style="30" customWidth="1"/>
    <col min="8463" max="8672" width="9.109375" style="30"/>
    <col min="8673" max="8718" width="2.6640625" style="30" customWidth="1"/>
    <col min="8719" max="8928" width="9.109375" style="30"/>
    <col min="8929" max="8974" width="2.6640625" style="30" customWidth="1"/>
    <col min="8975" max="9184" width="9.109375" style="30"/>
    <col min="9185" max="9230" width="2.6640625" style="30" customWidth="1"/>
    <col min="9231" max="9440" width="9.109375" style="30"/>
    <col min="9441" max="9486" width="2.6640625" style="30" customWidth="1"/>
    <col min="9487" max="9696" width="9.109375" style="30"/>
    <col min="9697" max="9742" width="2.6640625" style="30" customWidth="1"/>
    <col min="9743" max="9952" width="9.109375" style="30"/>
    <col min="9953" max="9998" width="2.6640625" style="30" customWidth="1"/>
    <col min="9999" max="10208" width="9.109375" style="30"/>
    <col min="10209" max="10254" width="2.6640625" style="30" customWidth="1"/>
    <col min="10255" max="10464" width="9.109375" style="30"/>
    <col min="10465" max="10510" width="2.6640625" style="30" customWidth="1"/>
    <col min="10511" max="10720" width="9.109375" style="30"/>
    <col min="10721" max="10766" width="2.6640625" style="30" customWidth="1"/>
    <col min="10767" max="10976" width="9.109375" style="30"/>
    <col min="10977" max="11022" width="2.6640625" style="30" customWidth="1"/>
    <col min="11023" max="11232" width="9.109375" style="30"/>
    <col min="11233" max="11278" width="2.6640625" style="30" customWidth="1"/>
    <col min="11279" max="11488" width="9.109375" style="30"/>
    <col min="11489" max="11534" width="2.6640625" style="30" customWidth="1"/>
    <col min="11535" max="11744" width="9.109375" style="30"/>
    <col min="11745" max="11790" width="2.6640625" style="30" customWidth="1"/>
    <col min="11791" max="12000" width="9.109375" style="30"/>
    <col min="12001" max="12046" width="2.6640625" style="30" customWidth="1"/>
    <col min="12047" max="12256" width="9.109375" style="30"/>
    <col min="12257" max="12302" width="2.6640625" style="30" customWidth="1"/>
    <col min="12303" max="12512" width="9.109375" style="30"/>
    <col min="12513" max="12558" width="2.6640625" style="30" customWidth="1"/>
    <col min="12559" max="12768" width="9.109375" style="30"/>
    <col min="12769" max="12814" width="2.6640625" style="30" customWidth="1"/>
    <col min="12815" max="13024" width="9.109375" style="30"/>
    <col min="13025" max="13070" width="2.6640625" style="30" customWidth="1"/>
    <col min="13071" max="13280" width="9.109375" style="30"/>
    <col min="13281" max="13326" width="2.6640625" style="30" customWidth="1"/>
    <col min="13327" max="13536" width="9.109375" style="30"/>
    <col min="13537" max="13582" width="2.6640625" style="30" customWidth="1"/>
    <col min="13583" max="13792" width="9.109375" style="30"/>
    <col min="13793" max="13838" width="2.6640625" style="30" customWidth="1"/>
    <col min="13839" max="14048" width="9.109375" style="30"/>
    <col min="14049" max="14094" width="2.6640625" style="30" customWidth="1"/>
    <col min="14095" max="14304" width="9.109375" style="30"/>
    <col min="14305" max="14350" width="2.6640625" style="30" customWidth="1"/>
    <col min="14351" max="14560" width="9.109375" style="30"/>
    <col min="14561" max="14606" width="2.6640625" style="30" customWidth="1"/>
    <col min="14607" max="14816" width="9.109375" style="30"/>
    <col min="14817" max="14862" width="2.6640625" style="30" customWidth="1"/>
    <col min="14863" max="15072" width="9.109375" style="30"/>
    <col min="15073" max="15118" width="2.6640625" style="30" customWidth="1"/>
    <col min="15119" max="15328" width="9.109375" style="30"/>
    <col min="15329" max="15374" width="2.6640625" style="30" customWidth="1"/>
    <col min="15375" max="15584" width="9.109375" style="30"/>
    <col min="15585" max="15630" width="2.6640625" style="30" customWidth="1"/>
    <col min="15631" max="15840" width="9.109375" style="30"/>
    <col min="15841" max="15886" width="2.6640625" style="30" customWidth="1"/>
    <col min="15887" max="16096" width="9.109375" style="30"/>
    <col min="16097" max="16142" width="2.6640625" style="30" customWidth="1"/>
    <col min="16143" max="16384" width="9.109375" style="30"/>
  </cols>
  <sheetData>
    <row r="1" spans="2:6" ht="15.6" x14ac:dyDescent="0.25">
      <c r="B1" s="106" t="s">
        <v>0</v>
      </c>
      <c r="C1" s="107"/>
      <c r="D1" s="107"/>
      <c r="E1" s="107"/>
      <c r="F1" s="107"/>
    </row>
    <row r="2" spans="2:6" ht="39.6" x14ac:dyDescent="0.25">
      <c r="B2" s="13" t="s">
        <v>1</v>
      </c>
      <c r="C2" s="31" t="s">
        <v>2</v>
      </c>
      <c r="D2" s="15" t="s">
        <v>3</v>
      </c>
      <c r="E2" s="74" t="s">
        <v>518</v>
      </c>
      <c r="F2" s="74" t="s">
        <v>520</v>
      </c>
    </row>
    <row r="3" spans="2:6" s="34" customFormat="1" ht="31.2" x14ac:dyDescent="0.25">
      <c r="B3" s="32" t="s">
        <v>4</v>
      </c>
      <c r="C3" s="33" t="s">
        <v>249</v>
      </c>
      <c r="D3" s="2" t="s">
        <v>250</v>
      </c>
      <c r="E3" s="75">
        <v>7666312</v>
      </c>
      <c r="F3" s="75">
        <v>7666312</v>
      </c>
    </row>
    <row r="4" spans="2:6" s="34" customFormat="1" ht="31.2" x14ac:dyDescent="0.25">
      <c r="B4" s="32" t="s">
        <v>7</v>
      </c>
      <c r="C4" s="33" t="s">
        <v>251</v>
      </c>
      <c r="D4" s="2" t="s">
        <v>252</v>
      </c>
      <c r="E4" s="75">
        <v>0</v>
      </c>
      <c r="F4" s="75">
        <v>0</v>
      </c>
    </row>
    <row r="5" spans="2:6" s="34" customFormat="1" ht="46.8" x14ac:dyDescent="0.25">
      <c r="B5" s="32" t="s">
        <v>10</v>
      </c>
      <c r="C5" s="33" t="s">
        <v>253</v>
      </c>
      <c r="D5" s="2" t="s">
        <v>254</v>
      </c>
      <c r="E5" s="75">
        <v>7307320</v>
      </c>
      <c r="F5" s="75">
        <v>7470960</v>
      </c>
    </row>
    <row r="6" spans="2:6" ht="31.2" x14ac:dyDescent="0.25">
      <c r="B6" s="32" t="s">
        <v>13</v>
      </c>
      <c r="C6" s="33" t="s">
        <v>255</v>
      </c>
      <c r="D6" s="2" t="s">
        <v>256</v>
      </c>
      <c r="E6" s="75">
        <v>1800000</v>
      </c>
      <c r="F6" s="75">
        <v>2000000</v>
      </c>
    </row>
    <row r="7" spans="2:6" ht="31.2" x14ac:dyDescent="0.25">
      <c r="B7" s="32" t="s">
        <v>16</v>
      </c>
      <c r="C7" s="33" t="s">
        <v>257</v>
      </c>
      <c r="D7" s="2" t="s">
        <v>258</v>
      </c>
      <c r="E7" s="16">
        <v>0</v>
      </c>
      <c r="F7" s="16">
        <v>0</v>
      </c>
    </row>
    <row r="8" spans="2:6" ht="15.6" x14ac:dyDescent="0.25">
      <c r="B8" s="32" t="s">
        <v>19</v>
      </c>
      <c r="C8" s="33" t="s">
        <v>259</v>
      </c>
      <c r="D8" s="2" t="s">
        <v>260</v>
      </c>
      <c r="E8" s="16">
        <v>0</v>
      </c>
      <c r="F8" s="16">
        <v>0</v>
      </c>
    </row>
    <row r="9" spans="2:6" ht="32.4" x14ac:dyDescent="0.25">
      <c r="B9" s="35" t="s">
        <v>22</v>
      </c>
      <c r="C9" s="36" t="s">
        <v>261</v>
      </c>
      <c r="D9" s="37" t="s">
        <v>262</v>
      </c>
      <c r="E9" s="21">
        <f>SUM(E3:E8)</f>
        <v>16773632</v>
      </c>
      <c r="F9" s="21">
        <f>SUM(F3:F8)</f>
        <v>17137272</v>
      </c>
    </row>
    <row r="10" spans="2:6" ht="15.6" x14ac:dyDescent="0.25">
      <c r="B10" s="32" t="s">
        <v>25</v>
      </c>
      <c r="C10" s="33" t="s">
        <v>263</v>
      </c>
      <c r="D10" s="2" t="s">
        <v>264</v>
      </c>
      <c r="E10" s="16">
        <v>0</v>
      </c>
      <c r="F10" s="16">
        <v>0</v>
      </c>
    </row>
    <row r="11" spans="2:6" ht="46.8" x14ac:dyDescent="0.25">
      <c r="B11" s="32" t="s">
        <v>28</v>
      </c>
      <c r="C11" s="33" t="s">
        <v>265</v>
      </c>
      <c r="D11" s="2" t="s">
        <v>266</v>
      </c>
      <c r="E11" s="16">
        <v>0</v>
      </c>
      <c r="F11" s="16">
        <v>0</v>
      </c>
    </row>
    <row r="12" spans="2:6" ht="46.8" x14ac:dyDescent="0.25">
      <c r="B12" s="32" t="s">
        <v>31</v>
      </c>
      <c r="C12" s="33" t="s">
        <v>267</v>
      </c>
      <c r="D12" s="2" t="s">
        <v>268</v>
      </c>
      <c r="E12" s="16">
        <v>0</v>
      </c>
      <c r="F12" s="16">
        <v>0</v>
      </c>
    </row>
    <row r="13" spans="2:6" ht="46.8" x14ac:dyDescent="0.25">
      <c r="B13" s="32" t="s">
        <v>34</v>
      </c>
      <c r="C13" s="33" t="s">
        <v>269</v>
      </c>
      <c r="D13" s="2" t="s">
        <v>270</v>
      </c>
      <c r="E13" s="16">
        <v>0</v>
      </c>
      <c r="F13" s="16">
        <v>0</v>
      </c>
    </row>
    <row r="14" spans="2:6" ht="31.2" x14ac:dyDescent="0.25">
      <c r="B14" s="32" t="s">
        <v>37</v>
      </c>
      <c r="C14" s="33" t="s">
        <v>271</v>
      </c>
      <c r="D14" s="2" t="s">
        <v>272</v>
      </c>
      <c r="E14" s="75">
        <v>2129760</v>
      </c>
      <c r="F14" s="75">
        <v>1426583</v>
      </c>
    </row>
    <row r="15" spans="2:6" ht="31.2" x14ac:dyDescent="0.25">
      <c r="B15" s="38" t="s">
        <v>40</v>
      </c>
      <c r="C15" s="39" t="s">
        <v>273</v>
      </c>
      <c r="D15" s="40" t="s">
        <v>274</v>
      </c>
      <c r="E15" s="25">
        <f>SUM(E9:E14)</f>
        <v>18903392</v>
      </c>
      <c r="F15" s="25">
        <f>SUM(F9:F14)</f>
        <v>18563855</v>
      </c>
    </row>
    <row r="16" spans="2:6" ht="15.6" x14ac:dyDescent="0.25">
      <c r="B16" s="32" t="s">
        <v>43</v>
      </c>
      <c r="C16" s="33" t="s">
        <v>275</v>
      </c>
      <c r="D16" s="2" t="s">
        <v>276</v>
      </c>
      <c r="E16" s="16">
        <v>0</v>
      </c>
      <c r="F16" s="16">
        <v>0</v>
      </c>
    </row>
    <row r="17" spans="2:6" ht="27.6" x14ac:dyDescent="0.25">
      <c r="B17" s="32" t="s">
        <v>46</v>
      </c>
      <c r="C17" s="41" t="s">
        <v>277</v>
      </c>
      <c r="D17" s="2" t="s">
        <v>278</v>
      </c>
      <c r="E17" s="16">
        <v>0</v>
      </c>
      <c r="F17" s="16">
        <v>0</v>
      </c>
    </row>
    <row r="18" spans="2:6" ht="27.6" x14ac:dyDescent="0.25">
      <c r="B18" s="32" t="s">
        <v>49</v>
      </c>
      <c r="C18" s="41" t="s">
        <v>279</v>
      </c>
      <c r="D18" s="2" t="s">
        <v>280</v>
      </c>
      <c r="E18" s="16">
        <v>0</v>
      </c>
      <c r="F18" s="16">
        <v>0</v>
      </c>
    </row>
    <row r="19" spans="2:6" ht="27.6" x14ac:dyDescent="0.25">
      <c r="B19" s="32" t="s">
        <v>52</v>
      </c>
      <c r="C19" s="41" t="s">
        <v>281</v>
      </c>
      <c r="D19" s="2" t="s">
        <v>282</v>
      </c>
      <c r="E19" s="16">
        <v>0</v>
      </c>
      <c r="F19" s="16">
        <v>0</v>
      </c>
    </row>
    <row r="20" spans="2:6" ht="31.2" x14ac:dyDescent="0.25">
      <c r="B20" s="32" t="s">
        <v>55</v>
      </c>
      <c r="C20" s="4" t="s">
        <v>283</v>
      </c>
      <c r="D20" s="2" t="s">
        <v>284</v>
      </c>
      <c r="E20" s="16">
        <v>0</v>
      </c>
      <c r="F20" s="16">
        <v>0</v>
      </c>
    </row>
    <row r="21" spans="2:6" ht="31.2" x14ac:dyDescent="0.25">
      <c r="B21" s="38" t="s">
        <v>58</v>
      </c>
      <c r="C21" s="23" t="s">
        <v>285</v>
      </c>
      <c r="D21" s="40" t="s">
        <v>286</v>
      </c>
      <c r="E21" s="25">
        <f>SUM(E16:E20)</f>
        <v>0</v>
      </c>
      <c r="F21" s="25">
        <f>SUM(F16:F20)</f>
        <v>0</v>
      </c>
    </row>
    <row r="22" spans="2:6" ht="15.6" x14ac:dyDescent="0.25">
      <c r="B22" s="32" t="s">
        <v>61</v>
      </c>
      <c r="C22" s="4" t="s">
        <v>287</v>
      </c>
      <c r="D22" s="2" t="s">
        <v>288</v>
      </c>
      <c r="E22" s="16">
        <v>0</v>
      </c>
      <c r="F22" s="16">
        <v>0</v>
      </c>
    </row>
    <row r="23" spans="2:6" ht="15.6" x14ac:dyDescent="0.25">
      <c r="B23" s="32" t="s">
        <v>64</v>
      </c>
      <c r="C23" s="4" t="s">
        <v>289</v>
      </c>
      <c r="D23" s="2" t="s">
        <v>290</v>
      </c>
      <c r="E23" s="16">
        <v>0</v>
      </c>
      <c r="F23" s="16">
        <v>0</v>
      </c>
    </row>
    <row r="24" spans="2:6" s="42" customFormat="1" ht="16.2" x14ac:dyDescent="0.25">
      <c r="B24" s="35" t="s">
        <v>67</v>
      </c>
      <c r="C24" s="19" t="s">
        <v>291</v>
      </c>
      <c r="D24" s="37" t="s">
        <v>292</v>
      </c>
      <c r="E24" s="21">
        <f>SUM(E22:E23)</f>
        <v>0</v>
      </c>
      <c r="F24" s="21">
        <f t="shared" ref="F24" si="0">SUM(F22:F23)</f>
        <v>0</v>
      </c>
    </row>
    <row r="25" spans="2:6" ht="15.6" x14ac:dyDescent="0.25">
      <c r="B25" s="32" t="s">
        <v>70</v>
      </c>
      <c r="C25" s="4" t="s">
        <v>293</v>
      </c>
      <c r="D25" s="2" t="s">
        <v>294</v>
      </c>
      <c r="E25" s="16">
        <v>0</v>
      </c>
      <c r="F25" s="16">
        <v>0</v>
      </c>
    </row>
    <row r="26" spans="2:6" ht="15.6" x14ac:dyDescent="0.25">
      <c r="B26" s="32" t="s">
        <v>73</v>
      </c>
      <c r="C26" s="4" t="s">
        <v>295</v>
      </c>
      <c r="D26" s="2" t="s">
        <v>296</v>
      </c>
      <c r="E26" s="16">
        <v>0</v>
      </c>
      <c r="F26" s="16">
        <v>0</v>
      </c>
    </row>
    <row r="27" spans="2:6" ht="15.6" x14ac:dyDescent="0.25">
      <c r="B27" s="32" t="s">
        <v>76</v>
      </c>
      <c r="C27" s="4" t="s">
        <v>297</v>
      </c>
      <c r="D27" s="2" t="s">
        <v>298</v>
      </c>
      <c r="E27" s="75">
        <v>650000</v>
      </c>
      <c r="F27" s="75">
        <v>650000</v>
      </c>
    </row>
    <row r="28" spans="2:6" ht="15.6" x14ac:dyDescent="0.25">
      <c r="B28" s="32" t="s">
        <v>79</v>
      </c>
      <c r="C28" s="4" t="s">
        <v>299</v>
      </c>
      <c r="D28" s="2" t="s">
        <v>300</v>
      </c>
      <c r="E28" s="75">
        <v>0</v>
      </c>
      <c r="F28" s="75">
        <v>0</v>
      </c>
    </row>
    <row r="29" spans="2:6" ht="15.6" x14ac:dyDescent="0.25">
      <c r="B29" s="32" t="s">
        <v>82</v>
      </c>
      <c r="C29" s="4" t="s">
        <v>301</v>
      </c>
      <c r="D29" s="2" t="s">
        <v>302</v>
      </c>
      <c r="E29" s="75">
        <v>0</v>
      </c>
      <c r="F29" s="75">
        <v>0</v>
      </c>
    </row>
    <row r="30" spans="2:6" ht="31.2" x14ac:dyDescent="0.25">
      <c r="B30" s="32" t="s">
        <v>85</v>
      </c>
      <c r="C30" s="4" t="s">
        <v>303</v>
      </c>
      <c r="D30" s="2" t="s">
        <v>304</v>
      </c>
      <c r="E30" s="75">
        <v>0</v>
      </c>
      <c r="F30" s="75">
        <v>0</v>
      </c>
    </row>
    <row r="31" spans="2:6" ht="15.6" x14ac:dyDescent="0.25">
      <c r="B31" s="32" t="s">
        <v>88</v>
      </c>
      <c r="C31" s="4" t="s">
        <v>305</v>
      </c>
      <c r="D31" s="2" t="s">
        <v>306</v>
      </c>
      <c r="E31" s="75">
        <v>0</v>
      </c>
      <c r="F31" s="75">
        <v>0</v>
      </c>
    </row>
    <row r="32" spans="2:6" ht="15.6" x14ac:dyDescent="0.25">
      <c r="B32" s="32" t="s">
        <v>91</v>
      </c>
      <c r="C32" s="4" t="s">
        <v>307</v>
      </c>
      <c r="D32" s="2" t="s">
        <v>308</v>
      </c>
      <c r="E32" s="16">
        <v>0</v>
      </c>
      <c r="F32" s="16">
        <v>0</v>
      </c>
    </row>
    <row r="33" spans="2:6" ht="32.4" x14ac:dyDescent="0.25">
      <c r="B33" s="35" t="s">
        <v>94</v>
      </c>
      <c r="C33" s="19" t="s">
        <v>309</v>
      </c>
      <c r="D33" s="37" t="s">
        <v>310</v>
      </c>
      <c r="E33" s="21">
        <f>SUM(E28:E32)</f>
        <v>0</v>
      </c>
      <c r="F33" s="21">
        <f t="shared" ref="F33" si="1">SUM(F28:F32)</f>
        <v>0</v>
      </c>
    </row>
    <row r="34" spans="2:6" ht="15.6" x14ac:dyDescent="0.25">
      <c r="B34" s="32" t="s">
        <v>97</v>
      </c>
      <c r="C34" s="4" t="s">
        <v>311</v>
      </c>
      <c r="D34" s="2" t="s">
        <v>312</v>
      </c>
      <c r="E34" s="16">
        <v>0</v>
      </c>
      <c r="F34" s="16">
        <v>1000</v>
      </c>
    </row>
    <row r="35" spans="2:6" ht="15.6" x14ac:dyDescent="0.25">
      <c r="B35" s="38" t="s">
        <v>100</v>
      </c>
      <c r="C35" s="23" t="s">
        <v>313</v>
      </c>
      <c r="D35" s="40" t="s">
        <v>314</v>
      </c>
      <c r="E35" s="25">
        <f>E24+E25+E26+E27+E33+E34</f>
        <v>650000</v>
      </c>
      <c r="F35" s="25">
        <f>F24+F25+F26+F27+F33+F34</f>
        <v>651000</v>
      </c>
    </row>
    <row r="36" spans="2:6" ht="15.6" x14ac:dyDescent="0.25">
      <c r="B36" s="32" t="s">
        <v>103</v>
      </c>
      <c r="C36" s="7" t="s">
        <v>315</v>
      </c>
      <c r="D36" s="2" t="s">
        <v>316</v>
      </c>
      <c r="E36" s="16">
        <v>0</v>
      </c>
      <c r="F36" s="16">
        <v>0</v>
      </c>
    </row>
    <row r="37" spans="2:6" ht="15.6" x14ac:dyDescent="0.25">
      <c r="B37" s="32" t="s">
        <v>106</v>
      </c>
      <c r="C37" s="7" t="s">
        <v>317</v>
      </c>
      <c r="D37" s="2" t="s">
        <v>318</v>
      </c>
      <c r="E37" s="16">
        <v>0</v>
      </c>
      <c r="F37" s="16">
        <v>0</v>
      </c>
    </row>
    <row r="38" spans="2:6" ht="15.6" x14ac:dyDescent="0.25">
      <c r="B38" s="32" t="s">
        <v>109</v>
      </c>
      <c r="C38" s="7" t="s">
        <v>319</v>
      </c>
      <c r="D38" s="2" t="s">
        <v>320</v>
      </c>
      <c r="E38" s="16">
        <v>0</v>
      </c>
      <c r="F38" s="16">
        <v>0</v>
      </c>
    </row>
    <row r="39" spans="2:6" ht="15.6" x14ac:dyDescent="0.25">
      <c r="B39" s="32" t="s">
        <v>112</v>
      </c>
      <c r="C39" s="7" t="s">
        <v>321</v>
      </c>
      <c r="D39" s="2" t="s">
        <v>322</v>
      </c>
      <c r="E39" s="75">
        <v>660000</v>
      </c>
      <c r="F39" s="75">
        <v>780000</v>
      </c>
    </row>
    <row r="40" spans="2:6" ht="15.6" x14ac:dyDescent="0.25">
      <c r="B40" s="32" t="s">
        <v>115</v>
      </c>
      <c r="C40" s="7" t="s">
        <v>323</v>
      </c>
      <c r="D40" s="2" t="s">
        <v>324</v>
      </c>
      <c r="E40" s="75">
        <v>25000</v>
      </c>
      <c r="F40" s="75">
        <v>0</v>
      </c>
    </row>
    <row r="41" spans="2:6" ht="15.6" x14ac:dyDescent="0.25">
      <c r="B41" s="32" t="s">
        <v>118</v>
      </c>
      <c r="C41" s="7" t="s">
        <v>325</v>
      </c>
      <c r="D41" s="2" t="s">
        <v>326</v>
      </c>
      <c r="E41" s="16">
        <v>0</v>
      </c>
      <c r="F41" s="16">
        <v>0</v>
      </c>
    </row>
    <row r="42" spans="2:6" ht="15.6" x14ac:dyDescent="0.25">
      <c r="B42" s="32" t="s">
        <v>121</v>
      </c>
      <c r="C42" s="7" t="s">
        <v>327</v>
      </c>
      <c r="D42" s="2" t="s">
        <v>328</v>
      </c>
      <c r="E42" s="16">
        <v>0</v>
      </c>
      <c r="F42" s="16">
        <v>0</v>
      </c>
    </row>
    <row r="43" spans="2:6" ht="31.2" x14ac:dyDescent="0.25">
      <c r="B43" s="32" t="s">
        <v>124</v>
      </c>
      <c r="C43" s="7" t="s">
        <v>329</v>
      </c>
      <c r="D43" s="2" t="s">
        <v>330</v>
      </c>
      <c r="E43" s="16">
        <v>0</v>
      </c>
      <c r="F43" s="16">
        <v>0</v>
      </c>
    </row>
    <row r="44" spans="2:6" ht="31.2" x14ac:dyDescent="0.25">
      <c r="B44" s="32">
        <v>42</v>
      </c>
      <c r="C44" s="7" t="s">
        <v>331</v>
      </c>
      <c r="D44" s="2" t="s">
        <v>332</v>
      </c>
      <c r="E44" s="16">
        <v>20</v>
      </c>
      <c r="F44" s="75">
        <v>20</v>
      </c>
    </row>
    <row r="45" spans="2:6" ht="32.4" x14ac:dyDescent="0.25">
      <c r="B45" s="35">
        <v>43</v>
      </c>
      <c r="C45" s="28" t="s">
        <v>333</v>
      </c>
      <c r="D45" s="37" t="s">
        <v>334</v>
      </c>
      <c r="E45" s="21">
        <f>E44+E43</f>
        <v>20</v>
      </c>
      <c r="F45" s="21">
        <f t="shared" ref="F45" si="2">F44+F43</f>
        <v>20</v>
      </c>
    </row>
    <row r="46" spans="2:6" ht="31.2" x14ac:dyDescent="0.25">
      <c r="B46" s="32">
        <v>44</v>
      </c>
      <c r="C46" s="7" t="s">
        <v>335</v>
      </c>
      <c r="D46" s="2" t="s">
        <v>336</v>
      </c>
      <c r="E46" s="16">
        <v>0</v>
      </c>
      <c r="F46" s="16">
        <v>0</v>
      </c>
    </row>
    <row r="47" spans="2:6" ht="15.6" x14ac:dyDescent="0.25">
      <c r="B47" s="32">
        <v>45</v>
      </c>
      <c r="C47" s="7" t="s">
        <v>337</v>
      </c>
      <c r="D47" s="2" t="s">
        <v>338</v>
      </c>
      <c r="E47" s="16">
        <v>0</v>
      </c>
      <c r="F47" s="16">
        <v>0</v>
      </c>
    </row>
    <row r="48" spans="2:6" ht="32.4" x14ac:dyDescent="0.25">
      <c r="B48" s="35" t="s">
        <v>139</v>
      </c>
      <c r="C48" s="28" t="s">
        <v>339</v>
      </c>
      <c r="D48" s="37" t="s">
        <v>340</v>
      </c>
      <c r="E48" s="21">
        <f>SUM(E46:E47)</f>
        <v>0</v>
      </c>
      <c r="F48" s="21">
        <f t="shared" ref="F48" si="3">SUM(F46:F47)</f>
        <v>0</v>
      </c>
    </row>
    <row r="49" spans="2:6" ht="15.6" x14ac:dyDescent="0.25">
      <c r="B49" s="32" t="s">
        <v>142</v>
      </c>
      <c r="C49" s="7" t="s">
        <v>341</v>
      </c>
      <c r="D49" s="2" t="s">
        <v>342</v>
      </c>
      <c r="E49" s="16">
        <v>0</v>
      </c>
      <c r="F49" s="16">
        <v>0</v>
      </c>
    </row>
    <row r="50" spans="2:6" ht="15.6" x14ac:dyDescent="0.25">
      <c r="B50" s="32" t="s">
        <v>145</v>
      </c>
      <c r="C50" s="7" t="s">
        <v>343</v>
      </c>
      <c r="D50" s="2" t="s">
        <v>344</v>
      </c>
      <c r="E50" s="75">
        <v>100000</v>
      </c>
      <c r="F50" s="75">
        <v>16200000</v>
      </c>
    </row>
    <row r="51" spans="2:6" ht="31.2" x14ac:dyDescent="0.25">
      <c r="B51" s="38" t="s">
        <v>148</v>
      </c>
      <c r="C51" s="43" t="s">
        <v>345</v>
      </c>
      <c r="D51" s="40" t="s">
        <v>346</v>
      </c>
      <c r="E51" s="25">
        <f>E36+E37+E38+E39+E40+E41+E42+E45+E48+E49+E50</f>
        <v>785020</v>
      </c>
      <c r="F51" s="25">
        <f t="shared" ref="F51" si="4">F36+F37+F38+F39+F40+F41+F42+F45+F48+F49+F50</f>
        <v>16980020</v>
      </c>
    </row>
    <row r="52" spans="2:6" ht="15.6" x14ac:dyDescent="0.25">
      <c r="B52" s="32" t="s">
        <v>151</v>
      </c>
      <c r="C52" s="7" t="s">
        <v>347</v>
      </c>
      <c r="D52" s="2" t="s">
        <v>348</v>
      </c>
      <c r="E52" s="16">
        <v>0</v>
      </c>
      <c r="F52" s="16">
        <v>0</v>
      </c>
    </row>
    <row r="53" spans="2:6" ht="15.6" x14ac:dyDescent="0.25">
      <c r="B53" s="32" t="s">
        <v>154</v>
      </c>
      <c r="C53" s="7" t="s">
        <v>349</v>
      </c>
      <c r="D53" s="2" t="s">
        <v>350</v>
      </c>
      <c r="E53" s="16">
        <v>0</v>
      </c>
      <c r="F53" s="16">
        <v>0</v>
      </c>
    </row>
    <row r="54" spans="2:6" ht="15.6" x14ac:dyDescent="0.25">
      <c r="B54" s="32" t="s">
        <v>157</v>
      </c>
      <c r="C54" s="7" t="s">
        <v>351</v>
      </c>
      <c r="D54" s="2" t="s">
        <v>352</v>
      </c>
      <c r="E54" s="16">
        <v>0</v>
      </c>
      <c r="F54" s="16">
        <v>0</v>
      </c>
    </row>
    <row r="55" spans="2:6" ht="15.6" x14ac:dyDescent="0.25">
      <c r="B55" s="32" t="s">
        <v>160</v>
      </c>
      <c r="C55" s="7" t="s">
        <v>353</v>
      </c>
      <c r="D55" s="2" t="s">
        <v>354</v>
      </c>
      <c r="E55" s="16">
        <v>0</v>
      </c>
      <c r="F55" s="16">
        <v>0</v>
      </c>
    </row>
    <row r="56" spans="2:6" ht="31.2" x14ac:dyDescent="0.25">
      <c r="B56" s="32" t="s">
        <v>163</v>
      </c>
      <c r="C56" s="7" t="s">
        <v>355</v>
      </c>
      <c r="D56" s="2" t="s">
        <v>356</v>
      </c>
      <c r="E56" s="16">
        <v>0</v>
      </c>
      <c r="F56" s="16">
        <v>0</v>
      </c>
    </row>
    <row r="57" spans="2:6" ht="15.6" x14ac:dyDescent="0.25">
      <c r="B57" s="38" t="s">
        <v>166</v>
      </c>
      <c r="C57" s="23" t="s">
        <v>357</v>
      </c>
      <c r="D57" s="40" t="s">
        <v>358</v>
      </c>
      <c r="E57" s="25">
        <f>SUM(E52:E56)</f>
        <v>0</v>
      </c>
      <c r="F57" s="25">
        <f>SUM(F52:F56)</f>
        <v>0</v>
      </c>
    </row>
    <row r="58" spans="2:6" ht="27.6" x14ac:dyDescent="0.25">
      <c r="B58" s="32" t="s">
        <v>359</v>
      </c>
      <c r="C58" s="44" t="s">
        <v>360</v>
      </c>
      <c r="D58" s="2" t="s">
        <v>361</v>
      </c>
      <c r="E58" s="16">
        <v>0</v>
      </c>
      <c r="F58" s="16">
        <v>0</v>
      </c>
    </row>
    <row r="59" spans="2:6" ht="27.6" x14ac:dyDescent="0.25">
      <c r="B59" s="32" t="s">
        <v>362</v>
      </c>
      <c r="C59" s="44" t="s">
        <v>363</v>
      </c>
      <c r="D59" s="2" t="s">
        <v>364</v>
      </c>
      <c r="E59" s="16">
        <v>0</v>
      </c>
      <c r="F59" s="16">
        <v>0</v>
      </c>
    </row>
    <row r="60" spans="2:6" ht="41.4" x14ac:dyDescent="0.25">
      <c r="B60" s="32" t="s">
        <v>365</v>
      </c>
      <c r="C60" s="44" t="s">
        <v>366</v>
      </c>
      <c r="D60" s="2" t="s">
        <v>367</v>
      </c>
      <c r="E60" s="16">
        <v>0</v>
      </c>
      <c r="F60" s="16">
        <v>0</v>
      </c>
    </row>
    <row r="61" spans="2:6" ht="27.6" x14ac:dyDescent="0.25">
      <c r="B61" s="32" t="s">
        <v>368</v>
      </c>
      <c r="C61" s="41" t="s">
        <v>369</v>
      </c>
      <c r="D61" s="2" t="s">
        <v>370</v>
      </c>
      <c r="E61" s="16">
        <v>0</v>
      </c>
      <c r="F61" s="16">
        <v>0</v>
      </c>
    </row>
    <row r="62" spans="2:6" ht="15.6" x14ac:dyDescent="0.25">
      <c r="B62" s="32" t="s">
        <v>371</v>
      </c>
      <c r="C62" s="7" t="s">
        <v>372</v>
      </c>
      <c r="D62" s="2" t="s">
        <v>373</v>
      </c>
      <c r="E62" s="16">
        <v>0</v>
      </c>
      <c r="F62" s="16">
        <v>0</v>
      </c>
    </row>
    <row r="63" spans="2:6" ht="31.2" x14ac:dyDescent="0.25">
      <c r="B63" s="38" t="s">
        <v>374</v>
      </c>
      <c r="C63" s="23" t="s">
        <v>375</v>
      </c>
      <c r="D63" s="40" t="s">
        <v>376</v>
      </c>
      <c r="E63" s="25">
        <f>SUM(E58:E62)</f>
        <v>0</v>
      </c>
      <c r="F63" s="25">
        <f>SUM(F58:F62)</f>
        <v>0</v>
      </c>
    </row>
    <row r="64" spans="2:6" ht="27.6" x14ac:dyDescent="0.25">
      <c r="B64" s="32" t="s">
        <v>377</v>
      </c>
      <c r="C64" s="44" t="s">
        <v>378</v>
      </c>
      <c r="D64" s="2" t="s">
        <v>379</v>
      </c>
      <c r="E64" s="16">
        <v>0</v>
      </c>
      <c r="F64" s="16">
        <v>0</v>
      </c>
    </row>
    <row r="65" spans="2:6" ht="27.6" x14ac:dyDescent="0.25">
      <c r="B65" s="32" t="s">
        <v>380</v>
      </c>
      <c r="C65" s="41" t="s">
        <v>381</v>
      </c>
      <c r="D65" s="2" t="s">
        <v>382</v>
      </c>
      <c r="E65" s="16">
        <v>0</v>
      </c>
      <c r="F65" s="16">
        <v>0</v>
      </c>
    </row>
    <row r="66" spans="2:6" ht="41.4" x14ac:dyDescent="0.25">
      <c r="B66" s="32" t="s">
        <v>383</v>
      </c>
      <c r="C66" s="41" t="s">
        <v>384</v>
      </c>
      <c r="D66" s="2" t="s">
        <v>385</v>
      </c>
      <c r="E66" s="16">
        <v>0</v>
      </c>
      <c r="F66" s="16">
        <v>0</v>
      </c>
    </row>
    <row r="67" spans="2:6" ht="27.6" x14ac:dyDescent="0.25">
      <c r="B67" s="32" t="s">
        <v>386</v>
      </c>
      <c r="C67" s="41" t="s">
        <v>387</v>
      </c>
      <c r="D67" s="2" t="s">
        <v>388</v>
      </c>
      <c r="E67" s="16">
        <v>0</v>
      </c>
      <c r="F67" s="16">
        <v>0</v>
      </c>
    </row>
    <row r="68" spans="2:6" ht="15.6" x14ac:dyDescent="0.25">
      <c r="B68" s="32" t="s">
        <v>389</v>
      </c>
      <c r="C68" s="7" t="s">
        <v>390</v>
      </c>
      <c r="D68" s="2" t="s">
        <v>391</v>
      </c>
      <c r="E68" s="16">
        <v>0</v>
      </c>
      <c r="F68" s="16">
        <v>0</v>
      </c>
    </row>
    <row r="69" spans="2:6" ht="31.2" x14ac:dyDescent="0.25">
      <c r="B69" s="38" t="s">
        <v>392</v>
      </c>
      <c r="C69" s="23" t="s">
        <v>393</v>
      </c>
      <c r="D69" s="40" t="s">
        <v>394</v>
      </c>
      <c r="E69" s="25">
        <f>SUM(E64:E68)</f>
        <v>0</v>
      </c>
      <c r="F69" s="25">
        <f>SUM(F64:F68)</f>
        <v>0</v>
      </c>
    </row>
    <row r="70" spans="2:6" ht="31.2" x14ac:dyDescent="0.25">
      <c r="B70" s="38" t="s">
        <v>395</v>
      </c>
      <c r="C70" s="27" t="s">
        <v>396</v>
      </c>
      <c r="D70" s="40" t="s">
        <v>397</v>
      </c>
      <c r="E70" s="25">
        <f>E15+E21+E35+E51+E57+E63+E69</f>
        <v>20338412</v>
      </c>
      <c r="F70" s="25">
        <f>F15+F21+F35+F51+F57+F63+F69</f>
        <v>36194875</v>
      </c>
    </row>
  </sheetData>
  <mergeCells count="1">
    <mergeCell ref="B1:F1"/>
  </mergeCells>
  <pageMargins left="0.25" right="0.25" top="0.75" bottom="0.75" header="0.3" footer="0.3"/>
  <pageSetup paperSize="9" orientation="portrait" r:id="rId1"/>
  <headerFooter>
    <oddHeader>&amp;C 2. melléklet
az ................. önkormányzati rendelet módosításához
Az önkormányzat  2020.évi költségvetési bevételei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view="pageLayout" zoomScaleNormal="100" workbookViewId="0">
      <selection activeCell="B2" sqref="B2"/>
    </sheetView>
  </sheetViews>
  <sheetFormatPr defaultRowHeight="15.6" x14ac:dyDescent="0.3"/>
  <cols>
    <col min="1" max="1" width="5.6640625" style="57" bestFit="1" customWidth="1"/>
    <col min="2" max="2" width="46.6640625" style="57" customWidth="1"/>
    <col min="3" max="3" width="9.109375" style="10"/>
    <col min="4" max="4" width="11.5546875" style="10" customWidth="1"/>
    <col min="5" max="5" width="13.109375" style="46" customWidth="1"/>
    <col min="6" max="223" width="9.109375" style="46"/>
    <col min="224" max="259" width="2.6640625" style="46" customWidth="1"/>
    <col min="260" max="479" width="9.109375" style="46"/>
    <col min="480" max="515" width="2.6640625" style="46" customWidth="1"/>
    <col min="516" max="735" width="9.109375" style="46"/>
    <col min="736" max="771" width="2.6640625" style="46" customWidth="1"/>
    <col min="772" max="991" width="9.109375" style="46"/>
    <col min="992" max="1027" width="2.6640625" style="46" customWidth="1"/>
    <col min="1028" max="1247" width="9.109375" style="46"/>
    <col min="1248" max="1283" width="2.6640625" style="46" customWidth="1"/>
    <col min="1284" max="1503" width="9.109375" style="46"/>
    <col min="1504" max="1539" width="2.6640625" style="46" customWidth="1"/>
    <col min="1540" max="1759" width="9.109375" style="46"/>
    <col min="1760" max="1795" width="2.6640625" style="46" customWidth="1"/>
    <col min="1796" max="2015" width="9.109375" style="46"/>
    <col min="2016" max="2051" width="2.6640625" style="46" customWidth="1"/>
    <col min="2052" max="2271" width="9.109375" style="46"/>
    <col min="2272" max="2307" width="2.6640625" style="46" customWidth="1"/>
    <col min="2308" max="2527" width="9.109375" style="46"/>
    <col min="2528" max="2563" width="2.6640625" style="46" customWidth="1"/>
    <col min="2564" max="2783" width="9.109375" style="46"/>
    <col min="2784" max="2819" width="2.6640625" style="46" customWidth="1"/>
    <col min="2820" max="3039" width="9.109375" style="46"/>
    <col min="3040" max="3075" width="2.6640625" style="46" customWidth="1"/>
    <col min="3076" max="3295" width="9.109375" style="46"/>
    <col min="3296" max="3331" width="2.6640625" style="46" customWidth="1"/>
    <col min="3332" max="3551" width="9.109375" style="46"/>
    <col min="3552" max="3587" width="2.6640625" style="46" customWidth="1"/>
    <col min="3588" max="3807" width="9.109375" style="46"/>
    <col min="3808" max="3843" width="2.6640625" style="46" customWidth="1"/>
    <col min="3844" max="4063" width="9.109375" style="46"/>
    <col min="4064" max="4099" width="2.6640625" style="46" customWidth="1"/>
    <col min="4100" max="4319" width="9.109375" style="46"/>
    <col min="4320" max="4355" width="2.6640625" style="46" customWidth="1"/>
    <col min="4356" max="4575" width="9.109375" style="46"/>
    <col min="4576" max="4611" width="2.6640625" style="46" customWidth="1"/>
    <col min="4612" max="4831" width="9.109375" style="46"/>
    <col min="4832" max="4867" width="2.6640625" style="46" customWidth="1"/>
    <col min="4868" max="5087" width="9.109375" style="46"/>
    <col min="5088" max="5123" width="2.6640625" style="46" customWidth="1"/>
    <col min="5124" max="5343" width="9.109375" style="46"/>
    <col min="5344" max="5379" width="2.6640625" style="46" customWidth="1"/>
    <col min="5380" max="5599" width="9.109375" style="46"/>
    <col min="5600" max="5635" width="2.6640625" style="46" customWidth="1"/>
    <col min="5636" max="5855" width="9.109375" style="46"/>
    <col min="5856" max="5891" width="2.6640625" style="46" customWidth="1"/>
    <col min="5892" max="6111" width="9.109375" style="46"/>
    <col min="6112" max="6147" width="2.6640625" style="46" customWidth="1"/>
    <col min="6148" max="6367" width="9.109375" style="46"/>
    <col min="6368" max="6403" width="2.6640625" style="46" customWidth="1"/>
    <col min="6404" max="6623" width="9.109375" style="46"/>
    <col min="6624" max="6659" width="2.6640625" style="46" customWidth="1"/>
    <col min="6660" max="6879" width="9.109375" style="46"/>
    <col min="6880" max="6915" width="2.6640625" style="46" customWidth="1"/>
    <col min="6916" max="7135" width="9.109375" style="46"/>
    <col min="7136" max="7171" width="2.6640625" style="46" customWidth="1"/>
    <col min="7172" max="7391" width="9.109375" style="46"/>
    <col min="7392" max="7427" width="2.6640625" style="46" customWidth="1"/>
    <col min="7428" max="7647" width="9.109375" style="46"/>
    <col min="7648" max="7683" width="2.6640625" style="46" customWidth="1"/>
    <col min="7684" max="7903" width="9.109375" style="46"/>
    <col min="7904" max="7939" width="2.6640625" style="46" customWidth="1"/>
    <col min="7940" max="8159" width="9.109375" style="46"/>
    <col min="8160" max="8195" width="2.6640625" style="46" customWidth="1"/>
    <col min="8196" max="8415" width="9.109375" style="46"/>
    <col min="8416" max="8451" width="2.6640625" style="46" customWidth="1"/>
    <col min="8452" max="8671" width="9.109375" style="46"/>
    <col min="8672" max="8707" width="2.6640625" style="46" customWidth="1"/>
    <col min="8708" max="8927" width="9.109375" style="46"/>
    <col min="8928" max="8963" width="2.6640625" style="46" customWidth="1"/>
    <col min="8964" max="9183" width="9.109375" style="46"/>
    <col min="9184" max="9219" width="2.6640625" style="46" customWidth="1"/>
    <col min="9220" max="9439" width="9.109375" style="46"/>
    <col min="9440" max="9475" width="2.6640625" style="46" customWidth="1"/>
    <col min="9476" max="9695" width="9.109375" style="46"/>
    <col min="9696" max="9731" width="2.6640625" style="46" customWidth="1"/>
    <col min="9732" max="9951" width="9.109375" style="46"/>
    <col min="9952" max="9987" width="2.6640625" style="46" customWidth="1"/>
    <col min="9988" max="10207" width="9.109375" style="46"/>
    <col min="10208" max="10243" width="2.6640625" style="46" customWidth="1"/>
    <col min="10244" max="10463" width="9.109375" style="46"/>
    <col min="10464" max="10499" width="2.6640625" style="46" customWidth="1"/>
    <col min="10500" max="10719" width="9.109375" style="46"/>
    <col min="10720" max="10755" width="2.6640625" style="46" customWidth="1"/>
    <col min="10756" max="10975" width="9.109375" style="46"/>
    <col min="10976" max="11011" width="2.6640625" style="46" customWidth="1"/>
    <col min="11012" max="11231" width="9.109375" style="46"/>
    <col min="11232" max="11267" width="2.6640625" style="46" customWidth="1"/>
    <col min="11268" max="11487" width="9.109375" style="46"/>
    <col min="11488" max="11523" width="2.6640625" style="46" customWidth="1"/>
    <col min="11524" max="11743" width="9.109375" style="46"/>
    <col min="11744" max="11779" width="2.6640625" style="46" customWidth="1"/>
    <col min="11780" max="11999" width="9.109375" style="46"/>
    <col min="12000" max="12035" width="2.6640625" style="46" customWidth="1"/>
    <col min="12036" max="12255" width="9.109375" style="46"/>
    <col min="12256" max="12291" width="2.6640625" style="46" customWidth="1"/>
    <col min="12292" max="12511" width="9.109375" style="46"/>
    <col min="12512" max="12547" width="2.6640625" style="46" customWidth="1"/>
    <col min="12548" max="12767" width="9.109375" style="46"/>
    <col min="12768" max="12803" width="2.6640625" style="46" customWidth="1"/>
    <col min="12804" max="13023" width="9.109375" style="46"/>
    <col min="13024" max="13059" width="2.6640625" style="46" customWidth="1"/>
    <col min="13060" max="13279" width="9.109375" style="46"/>
    <col min="13280" max="13315" width="2.6640625" style="46" customWidth="1"/>
    <col min="13316" max="13535" width="9.109375" style="46"/>
    <col min="13536" max="13571" width="2.6640625" style="46" customWidth="1"/>
    <col min="13572" max="13791" width="9.109375" style="46"/>
    <col min="13792" max="13827" width="2.6640625" style="46" customWidth="1"/>
    <col min="13828" max="14047" width="9.109375" style="46"/>
    <col min="14048" max="14083" width="2.6640625" style="46" customWidth="1"/>
    <col min="14084" max="14303" width="9.109375" style="46"/>
    <col min="14304" max="14339" width="2.6640625" style="46" customWidth="1"/>
    <col min="14340" max="14559" width="9.109375" style="46"/>
    <col min="14560" max="14595" width="2.6640625" style="46" customWidth="1"/>
    <col min="14596" max="14815" width="9.109375" style="46"/>
    <col min="14816" max="14851" width="2.6640625" style="46" customWidth="1"/>
    <col min="14852" max="15071" width="9.109375" style="46"/>
    <col min="15072" max="15107" width="2.6640625" style="46" customWidth="1"/>
    <col min="15108" max="15327" width="9.109375" style="46"/>
    <col min="15328" max="15363" width="2.6640625" style="46" customWidth="1"/>
    <col min="15364" max="15583" width="9.109375" style="46"/>
    <col min="15584" max="15619" width="2.6640625" style="46" customWidth="1"/>
    <col min="15620" max="15839" width="9.109375" style="46"/>
    <col min="15840" max="15875" width="2.6640625" style="46" customWidth="1"/>
    <col min="15876" max="16095" width="9.109375" style="46"/>
    <col min="16096" max="16131" width="2.6640625" style="46" customWidth="1"/>
    <col min="16132" max="16384" width="9.109375" style="46"/>
  </cols>
  <sheetData>
    <row r="1" spans="1:5" x14ac:dyDescent="0.3">
      <c r="A1" s="106" t="s">
        <v>0</v>
      </c>
      <c r="B1" s="107"/>
      <c r="C1" s="107"/>
      <c r="D1" s="107"/>
      <c r="E1" s="107"/>
    </row>
    <row r="2" spans="1:5" ht="46.8" x14ac:dyDescent="0.3">
      <c r="A2" s="47" t="s">
        <v>1</v>
      </c>
      <c r="B2" s="40" t="s">
        <v>2</v>
      </c>
      <c r="C2" s="15" t="s">
        <v>3</v>
      </c>
      <c r="D2" s="74" t="s">
        <v>518</v>
      </c>
      <c r="E2" s="74" t="s">
        <v>520</v>
      </c>
    </row>
    <row r="3" spans="1:5" ht="31.2" x14ac:dyDescent="0.3">
      <c r="A3" s="32" t="s">
        <v>4</v>
      </c>
      <c r="B3" s="48" t="s">
        <v>398</v>
      </c>
      <c r="C3" s="49" t="s">
        <v>399</v>
      </c>
      <c r="D3" s="50">
        <v>0</v>
      </c>
      <c r="E3" s="50">
        <v>0</v>
      </c>
    </row>
    <row r="4" spans="1:5" ht="31.2" x14ac:dyDescent="0.3">
      <c r="A4" s="32" t="s">
        <v>7</v>
      </c>
      <c r="B4" s="48" t="s">
        <v>400</v>
      </c>
      <c r="C4" s="49" t="s">
        <v>401</v>
      </c>
      <c r="D4" s="50">
        <v>0</v>
      </c>
      <c r="E4" s="50">
        <v>0</v>
      </c>
    </row>
    <row r="5" spans="1:5" ht="31.2" x14ac:dyDescent="0.3">
      <c r="A5" s="32" t="s">
        <v>10</v>
      </c>
      <c r="B5" s="48" t="s">
        <v>402</v>
      </c>
      <c r="C5" s="49" t="s">
        <v>403</v>
      </c>
      <c r="D5" s="50">
        <v>0</v>
      </c>
      <c r="E5" s="50">
        <v>0</v>
      </c>
    </row>
    <row r="6" spans="1:5" ht="32.4" x14ac:dyDescent="0.3">
      <c r="A6" s="35" t="s">
        <v>13</v>
      </c>
      <c r="B6" s="51" t="s">
        <v>404</v>
      </c>
      <c r="C6" s="52" t="s">
        <v>405</v>
      </c>
      <c r="D6" s="21">
        <f>SUM(D3:D5)</f>
        <v>0</v>
      </c>
      <c r="E6" s="21">
        <f>SUM(E3:E5)</f>
        <v>0</v>
      </c>
    </row>
    <row r="7" spans="1:5" s="54" customFormat="1" x14ac:dyDescent="0.3">
      <c r="A7" s="32" t="s">
        <v>16</v>
      </c>
      <c r="B7" s="53" t="s">
        <v>406</v>
      </c>
      <c r="C7" s="49" t="s">
        <v>407</v>
      </c>
      <c r="D7" s="50">
        <v>0</v>
      </c>
      <c r="E7" s="50">
        <v>0</v>
      </c>
    </row>
    <row r="8" spans="1:5" x14ac:dyDescent="0.3">
      <c r="A8" s="32" t="s">
        <v>19</v>
      </c>
      <c r="B8" s="48" t="s">
        <v>408</v>
      </c>
      <c r="C8" s="49" t="s">
        <v>409</v>
      </c>
      <c r="D8" s="50">
        <v>0</v>
      </c>
      <c r="E8" s="50">
        <v>0</v>
      </c>
    </row>
    <row r="9" spans="1:5" x14ac:dyDescent="0.3">
      <c r="A9" s="32" t="s">
        <v>22</v>
      </c>
      <c r="B9" s="48" t="s">
        <v>410</v>
      </c>
      <c r="C9" s="49" t="s">
        <v>411</v>
      </c>
      <c r="D9" s="50">
        <v>0</v>
      </c>
      <c r="E9" s="50">
        <v>0</v>
      </c>
    </row>
    <row r="10" spans="1:5" ht="31.2" x14ac:dyDescent="0.3">
      <c r="A10" s="32" t="s">
        <v>25</v>
      </c>
      <c r="B10" s="48" t="s">
        <v>412</v>
      </c>
      <c r="C10" s="49" t="s">
        <v>413</v>
      </c>
      <c r="D10" s="50">
        <v>0</v>
      </c>
      <c r="E10" s="50">
        <v>0</v>
      </c>
    </row>
    <row r="11" spans="1:5" x14ac:dyDescent="0.3">
      <c r="A11" s="32" t="s">
        <v>28</v>
      </c>
      <c r="B11" s="48" t="s">
        <v>414</v>
      </c>
      <c r="C11" s="49" t="s">
        <v>415</v>
      </c>
      <c r="D11" s="50">
        <v>0</v>
      </c>
      <c r="E11" s="50">
        <v>0</v>
      </c>
    </row>
    <row r="12" spans="1:5" x14ac:dyDescent="0.3">
      <c r="A12" s="32">
        <v>10</v>
      </c>
      <c r="B12" s="48" t="s">
        <v>416</v>
      </c>
      <c r="C12" s="49" t="s">
        <v>417</v>
      </c>
      <c r="D12" s="50">
        <v>0</v>
      </c>
      <c r="E12" s="50">
        <v>0</v>
      </c>
    </row>
    <row r="13" spans="1:5" ht="16.2" x14ac:dyDescent="0.3">
      <c r="A13" s="35">
        <v>11</v>
      </c>
      <c r="B13" s="55" t="s">
        <v>418</v>
      </c>
      <c r="C13" s="52" t="s">
        <v>419</v>
      </c>
      <c r="D13" s="21">
        <f>SUM(D7:D12)</f>
        <v>0</v>
      </c>
      <c r="E13" s="21">
        <f>SUM(E7:E12)</f>
        <v>0</v>
      </c>
    </row>
    <row r="14" spans="1:5" x14ac:dyDescent="0.3">
      <c r="A14" s="32">
        <v>12</v>
      </c>
      <c r="B14" s="29" t="s">
        <v>420</v>
      </c>
      <c r="C14" s="49" t="s">
        <v>421</v>
      </c>
      <c r="D14" s="50">
        <v>0</v>
      </c>
      <c r="E14" s="50">
        <v>0</v>
      </c>
    </row>
    <row r="15" spans="1:5" x14ac:dyDescent="0.3">
      <c r="A15" s="32">
        <v>13</v>
      </c>
      <c r="B15" s="29" t="s">
        <v>422</v>
      </c>
      <c r="C15" s="49" t="s">
        <v>423</v>
      </c>
      <c r="D15" s="50">
        <v>670945</v>
      </c>
      <c r="E15" s="77">
        <v>670945</v>
      </c>
    </row>
    <row r="16" spans="1:5" x14ac:dyDescent="0.3">
      <c r="A16" s="32">
        <v>14</v>
      </c>
      <c r="B16" s="29" t="s">
        <v>424</v>
      </c>
      <c r="C16" s="49" t="s">
        <v>425</v>
      </c>
      <c r="D16" s="50">
        <v>0</v>
      </c>
      <c r="E16" s="50">
        <v>0</v>
      </c>
    </row>
    <row r="17" spans="1:5" x14ac:dyDescent="0.3">
      <c r="A17" s="32">
        <v>15</v>
      </c>
      <c r="B17" s="29" t="s">
        <v>426</v>
      </c>
      <c r="C17" s="49" t="s">
        <v>427</v>
      </c>
      <c r="D17" s="50">
        <v>0</v>
      </c>
      <c r="E17" s="50">
        <v>0</v>
      </c>
    </row>
    <row r="18" spans="1:5" x14ac:dyDescent="0.3">
      <c r="A18" s="32">
        <v>16</v>
      </c>
      <c r="B18" s="29" t="s">
        <v>428</v>
      </c>
      <c r="C18" s="49" t="s">
        <v>429</v>
      </c>
      <c r="D18" s="50">
        <v>0</v>
      </c>
      <c r="E18" s="50">
        <v>0</v>
      </c>
    </row>
    <row r="19" spans="1:5" x14ac:dyDescent="0.3">
      <c r="A19" s="32">
        <v>17</v>
      </c>
      <c r="B19" s="29" t="s">
        <v>430</v>
      </c>
      <c r="C19" s="49" t="s">
        <v>431</v>
      </c>
      <c r="D19" s="50">
        <v>0</v>
      </c>
      <c r="E19" s="50">
        <v>0</v>
      </c>
    </row>
    <row r="20" spans="1:5" x14ac:dyDescent="0.3">
      <c r="A20" s="32">
        <v>18</v>
      </c>
      <c r="B20" s="29" t="s">
        <v>432</v>
      </c>
      <c r="C20" s="49" t="s">
        <v>433</v>
      </c>
      <c r="D20" s="50">
        <v>0</v>
      </c>
      <c r="E20" s="50">
        <v>0</v>
      </c>
    </row>
    <row r="21" spans="1:5" x14ac:dyDescent="0.3">
      <c r="A21" s="32">
        <v>19</v>
      </c>
      <c r="B21" s="29" t="s">
        <v>434</v>
      </c>
      <c r="C21" s="49" t="s">
        <v>435</v>
      </c>
      <c r="D21" s="50">
        <v>0</v>
      </c>
      <c r="E21" s="50">
        <v>0</v>
      </c>
    </row>
    <row r="22" spans="1:5" ht="16.2" x14ac:dyDescent="0.3">
      <c r="A22" s="35">
        <v>20</v>
      </c>
      <c r="B22" s="55" t="s">
        <v>436</v>
      </c>
      <c r="C22" s="52" t="s">
        <v>437</v>
      </c>
      <c r="D22" s="21">
        <f>SUM(D20:D21)</f>
        <v>0</v>
      </c>
      <c r="E22" s="21">
        <f>SUM(E20:E21)</f>
        <v>0</v>
      </c>
    </row>
    <row r="23" spans="1:5" ht="16.2" x14ac:dyDescent="0.3">
      <c r="A23" s="35">
        <v>21</v>
      </c>
      <c r="B23" s="55" t="s">
        <v>438</v>
      </c>
      <c r="C23" s="52" t="s">
        <v>439</v>
      </c>
      <c r="D23" s="21">
        <f>D6+D13+D14+D15+D16+D17+D18+D19+D22</f>
        <v>670945</v>
      </c>
      <c r="E23" s="21">
        <f>E6+E13+E14+E15+E16+E17+E18+E19+E22</f>
        <v>670945</v>
      </c>
    </row>
    <row r="24" spans="1:5" x14ac:dyDescent="0.3">
      <c r="A24" s="32">
        <v>22</v>
      </c>
      <c r="B24" s="29" t="s">
        <v>440</v>
      </c>
      <c r="C24" s="49" t="s">
        <v>441</v>
      </c>
      <c r="D24" s="50">
        <v>0</v>
      </c>
      <c r="E24" s="50">
        <v>0</v>
      </c>
    </row>
    <row r="25" spans="1:5" x14ac:dyDescent="0.3">
      <c r="A25" s="32">
        <v>23</v>
      </c>
      <c r="B25" s="7" t="s">
        <v>442</v>
      </c>
      <c r="C25" s="49" t="s">
        <v>443</v>
      </c>
      <c r="D25" s="50">
        <v>0</v>
      </c>
      <c r="E25" s="50">
        <v>0</v>
      </c>
    </row>
    <row r="26" spans="1:5" x14ac:dyDescent="0.3">
      <c r="A26" s="32">
        <v>24</v>
      </c>
      <c r="B26" s="29" t="s">
        <v>444</v>
      </c>
      <c r="C26" s="49" t="s">
        <v>445</v>
      </c>
      <c r="D26" s="50">
        <v>0</v>
      </c>
      <c r="E26" s="50">
        <v>0</v>
      </c>
    </row>
    <row r="27" spans="1:5" ht="31.2" x14ac:dyDescent="0.3">
      <c r="A27" s="32">
        <v>25</v>
      </c>
      <c r="B27" s="7" t="s">
        <v>446</v>
      </c>
      <c r="C27" s="49" t="s">
        <v>447</v>
      </c>
      <c r="D27" s="50">
        <v>0</v>
      </c>
      <c r="E27" s="50">
        <v>0</v>
      </c>
    </row>
    <row r="28" spans="1:5" x14ac:dyDescent="0.3">
      <c r="A28" s="32">
        <v>26</v>
      </c>
      <c r="B28" s="29" t="s">
        <v>448</v>
      </c>
      <c r="C28" s="49" t="s">
        <v>449</v>
      </c>
      <c r="D28" s="50">
        <v>0</v>
      </c>
      <c r="E28" s="50">
        <v>0</v>
      </c>
    </row>
    <row r="29" spans="1:5" ht="16.2" x14ac:dyDescent="0.3">
      <c r="A29" s="35">
        <v>27</v>
      </c>
      <c r="B29" s="55" t="s">
        <v>450</v>
      </c>
      <c r="C29" s="52" t="s">
        <v>451</v>
      </c>
      <c r="D29" s="21">
        <f>SUM(D24:D28)</f>
        <v>0</v>
      </c>
      <c r="E29" s="21">
        <f>SUM(E24:E28)</f>
        <v>0</v>
      </c>
    </row>
    <row r="30" spans="1:5" ht="31.2" x14ac:dyDescent="0.3">
      <c r="A30" s="32">
        <v>28</v>
      </c>
      <c r="B30" s="7" t="s">
        <v>452</v>
      </c>
      <c r="C30" s="49" t="s">
        <v>453</v>
      </c>
      <c r="D30" s="2">
        <v>0</v>
      </c>
      <c r="E30" s="2">
        <v>0</v>
      </c>
    </row>
    <row r="31" spans="1:5" x14ac:dyDescent="0.3">
      <c r="A31" s="32">
        <v>29</v>
      </c>
      <c r="B31" s="7" t="s">
        <v>454</v>
      </c>
      <c r="C31" s="49" t="s">
        <v>455</v>
      </c>
      <c r="D31" s="2">
        <v>0</v>
      </c>
      <c r="E31" s="2">
        <v>0</v>
      </c>
    </row>
    <row r="32" spans="1:5" x14ac:dyDescent="0.3">
      <c r="A32" s="38">
        <v>30</v>
      </c>
      <c r="B32" s="56" t="s">
        <v>456</v>
      </c>
      <c r="C32" s="15" t="s">
        <v>457</v>
      </c>
      <c r="D32" s="25">
        <f>D23+D29+D30+D31</f>
        <v>670945</v>
      </c>
      <c r="E32" s="25">
        <f>E23+E29+E30+E31</f>
        <v>670945</v>
      </c>
    </row>
    <row r="33" spans="2:2" x14ac:dyDescent="0.3">
      <c r="B33" s="12"/>
    </row>
  </sheetData>
  <mergeCells count="1">
    <mergeCell ref="A1:E1"/>
  </mergeCells>
  <pageMargins left="0.25" right="0.25" top="0.75" bottom="0.75" header="0.3" footer="0.3"/>
  <pageSetup paperSize="9" orientation="portrait" r:id="rId1"/>
  <headerFooter>
    <oddHeader>&amp;C 3. melléklet
az .............. önkormányzati rendelet módosításához
Az önkormányzat 2020.évi finanszírozási kiadásai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33"/>
  <sheetViews>
    <sheetView view="pageLayout" zoomScaleNormal="100" workbookViewId="0">
      <selection activeCell="E33" sqref="E33"/>
    </sheetView>
  </sheetViews>
  <sheetFormatPr defaultRowHeight="15.6" x14ac:dyDescent="0.3"/>
  <cols>
    <col min="1" max="1" width="5.6640625" style="58" bestFit="1" customWidth="1"/>
    <col min="2" max="2" width="44.5546875" style="58" customWidth="1"/>
    <col min="3" max="3" width="7.5546875" style="10" customWidth="1"/>
    <col min="4" max="4" width="14.6640625" style="10" customWidth="1"/>
    <col min="5" max="5" width="14.33203125" style="58" customWidth="1"/>
    <col min="6" max="13" width="2.6640625" style="58" customWidth="1"/>
    <col min="14" max="223" width="9.109375" style="58"/>
    <col min="224" max="269" width="2.6640625" style="58" customWidth="1"/>
    <col min="270" max="479" width="9.109375" style="58"/>
    <col min="480" max="525" width="2.6640625" style="58" customWidth="1"/>
    <col min="526" max="735" width="9.109375" style="58"/>
    <col min="736" max="781" width="2.6640625" style="58" customWidth="1"/>
    <col min="782" max="991" width="9.109375" style="58"/>
    <col min="992" max="1037" width="2.6640625" style="58" customWidth="1"/>
    <col min="1038" max="1247" width="9.109375" style="58"/>
    <col min="1248" max="1293" width="2.6640625" style="58" customWidth="1"/>
    <col min="1294" max="1503" width="9.109375" style="58"/>
    <col min="1504" max="1549" width="2.6640625" style="58" customWidth="1"/>
    <col min="1550" max="1759" width="9.109375" style="58"/>
    <col min="1760" max="1805" width="2.6640625" style="58" customWidth="1"/>
    <col min="1806" max="2015" width="9.109375" style="58"/>
    <col min="2016" max="2061" width="2.6640625" style="58" customWidth="1"/>
    <col min="2062" max="2271" width="9.109375" style="58"/>
    <col min="2272" max="2317" width="2.6640625" style="58" customWidth="1"/>
    <col min="2318" max="2527" width="9.109375" style="58"/>
    <col min="2528" max="2573" width="2.6640625" style="58" customWidth="1"/>
    <col min="2574" max="2783" width="9.109375" style="58"/>
    <col min="2784" max="2829" width="2.6640625" style="58" customWidth="1"/>
    <col min="2830" max="3039" width="9.109375" style="58"/>
    <col min="3040" max="3085" width="2.6640625" style="58" customWidth="1"/>
    <col min="3086" max="3295" width="9.109375" style="58"/>
    <col min="3296" max="3341" width="2.6640625" style="58" customWidth="1"/>
    <col min="3342" max="3551" width="9.109375" style="58"/>
    <col min="3552" max="3597" width="2.6640625" style="58" customWidth="1"/>
    <col min="3598" max="3807" width="9.109375" style="58"/>
    <col min="3808" max="3853" width="2.6640625" style="58" customWidth="1"/>
    <col min="3854" max="4063" width="9.109375" style="58"/>
    <col min="4064" max="4109" width="2.6640625" style="58" customWidth="1"/>
    <col min="4110" max="4319" width="9.109375" style="58"/>
    <col min="4320" max="4365" width="2.6640625" style="58" customWidth="1"/>
    <col min="4366" max="4575" width="9.109375" style="58"/>
    <col min="4576" max="4621" width="2.6640625" style="58" customWidth="1"/>
    <col min="4622" max="4831" width="9.109375" style="58"/>
    <col min="4832" max="4877" width="2.6640625" style="58" customWidth="1"/>
    <col min="4878" max="5087" width="9.109375" style="58"/>
    <col min="5088" max="5133" width="2.6640625" style="58" customWidth="1"/>
    <col min="5134" max="5343" width="9.109375" style="58"/>
    <col min="5344" max="5389" width="2.6640625" style="58" customWidth="1"/>
    <col min="5390" max="5599" width="9.109375" style="58"/>
    <col min="5600" max="5645" width="2.6640625" style="58" customWidth="1"/>
    <col min="5646" max="5855" width="9.109375" style="58"/>
    <col min="5856" max="5901" width="2.6640625" style="58" customWidth="1"/>
    <col min="5902" max="6111" width="9.109375" style="58"/>
    <col min="6112" max="6157" width="2.6640625" style="58" customWidth="1"/>
    <col min="6158" max="6367" width="9.109375" style="58"/>
    <col min="6368" max="6413" width="2.6640625" style="58" customWidth="1"/>
    <col min="6414" max="6623" width="9.109375" style="58"/>
    <col min="6624" max="6669" width="2.6640625" style="58" customWidth="1"/>
    <col min="6670" max="6879" width="9.109375" style="58"/>
    <col min="6880" max="6925" width="2.6640625" style="58" customWidth="1"/>
    <col min="6926" max="7135" width="9.109375" style="58"/>
    <col min="7136" max="7181" width="2.6640625" style="58" customWidth="1"/>
    <col min="7182" max="7391" width="9.109375" style="58"/>
    <col min="7392" max="7437" width="2.6640625" style="58" customWidth="1"/>
    <col min="7438" max="7647" width="9.109375" style="58"/>
    <col min="7648" max="7693" width="2.6640625" style="58" customWidth="1"/>
    <col min="7694" max="7903" width="9.109375" style="58"/>
    <col min="7904" max="7949" width="2.6640625" style="58" customWidth="1"/>
    <col min="7950" max="8159" width="9.109375" style="58"/>
    <col min="8160" max="8205" width="2.6640625" style="58" customWidth="1"/>
    <col min="8206" max="8415" width="9.109375" style="58"/>
    <col min="8416" max="8461" width="2.6640625" style="58" customWidth="1"/>
    <col min="8462" max="8671" width="9.109375" style="58"/>
    <col min="8672" max="8717" width="2.6640625" style="58" customWidth="1"/>
    <col min="8718" max="8927" width="9.109375" style="58"/>
    <col min="8928" max="8973" width="2.6640625" style="58" customWidth="1"/>
    <col min="8974" max="9183" width="9.109375" style="58"/>
    <col min="9184" max="9229" width="2.6640625" style="58" customWidth="1"/>
    <col min="9230" max="9439" width="9.109375" style="58"/>
    <col min="9440" max="9485" width="2.6640625" style="58" customWidth="1"/>
    <col min="9486" max="9695" width="9.109375" style="58"/>
    <col min="9696" max="9741" width="2.6640625" style="58" customWidth="1"/>
    <col min="9742" max="9951" width="9.109375" style="58"/>
    <col min="9952" max="9997" width="2.6640625" style="58" customWidth="1"/>
    <col min="9998" max="10207" width="9.109375" style="58"/>
    <col min="10208" max="10253" width="2.6640625" style="58" customWidth="1"/>
    <col min="10254" max="10463" width="9.109375" style="58"/>
    <col min="10464" max="10509" width="2.6640625" style="58" customWidth="1"/>
    <col min="10510" max="10719" width="9.109375" style="58"/>
    <col min="10720" max="10765" width="2.6640625" style="58" customWidth="1"/>
    <col min="10766" max="10975" width="9.109375" style="58"/>
    <col min="10976" max="11021" width="2.6640625" style="58" customWidth="1"/>
    <col min="11022" max="11231" width="9.109375" style="58"/>
    <col min="11232" max="11277" width="2.6640625" style="58" customWidth="1"/>
    <col min="11278" max="11487" width="9.109375" style="58"/>
    <col min="11488" max="11533" width="2.6640625" style="58" customWidth="1"/>
    <col min="11534" max="11743" width="9.109375" style="58"/>
    <col min="11744" max="11789" width="2.6640625" style="58" customWidth="1"/>
    <col min="11790" max="11999" width="9.109375" style="58"/>
    <col min="12000" max="12045" width="2.6640625" style="58" customWidth="1"/>
    <col min="12046" max="12255" width="9.109375" style="58"/>
    <col min="12256" max="12301" width="2.6640625" style="58" customWidth="1"/>
    <col min="12302" max="12511" width="9.109375" style="58"/>
    <col min="12512" max="12557" width="2.6640625" style="58" customWidth="1"/>
    <col min="12558" max="12767" width="9.109375" style="58"/>
    <col min="12768" max="12813" width="2.6640625" style="58" customWidth="1"/>
    <col min="12814" max="13023" width="9.109375" style="58"/>
    <col min="13024" max="13069" width="2.6640625" style="58" customWidth="1"/>
    <col min="13070" max="13279" width="9.109375" style="58"/>
    <col min="13280" max="13325" width="2.6640625" style="58" customWidth="1"/>
    <col min="13326" max="13535" width="9.109375" style="58"/>
    <col min="13536" max="13581" width="2.6640625" style="58" customWidth="1"/>
    <col min="13582" max="13791" width="9.109375" style="58"/>
    <col min="13792" max="13837" width="2.6640625" style="58" customWidth="1"/>
    <col min="13838" max="14047" width="9.109375" style="58"/>
    <col min="14048" max="14093" width="2.6640625" style="58" customWidth="1"/>
    <col min="14094" max="14303" width="9.109375" style="58"/>
    <col min="14304" max="14349" width="2.6640625" style="58" customWidth="1"/>
    <col min="14350" max="14559" width="9.109375" style="58"/>
    <col min="14560" max="14605" width="2.6640625" style="58" customWidth="1"/>
    <col min="14606" max="14815" width="9.109375" style="58"/>
    <col min="14816" max="14861" width="2.6640625" style="58" customWidth="1"/>
    <col min="14862" max="15071" width="9.109375" style="58"/>
    <col min="15072" max="15117" width="2.6640625" style="58" customWidth="1"/>
    <col min="15118" max="15327" width="9.109375" style="58"/>
    <col min="15328" max="15373" width="2.6640625" style="58" customWidth="1"/>
    <col min="15374" max="15583" width="9.109375" style="58"/>
    <col min="15584" max="15629" width="2.6640625" style="58" customWidth="1"/>
    <col min="15630" max="15839" width="9.109375" style="58"/>
    <col min="15840" max="15885" width="2.6640625" style="58" customWidth="1"/>
    <col min="15886" max="16095" width="9.109375" style="58"/>
    <col min="16096" max="16141" width="2.6640625" style="58" customWidth="1"/>
    <col min="16142" max="16384" width="9.109375" style="58"/>
  </cols>
  <sheetData>
    <row r="2" spans="1:5" x14ac:dyDescent="0.3">
      <c r="A2" s="106" t="s">
        <v>0</v>
      </c>
      <c r="B2" s="107"/>
      <c r="C2" s="107"/>
      <c r="D2" s="107"/>
      <c r="E2" s="107"/>
    </row>
    <row r="3" spans="1:5" ht="46.8" x14ac:dyDescent="0.3">
      <c r="A3" s="59" t="s">
        <v>1</v>
      </c>
      <c r="B3" s="40" t="s">
        <v>2</v>
      </c>
      <c r="C3" s="15" t="s">
        <v>3</v>
      </c>
      <c r="D3" s="74" t="s">
        <v>518</v>
      </c>
      <c r="E3" s="74" t="s">
        <v>519</v>
      </c>
    </row>
    <row r="4" spans="1:5" x14ac:dyDescent="0.3">
      <c r="A4" s="60" t="s">
        <v>4</v>
      </c>
      <c r="B4" s="61" t="s">
        <v>458</v>
      </c>
      <c r="C4" s="49" t="s">
        <v>459</v>
      </c>
      <c r="D4" s="16">
        <v>0</v>
      </c>
      <c r="E4" s="16">
        <v>0</v>
      </c>
    </row>
    <row r="5" spans="1:5" ht="31.2" x14ac:dyDescent="0.3">
      <c r="A5" s="60" t="s">
        <v>7</v>
      </c>
      <c r="B5" s="62" t="s">
        <v>460</v>
      </c>
      <c r="C5" s="49" t="s">
        <v>461</v>
      </c>
      <c r="D5" s="16">
        <v>0</v>
      </c>
      <c r="E5" s="16">
        <v>0</v>
      </c>
    </row>
    <row r="6" spans="1:5" x14ac:dyDescent="0.3">
      <c r="A6" s="60" t="s">
        <v>10</v>
      </c>
      <c r="B6" s="61" t="s">
        <v>462</v>
      </c>
      <c r="C6" s="49" t="s">
        <v>463</v>
      </c>
      <c r="D6" s="16">
        <v>0</v>
      </c>
      <c r="E6" s="16">
        <v>0</v>
      </c>
    </row>
    <row r="7" spans="1:5" ht="32.4" x14ac:dyDescent="0.35">
      <c r="A7" s="63" t="s">
        <v>13</v>
      </c>
      <c r="B7" s="64" t="s">
        <v>464</v>
      </c>
      <c r="C7" s="52" t="s">
        <v>465</v>
      </c>
      <c r="D7" s="21">
        <f>SUM(D4:D6)</f>
        <v>0</v>
      </c>
      <c r="E7" s="21">
        <f>SUM(E4:E6)</f>
        <v>0</v>
      </c>
    </row>
    <row r="8" spans="1:5" ht="31.2" x14ac:dyDescent="0.3">
      <c r="A8" s="60" t="s">
        <v>16</v>
      </c>
      <c r="B8" s="62" t="s">
        <v>466</v>
      </c>
      <c r="C8" s="49" t="s">
        <v>467</v>
      </c>
      <c r="D8" s="16">
        <v>0</v>
      </c>
      <c r="E8" s="16">
        <v>0</v>
      </c>
    </row>
    <row r="9" spans="1:5" x14ac:dyDescent="0.3">
      <c r="A9" s="60" t="s">
        <v>19</v>
      </c>
      <c r="B9" s="61" t="s">
        <v>468</v>
      </c>
      <c r="C9" s="49" t="s">
        <v>469</v>
      </c>
      <c r="D9" s="16">
        <v>0</v>
      </c>
      <c r="E9" s="16">
        <v>0</v>
      </c>
    </row>
    <row r="10" spans="1:5" ht="31.2" x14ac:dyDescent="0.3">
      <c r="A10" s="60" t="s">
        <v>22</v>
      </c>
      <c r="B10" s="62" t="s">
        <v>470</v>
      </c>
      <c r="C10" s="49" t="s">
        <v>471</v>
      </c>
      <c r="D10" s="16">
        <v>0</v>
      </c>
      <c r="E10" s="16">
        <v>0</v>
      </c>
    </row>
    <row r="11" spans="1:5" x14ac:dyDescent="0.3">
      <c r="A11" s="60" t="s">
        <v>25</v>
      </c>
      <c r="B11" s="61" t="s">
        <v>472</v>
      </c>
      <c r="C11" s="49" t="s">
        <v>473</v>
      </c>
      <c r="D11" s="16">
        <v>0</v>
      </c>
      <c r="E11" s="16">
        <v>0</v>
      </c>
    </row>
    <row r="12" spans="1:5" s="66" customFormat="1" ht="16.2" x14ac:dyDescent="0.35">
      <c r="A12" s="63" t="s">
        <v>28</v>
      </c>
      <c r="B12" s="65" t="s">
        <v>474</v>
      </c>
      <c r="C12" s="52" t="s">
        <v>475</v>
      </c>
      <c r="D12" s="21">
        <f>SUM(D8:D11)</f>
        <v>0</v>
      </c>
      <c r="E12" s="21">
        <f>SUM(E8:E11)</f>
        <v>0</v>
      </c>
    </row>
    <row r="13" spans="1:5" s="66" customFormat="1" ht="31.2" x14ac:dyDescent="0.3">
      <c r="A13" s="60" t="s">
        <v>31</v>
      </c>
      <c r="B13" s="67" t="s">
        <v>476</v>
      </c>
      <c r="C13" s="49" t="s">
        <v>477</v>
      </c>
      <c r="D13" s="75">
        <v>11856388</v>
      </c>
      <c r="E13" s="75">
        <v>11856388</v>
      </c>
    </row>
    <row r="14" spans="1:5" s="66" customFormat="1" ht="31.2" x14ac:dyDescent="0.3">
      <c r="A14" s="60" t="s">
        <v>34</v>
      </c>
      <c r="B14" s="67" t="s">
        <v>478</v>
      </c>
      <c r="C14" s="49" t="s">
        <v>479</v>
      </c>
      <c r="D14" s="16">
        <v>0</v>
      </c>
      <c r="E14" s="16">
        <v>0</v>
      </c>
    </row>
    <row r="15" spans="1:5" s="66" customFormat="1" ht="16.2" x14ac:dyDescent="0.35">
      <c r="A15" s="63" t="s">
        <v>37</v>
      </c>
      <c r="B15" s="68" t="s">
        <v>480</v>
      </c>
      <c r="C15" s="52" t="s">
        <v>481</v>
      </c>
      <c r="D15" s="21">
        <f>SUM(D13:D14)</f>
        <v>11856388</v>
      </c>
      <c r="E15" s="21">
        <f>SUM(E13:E14)</f>
        <v>11856388</v>
      </c>
    </row>
    <row r="16" spans="1:5" s="66" customFormat="1" x14ac:dyDescent="0.3">
      <c r="A16" s="60" t="s">
        <v>40</v>
      </c>
      <c r="B16" s="69" t="s">
        <v>482</v>
      </c>
      <c r="C16" s="49" t="s">
        <v>483</v>
      </c>
      <c r="D16" s="16">
        <v>0</v>
      </c>
      <c r="E16" s="16">
        <v>0</v>
      </c>
    </row>
    <row r="17" spans="1:5" x14ac:dyDescent="0.3">
      <c r="A17" s="60" t="s">
        <v>43</v>
      </c>
      <c r="B17" s="69" t="s">
        <v>484</v>
      </c>
      <c r="C17" s="49" t="s">
        <v>485</v>
      </c>
      <c r="D17" s="16">
        <v>0</v>
      </c>
      <c r="E17" s="16">
        <v>0</v>
      </c>
    </row>
    <row r="18" spans="1:5" x14ac:dyDescent="0.3">
      <c r="A18" s="60" t="s">
        <v>46</v>
      </c>
      <c r="B18" s="69" t="s">
        <v>486</v>
      </c>
      <c r="C18" s="49" t="s">
        <v>487</v>
      </c>
      <c r="D18" s="16">
        <v>0</v>
      </c>
      <c r="E18" s="16">
        <v>0</v>
      </c>
    </row>
    <row r="19" spans="1:5" x14ac:dyDescent="0.3">
      <c r="A19" s="60" t="s">
        <v>49</v>
      </c>
      <c r="B19" s="69" t="s">
        <v>488</v>
      </c>
      <c r="C19" s="49" t="s">
        <v>489</v>
      </c>
      <c r="D19" s="16">
        <v>0</v>
      </c>
      <c r="E19" s="16">
        <v>0</v>
      </c>
    </row>
    <row r="20" spans="1:5" ht="31.2" x14ac:dyDescent="0.3">
      <c r="A20" s="60" t="s">
        <v>52</v>
      </c>
      <c r="B20" s="70" t="s">
        <v>490</v>
      </c>
      <c r="C20" s="49" t="s">
        <v>491</v>
      </c>
      <c r="D20" s="16">
        <v>0</v>
      </c>
      <c r="E20" s="16">
        <v>0</v>
      </c>
    </row>
    <row r="21" spans="1:5" x14ac:dyDescent="0.3">
      <c r="A21" s="60">
        <v>18</v>
      </c>
      <c r="B21" s="70" t="s">
        <v>492</v>
      </c>
      <c r="C21" s="49" t="s">
        <v>493</v>
      </c>
      <c r="D21" s="16">
        <v>0</v>
      </c>
      <c r="E21" s="16">
        <v>0</v>
      </c>
    </row>
    <row r="22" spans="1:5" x14ac:dyDescent="0.3">
      <c r="A22" s="60">
        <v>19</v>
      </c>
      <c r="B22" s="70" t="s">
        <v>494</v>
      </c>
      <c r="C22" s="49" t="s">
        <v>495</v>
      </c>
      <c r="D22" s="16">
        <v>0</v>
      </c>
      <c r="E22" s="16">
        <v>0</v>
      </c>
    </row>
    <row r="23" spans="1:5" ht="16.2" x14ac:dyDescent="0.35">
      <c r="A23" s="63">
        <v>20</v>
      </c>
      <c r="B23" s="71" t="s">
        <v>496</v>
      </c>
      <c r="C23" s="52" t="s">
        <v>497</v>
      </c>
      <c r="D23" s="21">
        <f>SUM(D21:D22)</f>
        <v>0</v>
      </c>
      <c r="E23" s="21">
        <f>SUM(E21:E22)</f>
        <v>0</v>
      </c>
    </row>
    <row r="24" spans="1:5" ht="32.4" x14ac:dyDescent="0.35">
      <c r="A24" s="63">
        <v>21</v>
      </c>
      <c r="B24" s="71" t="s">
        <v>498</v>
      </c>
      <c r="C24" s="52" t="s">
        <v>499</v>
      </c>
      <c r="D24" s="21">
        <f>D7+D12+D15+D16+D17+D18+D19+D20+D23</f>
        <v>11856388</v>
      </c>
      <c r="E24" s="21">
        <f t="shared" ref="E24" si="0">E7+E12+E15+E16+E17+E18+E19+E20+E23</f>
        <v>11856388</v>
      </c>
    </row>
    <row r="25" spans="1:5" ht="31.2" x14ac:dyDescent="0.3">
      <c r="A25" s="60">
        <v>22</v>
      </c>
      <c r="B25" s="70" t="s">
        <v>500</v>
      </c>
      <c r="C25" s="49" t="s">
        <v>501</v>
      </c>
      <c r="D25" s="16">
        <v>0</v>
      </c>
      <c r="E25" s="16">
        <v>0</v>
      </c>
    </row>
    <row r="26" spans="1:5" ht="31.2" x14ac:dyDescent="0.3">
      <c r="A26" s="60">
        <v>23</v>
      </c>
      <c r="B26" s="70" t="s">
        <v>502</v>
      </c>
      <c r="C26" s="49" t="s">
        <v>503</v>
      </c>
      <c r="D26" s="16">
        <v>0</v>
      </c>
      <c r="E26" s="16">
        <v>0</v>
      </c>
    </row>
    <row r="27" spans="1:5" x14ac:dyDescent="0.3">
      <c r="A27" s="60">
        <v>24</v>
      </c>
      <c r="B27" s="69" t="s">
        <v>504</v>
      </c>
      <c r="C27" s="49" t="s">
        <v>505</v>
      </c>
      <c r="D27" s="16">
        <v>0</v>
      </c>
      <c r="E27" s="16">
        <v>0</v>
      </c>
    </row>
    <row r="28" spans="1:5" s="66" customFormat="1" ht="31.2" x14ac:dyDescent="0.3">
      <c r="A28" s="60">
        <v>25</v>
      </c>
      <c r="B28" s="70" t="s">
        <v>506</v>
      </c>
      <c r="C28" s="49" t="s">
        <v>507</v>
      </c>
      <c r="D28" s="16">
        <v>0</v>
      </c>
      <c r="E28" s="16">
        <v>0</v>
      </c>
    </row>
    <row r="29" spans="1:5" s="66" customFormat="1" x14ac:dyDescent="0.3">
      <c r="A29" s="60">
        <v>26</v>
      </c>
      <c r="B29" s="69" t="s">
        <v>508</v>
      </c>
      <c r="C29" s="49" t="s">
        <v>509</v>
      </c>
      <c r="D29" s="16">
        <v>0</v>
      </c>
      <c r="E29" s="16">
        <v>0</v>
      </c>
    </row>
    <row r="30" spans="1:5" ht="16.2" x14ac:dyDescent="0.35">
      <c r="A30" s="63">
        <v>27</v>
      </c>
      <c r="B30" s="72" t="s">
        <v>510</v>
      </c>
      <c r="C30" s="52" t="s">
        <v>511</v>
      </c>
      <c r="D30" s="21">
        <f>SUM(D25:D29)</f>
        <v>0</v>
      </c>
      <c r="E30" s="21">
        <f>SUM(E25:E29)</f>
        <v>0</v>
      </c>
    </row>
    <row r="31" spans="1:5" ht="31.2" x14ac:dyDescent="0.3">
      <c r="A31" s="60">
        <v>28</v>
      </c>
      <c r="B31" s="70" t="s">
        <v>512</v>
      </c>
      <c r="C31" s="49" t="s">
        <v>513</v>
      </c>
      <c r="D31" s="16">
        <v>0</v>
      </c>
      <c r="E31" s="16">
        <v>0</v>
      </c>
    </row>
    <row r="32" spans="1:5" x14ac:dyDescent="0.3">
      <c r="A32" s="60">
        <v>29</v>
      </c>
      <c r="B32" s="70" t="s">
        <v>514</v>
      </c>
      <c r="C32" s="49" t="s">
        <v>515</v>
      </c>
      <c r="D32" s="16">
        <v>0</v>
      </c>
      <c r="E32" s="16">
        <v>0</v>
      </c>
    </row>
    <row r="33" spans="1:5" s="73" customFormat="1" x14ac:dyDescent="0.3">
      <c r="A33" s="38">
        <v>30</v>
      </c>
      <c r="B33" s="56" t="s">
        <v>516</v>
      </c>
      <c r="C33" s="15" t="s">
        <v>517</v>
      </c>
      <c r="D33" s="25">
        <f>D24+D30+D31+D32</f>
        <v>11856388</v>
      </c>
      <c r="E33" s="25">
        <f>E24+E30+E31+E32</f>
        <v>11856388</v>
      </c>
    </row>
  </sheetData>
  <mergeCells count="1">
    <mergeCell ref="A2:E2"/>
  </mergeCells>
  <pageMargins left="0.25" right="0.25" top="0.75" bottom="0.75" header="0.3" footer="0.3"/>
  <pageSetup paperSize="9" orientation="portrait" r:id="rId1"/>
  <headerFooter>
    <oddHeader>&amp;C 4. melléklet
az ................. önkormányzati rendelet módosításához
Az önkormányzat 2020.évi finanszírozási bevételei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026F2-F6E8-4A59-87CB-68183D3B9789}">
  <dimension ref="A1:N11"/>
  <sheetViews>
    <sheetView workbookViewId="0">
      <selection activeCell="F20" sqref="F20"/>
    </sheetView>
  </sheetViews>
  <sheetFormatPr defaultRowHeight="14.4" x14ac:dyDescent="0.3"/>
  <cols>
    <col min="1" max="1" width="3.6640625" customWidth="1"/>
    <col min="2" max="2" width="9.33203125" style="78" customWidth="1"/>
    <col min="3" max="3" width="30.33203125" style="78" customWidth="1"/>
    <col min="4" max="6" width="12.6640625" style="78" customWidth="1"/>
  </cols>
  <sheetData>
    <row r="1" spans="1:14" ht="15.6" x14ac:dyDescent="0.3">
      <c r="A1" s="109" t="s">
        <v>532</v>
      </c>
      <c r="B1" s="109"/>
      <c r="C1" s="109"/>
      <c r="D1" s="109"/>
      <c r="E1" s="109"/>
      <c r="F1" s="109"/>
      <c r="G1" s="109"/>
      <c r="H1" s="109"/>
      <c r="I1" s="105"/>
      <c r="J1" s="105"/>
      <c r="K1" s="105"/>
      <c r="L1" s="105"/>
      <c r="M1" s="105"/>
      <c r="N1" s="105"/>
    </row>
    <row r="2" spans="1:14" ht="15.6" x14ac:dyDescent="0.3">
      <c r="A2" s="109" t="s">
        <v>533</v>
      </c>
      <c r="B2" s="109"/>
      <c r="C2" s="109"/>
      <c r="D2" s="109"/>
      <c r="E2" s="109"/>
      <c r="F2" s="109"/>
      <c r="G2" s="109"/>
      <c r="H2" s="109"/>
      <c r="I2" s="105"/>
      <c r="J2" s="105"/>
      <c r="K2" s="105"/>
      <c r="L2" s="105"/>
      <c r="M2" s="105"/>
      <c r="N2" s="105"/>
    </row>
    <row r="3" spans="1:14" ht="15.6" x14ac:dyDescent="0.3">
      <c r="A3" s="109" t="s">
        <v>565</v>
      </c>
      <c r="B3" s="109"/>
      <c r="C3" s="109"/>
      <c r="D3" s="109"/>
      <c r="E3" s="109"/>
      <c r="F3" s="109"/>
      <c r="G3" s="109"/>
      <c r="H3" s="109"/>
      <c r="I3" s="105"/>
      <c r="J3" s="105"/>
      <c r="K3" s="105"/>
      <c r="L3" s="105"/>
      <c r="M3" s="105"/>
      <c r="N3" s="105"/>
    </row>
    <row r="4" spans="1:14" x14ac:dyDescent="0.3">
      <c r="F4" s="79" t="s">
        <v>521</v>
      </c>
    </row>
    <row r="5" spans="1:14" ht="41.4" x14ac:dyDescent="0.3">
      <c r="A5" s="80"/>
      <c r="B5" s="110" t="s">
        <v>522</v>
      </c>
      <c r="C5" s="110"/>
      <c r="D5" s="81" t="s">
        <v>523</v>
      </c>
      <c r="E5" s="82" t="s">
        <v>524</v>
      </c>
      <c r="F5" s="82" t="s">
        <v>525</v>
      </c>
    </row>
    <row r="6" spans="1:14" x14ac:dyDescent="0.3">
      <c r="A6" s="83"/>
      <c r="B6" s="111" t="s">
        <v>526</v>
      </c>
      <c r="C6" s="111"/>
      <c r="D6" s="84">
        <f>SUM(E6:F6)</f>
        <v>9</v>
      </c>
      <c r="E6" s="85">
        <f>SUM(E7:E10)</f>
        <v>3</v>
      </c>
      <c r="F6" s="85">
        <f>SUM(F7:F10)</f>
        <v>6</v>
      </c>
    </row>
    <row r="7" spans="1:14" x14ac:dyDescent="0.3">
      <c r="B7" s="112" t="s">
        <v>527</v>
      </c>
      <c r="C7" s="113"/>
      <c r="D7" s="86">
        <v>2</v>
      </c>
      <c r="E7" s="86">
        <v>2</v>
      </c>
      <c r="F7" s="86">
        <v>0</v>
      </c>
    </row>
    <row r="8" spans="1:14" x14ac:dyDescent="0.3">
      <c r="B8" s="112" t="s">
        <v>528</v>
      </c>
      <c r="C8" s="113"/>
      <c r="D8" s="86">
        <v>1</v>
      </c>
      <c r="E8" s="86">
        <v>0</v>
      </c>
      <c r="F8" s="86">
        <v>1</v>
      </c>
    </row>
    <row r="9" spans="1:14" x14ac:dyDescent="0.3">
      <c r="B9" s="112" t="s">
        <v>529</v>
      </c>
      <c r="C9" s="113"/>
      <c r="D9" s="86">
        <v>1</v>
      </c>
      <c r="E9" s="86">
        <v>1</v>
      </c>
      <c r="F9" s="86">
        <v>0</v>
      </c>
    </row>
    <row r="10" spans="1:14" x14ac:dyDescent="0.3">
      <c r="B10" s="112" t="s">
        <v>530</v>
      </c>
      <c r="C10" s="113"/>
      <c r="D10" s="86">
        <v>5</v>
      </c>
      <c r="E10" s="86">
        <v>0</v>
      </c>
      <c r="F10" s="86">
        <v>5</v>
      </c>
    </row>
    <row r="11" spans="1:14" x14ac:dyDescent="0.3">
      <c r="B11" s="108" t="s">
        <v>531</v>
      </c>
      <c r="C11" s="108"/>
      <c r="D11" s="87">
        <f>SUM(D6)</f>
        <v>9</v>
      </c>
      <c r="E11" s="87">
        <f>SUM(E6)</f>
        <v>3</v>
      </c>
      <c r="F11" s="87">
        <f>SUM(F6)</f>
        <v>6</v>
      </c>
    </row>
  </sheetData>
  <mergeCells count="10">
    <mergeCell ref="B11:C11"/>
    <mergeCell ref="A1:H1"/>
    <mergeCell ref="A2:H2"/>
    <mergeCell ref="A3:H3"/>
    <mergeCell ref="B5:C5"/>
    <mergeCell ref="B6:C6"/>
    <mergeCell ref="B7:C7"/>
    <mergeCell ref="B8:C8"/>
    <mergeCell ref="B9:C9"/>
    <mergeCell ref="B10:C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3F5B7-2ABA-4201-ADA3-38A657A7D986}">
  <dimension ref="A1:N22"/>
  <sheetViews>
    <sheetView tabSelected="1" workbookViewId="0">
      <selection activeCell="N24" sqref="N24"/>
    </sheetView>
  </sheetViews>
  <sheetFormatPr defaultRowHeight="14.4" x14ac:dyDescent="0.3"/>
  <cols>
    <col min="1" max="1" width="16.5546875" customWidth="1"/>
    <col min="2" max="2" width="8.44140625" customWidth="1"/>
    <col min="3" max="3" width="8.109375" customWidth="1"/>
    <col min="4" max="4" width="8.44140625" customWidth="1"/>
    <col min="5" max="5" width="8.6640625" customWidth="1"/>
    <col min="6" max="6" width="8.88671875" customWidth="1"/>
    <col min="7" max="7" width="8.5546875" customWidth="1"/>
    <col min="8" max="8" width="9" customWidth="1"/>
    <col min="9" max="9" width="8.33203125" customWidth="1"/>
    <col min="10" max="10" width="8.88671875" customWidth="1"/>
    <col min="13" max="13" width="8.44140625" customWidth="1"/>
    <col min="14" max="14" width="11" customWidth="1"/>
  </cols>
  <sheetData>
    <row r="1" spans="1:14" s="88" customFormat="1" ht="15.6" x14ac:dyDescent="0.3">
      <c r="A1" s="109" t="s">
        <v>532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14" s="88" customFormat="1" ht="15.6" x14ac:dyDescent="0.3">
      <c r="A2" s="109" t="s">
        <v>533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 s="88" customFormat="1" ht="15.6" x14ac:dyDescent="0.3">
      <c r="A3" s="109" t="s">
        <v>534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s="88" customFormat="1" ht="15.6" x14ac:dyDescent="0.3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</row>
    <row r="5" spans="1:14" s="88" customFormat="1" ht="15.6" x14ac:dyDescent="0.3">
      <c r="A5" s="109" t="s">
        <v>535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4" s="88" customFormat="1" ht="15.6" x14ac:dyDescent="0.3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1:14" s="88" customFormat="1" ht="15.6" x14ac:dyDescent="0.3">
      <c r="A7" s="90"/>
      <c r="B7" s="91"/>
      <c r="C7" s="91"/>
      <c r="D7" s="92"/>
      <c r="E7" s="91"/>
      <c r="F7" s="91"/>
      <c r="G7" s="91"/>
      <c r="H7" s="91"/>
      <c r="I7" s="91"/>
      <c r="J7" s="92"/>
      <c r="K7" s="91"/>
      <c r="L7" s="91"/>
      <c r="M7" s="91"/>
      <c r="N7" s="93" t="s">
        <v>536</v>
      </c>
    </row>
    <row r="8" spans="1:14" s="88" customFormat="1" ht="15.6" x14ac:dyDescent="0.3">
      <c r="A8" s="94" t="s">
        <v>537</v>
      </c>
      <c r="B8" s="94" t="s">
        <v>538</v>
      </c>
      <c r="C8" s="94" t="s">
        <v>539</v>
      </c>
      <c r="D8" s="94" t="s">
        <v>540</v>
      </c>
      <c r="E8" s="94" t="s">
        <v>541</v>
      </c>
      <c r="F8" s="94" t="s">
        <v>542</v>
      </c>
      <c r="G8" s="94" t="s">
        <v>543</v>
      </c>
      <c r="H8" s="94" t="s">
        <v>544</v>
      </c>
      <c r="I8" s="94" t="s">
        <v>545</v>
      </c>
      <c r="J8" s="94" t="s">
        <v>546</v>
      </c>
      <c r="K8" s="94" t="s">
        <v>547</v>
      </c>
      <c r="L8" s="94" t="s">
        <v>548</v>
      </c>
      <c r="M8" s="94" t="s">
        <v>549</v>
      </c>
      <c r="N8" s="94" t="s">
        <v>550</v>
      </c>
    </row>
    <row r="9" spans="1:14" s="88" customFormat="1" ht="15.6" x14ac:dyDescent="0.3">
      <c r="A9" s="117" t="s">
        <v>551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9"/>
    </row>
    <row r="10" spans="1:14" s="88" customFormat="1" ht="39.6" x14ac:dyDescent="0.3">
      <c r="A10" s="95" t="s">
        <v>552</v>
      </c>
      <c r="B10" s="96">
        <f>N10/12</f>
        <v>1546987.9166666667</v>
      </c>
      <c r="C10" s="96">
        <v>1546988</v>
      </c>
      <c r="D10" s="96">
        <v>1546988</v>
      </c>
      <c r="E10" s="96">
        <v>1546988</v>
      </c>
      <c r="F10" s="96">
        <v>1546988</v>
      </c>
      <c r="G10" s="96">
        <v>1546988</v>
      </c>
      <c r="H10" s="96">
        <v>1546988</v>
      </c>
      <c r="I10" s="96">
        <v>1546988</v>
      </c>
      <c r="J10" s="96">
        <v>1546988</v>
      </c>
      <c r="K10" s="96">
        <v>1546988</v>
      </c>
      <c r="L10" s="96">
        <v>1546988</v>
      </c>
      <c r="M10" s="96">
        <v>1546987</v>
      </c>
      <c r="N10" s="97">
        <v>18563855</v>
      </c>
    </row>
    <row r="11" spans="1:14" s="88" customFormat="1" ht="26.4" x14ac:dyDescent="0.3">
      <c r="A11" s="95" t="s">
        <v>553</v>
      </c>
      <c r="B11" s="96">
        <v>0</v>
      </c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7">
        <v>0</v>
      </c>
      <c r="K11" s="96">
        <v>0</v>
      </c>
      <c r="L11" s="96">
        <v>0</v>
      </c>
      <c r="M11" s="96">
        <v>0</v>
      </c>
      <c r="N11" s="96">
        <f t="shared" ref="N11:N16" si="0">SUM(B11:M11)</f>
        <v>0</v>
      </c>
    </row>
    <row r="12" spans="1:14" s="88" customFormat="1" ht="26.4" x14ac:dyDescent="0.3">
      <c r="A12" s="95" t="s">
        <v>554</v>
      </c>
      <c r="B12" s="96">
        <v>0</v>
      </c>
      <c r="C12" s="96">
        <v>0</v>
      </c>
      <c r="D12" s="98">
        <v>65100</v>
      </c>
      <c r="E12" s="98">
        <v>65100</v>
      </c>
      <c r="F12" s="98">
        <v>65100</v>
      </c>
      <c r="G12" s="98">
        <v>65100</v>
      </c>
      <c r="H12" s="98">
        <v>65100</v>
      </c>
      <c r="I12" s="98">
        <v>65100</v>
      </c>
      <c r="J12" s="98">
        <v>65100</v>
      </c>
      <c r="K12" s="98">
        <v>65100</v>
      </c>
      <c r="L12" s="98">
        <v>65100</v>
      </c>
      <c r="M12" s="98">
        <v>65100</v>
      </c>
      <c r="N12" s="97">
        <v>651000</v>
      </c>
    </row>
    <row r="13" spans="1:14" s="88" customFormat="1" ht="26.4" x14ac:dyDescent="0.3">
      <c r="A13" s="95" t="s">
        <v>555</v>
      </c>
      <c r="B13" s="96">
        <f>N13/12</f>
        <v>1415001.6666666667</v>
      </c>
      <c r="C13" s="96">
        <v>1415002</v>
      </c>
      <c r="D13" s="96">
        <v>1415002</v>
      </c>
      <c r="E13" s="96">
        <v>1415002</v>
      </c>
      <c r="F13" s="96">
        <v>1415002</v>
      </c>
      <c r="G13" s="96">
        <v>1415002</v>
      </c>
      <c r="H13" s="96">
        <v>1415002</v>
      </c>
      <c r="I13" s="96">
        <v>1415002</v>
      </c>
      <c r="J13" s="96">
        <v>1415002</v>
      </c>
      <c r="K13" s="96">
        <v>1415002</v>
      </c>
      <c r="L13" s="96">
        <v>1415000</v>
      </c>
      <c r="M13" s="96">
        <v>1415000</v>
      </c>
      <c r="N13" s="97">
        <v>16980020</v>
      </c>
    </row>
    <row r="14" spans="1:14" s="88" customFormat="1" ht="26.4" x14ac:dyDescent="0.3">
      <c r="A14" s="95" t="s">
        <v>556</v>
      </c>
      <c r="B14" s="96">
        <v>0</v>
      </c>
      <c r="C14" s="96">
        <v>0</v>
      </c>
      <c r="D14" s="96">
        <v>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f t="shared" si="0"/>
        <v>0</v>
      </c>
    </row>
    <row r="15" spans="1:14" s="88" customFormat="1" ht="24" x14ac:dyDescent="0.3">
      <c r="A15" s="99" t="s">
        <v>557</v>
      </c>
      <c r="B15" s="96">
        <v>0</v>
      </c>
      <c r="C15" s="96">
        <v>0</v>
      </c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96">
        <f t="shared" si="0"/>
        <v>0</v>
      </c>
    </row>
    <row r="16" spans="1:14" s="88" customFormat="1" ht="26.4" x14ac:dyDescent="0.3">
      <c r="A16" s="95" t="s">
        <v>558</v>
      </c>
      <c r="B16" s="96">
        <v>11856388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7">
        <f t="shared" si="0"/>
        <v>11856388</v>
      </c>
    </row>
    <row r="17" spans="1:14" s="88" customFormat="1" ht="15.6" x14ac:dyDescent="0.3">
      <c r="A17" s="100" t="s">
        <v>559</v>
      </c>
      <c r="B17" s="101">
        <f t="shared" ref="B17:M17" si="1">SUM(B10:B16)</f>
        <v>14818377.583333334</v>
      </c>
      <c r="C17" s="101">
        <f t="shared" si="1"/>
        <v>2961990</v>
      </c>
      <c r="D17" s="102">
        <f t="shared" si="1"/>
        <v>3027090</v>
      </c>
      <c r="E17" s="101">
        <f t="shared" si="1"/>
        <v>3027090</v>
      </c>
      <c r="F17" s="101">
        <f t="shared" si="1"/>
        <v>3027090</v>
      </c>
      <c r="G17" s="101">
        <f t="shared" si="1"/>
        <v>3027090</v>
      </c>
      <c r="H17" s="101">
        <f t="shared" si="1"/>
        <v>3027090</v>
      </c>
      <c r="I17" s="101">
        <f t="shared" si="1"/>
        <v>3027090</v>
      </c>
      <c r="J17" s="101">
        <f t="shared" si="1"/>
        <v>3027090</v>
      </c>
      <c r="K17" s="101">
        <f t="shared" si="1"/>
        <v>3027090</v>
      </c>
      <c r="L17" s="101">
        <f t="shared" si="1"/>
        <v>3027088</v>
      </c>
      <c r="M17" s="101">
        <f t="shared" si="1"/>
        <v>3027087</v>
      </c>
      <c r="N17" s="103">
        <v>48051263</v>
      </c>
    </row>
    <row r="18" spans="1:14" s="88" customFormat="1" ht="15.6" x14ac:dyDescent="0.3">
      <c r="A18" s="114" t="s">
        <v>560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6"/>
    </row>
    <row r="19" spans="1:14" s="88" customFormat="1" ht="26.4" x14ac:dyDescent="0.3">
      <c r="A19" s="95" t="s">
        <v>561</v>
      </c>
      <c r="B19" s="96">
        <f>N19/12</f>
        <v>3948359.8333333335</v>
      </c>
      <c r="C19" s="96">
        <v>3948360</v>
      </c>
      <c r="D19" s="96">
        <v>3948360</v>
      </c>
      <c r="E19" s="96">
        <v>3948360</v>
      </c>
      <c r="F19" s="96">
        <v>3948360</v>
      </c>
      <c r="G19" s="96">
        <v>3948360</v>
      </c>
      <c r="H19" s="96">
        <v>3948360</v>
      </c>
      <c r="I19" s="96">
        <v>3948360</v>
      </c>
      <c r="J19" s="96">
        <v>3948360</v>
      </c>
      <c r="K19" s="96">
        <v>3948360</v>
      </c>
      <c r="L19" s="96">
        <v>3948360</v>
      </c>
      <c r="M19" s="96">
        <v>3948358</v>
      </c>
      <c r="N19" s="97">
        <v>47380318</v>
      </c>
    </row>
    <row r="20" spans="1:14" s="88" customFormat="1" ht="26.4" x14ac:dyDescent="0.3">
      <c r="A20" s="95" t="s">
        <v>562</v>
      </c>
      <c r="B20" s="96">
        <v>670945</v>
      </c>
      <c r="C20" s="96">
        <v>0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97">
        <f>SUM(B20:M20)</f>
        <v>670945</v>
      </c>
    </row>
    <row r="21" spans="1:14" s="88" customFormat="1" ht="15.6" x14ac:dyDescent="0.3">
      <c r="A21" s="104" t="s">
        <v>563</v>
      </c>
      <c r="B21" s="96">
        <v>0</v>
      </c>
      <c r="C21" s="96">
        <v>0</v>
      </c>
      <c r="D21" s="96">
        <v>0</v>
      </c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96">
        <f>SUM(B21:M21)</f>
        <v>0</v>
      </c>
    </row>
    <row r="22" spans="1:14" s="88" customFormat="1" ht="15.6" x14ac:dyDescent="0.3">
      <c r="A22" s="100" t="s">
        <v>564</v>
      </c>
      <c r="B22" s="101">
        <f>SUM(B19:B21)</f>
        <v>4619304.833333334</v>
      </c>
      <c r="C22" s="101">
        <f t="shared" ref="C22:M22" si="2">SUM(C19:C20)</f>
        <v>3948360</v>
      </c>
      <c r="D22" s="101">
        <f t="shared" si="2"/>
        <v>3948360</v>
      </c>
      <c r="E22" s="101">
        <f t="shared" si="2"/>
        <v>3948360</v>
      </c>
      <c r="F22" s="101">
        <f t="shared" si="2"/>
        <v>3948360</v>
      </c>
      <c r="G22" s="101">
        <f t="shared" si="2"/>
        <v>3948360</v>
      </c>
      <c r="H22" s="101">
        <f t="shared" si="2"/>
        <v>3948360</v>
      </c>
      <c r="I22" s="101">
        <f t="shared" si="2"/>
        <v>3948360</v>
      </c>
      <c r="J22" s="101">
        <f t="shared" si="2"/>
        <v>3948360</v>
      </c>
      <c r="K22" s="101">
        <f t="shared" si="2"/>
        <v>3948360</v>
      </c>
      <c r="L22" s="101">
        <f t="shared" si="2"/>
        <v>3948360</v>
      </c>
      <c r="M22" s="101">
        <f t="shared" si="2"/>
        <v>3948358</v>
      </c>
      <c r="N22" s="103">
        <f>SUM(N18:N21)</f>
        <v>48051263</v>
      </c>
    </row>
  </sheetData>
  <mergeCells count="6">
    <mergeCell ref="A18:N18"/>
    <mergeCell ref="A1:N1"/>
    <mergeCell ref="A2:N2"/>
    <mergeCell ref="A3:N3"/>
    <mergeCell ref="A5:N5"/>
    <mergeCell ref="A9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</vt:i4>
      </vt:variant>
    </vt:vector>
  </HeadingPairs>
  <TitlesOfParts>
    <vt:vector size="7" baseType="lpstr">
      <vt:lpstr>1.melléklet</vt:lpstr>
      <vt:lpstr>2. melléklet</vt:lpstr>
      <vt:lpstr>3. melléklet</vt:lpstr>
      <vt:lpstr>4. melléklet</vt:lpstr>
      <vt:lpstr>5.melléklet</vt:lpstr>
      <vt:lpstr>6.melléklet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Betti</cp:lastModifiedBy>
  <cp:lastPrinted>2020-10-16T07:36:11Z</cp:lastPrinted>
  <dcterms:created xsi:type="dcterms:W3CDTF">2019-02-06T16:32:14Z</dcterms:created>
  <dcterms:modified xsi:type="dcterms:W3CDTF">2020-11-03T11:32:57Z</dcterms:modified>
</cp:coreProperties>
</file>