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8"/>
  </bookViews>
  <sheets>
    <sheet name="1." sheetId="1" r:id="rId1"/>
    <sheet name="Munka2" sheetId="2" state="hidden" r:id="rId2"/>
    <sheet name="Munka3" sheetId="3" state="hidden" r:id="rId3"/>
    <sheet name="2." sheetId="4" r:id="rId4"/>
    <sheet name="3." sheetId="5" r:id="rId5"/>
    <sheet name="4." sheetId="6" r:id="rId6"/>
    <sheet name="5." sheetId="7" r:id="rId7"/>
    <sheet name="6." sheetId="8" r:id="rId8"/>
    <sheet name="7." sheetId="9" r:id="rId9"/>
  </sheets>
  <definedNames>
    <definedName name="_xlnm.Print_Area" localSheetId="0">'1.'!$A$1:$I$35</definedName>
    <definedName name="_xlnm.Print_Area" localSheetId="7">'6.'!$A$1:$H$14</definedName>
    <definedName name="_xlnm.Print_Area" localSheetId="8">'7.'!$A$1:$E$57</definedName>
  </definedNames>
  <calcPr fullCalcOnLoad="1"/>
</workbook>
</file>

<file path=xl/sharedStrings.xml><?xml version="1.0" encoding="utf-8"?>
<sst xmlns="http://schemas.openxmlformats.org/spreadsheetml/2006/main" count="535" uniqueCount="322">
  <si>
    <t>B E V É T E L E K</t>
  </si>
  <si>
    <t>Sor-
szám</t>
  </si>
  <si>
    <t>Bevételi jogcím</t>
  </si>
  <si>
    <t>K I A D Á S O K</t>
  </si>
  <si>
    <t>Kiadási jogcímek</t>
  </si>
  <si>
    <t>12</t>
  </si>
  <si>
    <t>A</t>
  </si>
  <si>
    <t>B</t>
  </si>
  <si>
    <t>C</t>
  </si>
  <si>
    <t>D</t>
  </si>
  <si>
    <t>1. Személyi juttatások</t>
  </si>
  <si>
    <t>3. Dologi kiadások</t>
  </si>
  <si>
    <t>4. Ellátottak pénzbeli juttatásai</t>
  </si>
  <si>
    <t>Működési célú finanszírozási kiadás</t>
  </si>
  <si>
    <t>Felhalmozási célú finanszírozási kiadás</t>
  </si>
  <si>
    <t>B/ FINANSZÍROZÁSI CÉLÚ KIADÁSOK</t>
  </si>
  <si>
    <t>TÁRGYÉVI KÖLTSÉGVETÉSI BEVÉTELEK ÉS KIADÁSOK EGYENLEGE</t>
  </si>
  <si>
    <t xml:space="preserve">    - működési célú</t>
  </si>
  <si>
    <t xml:space="preserve">    - felhalmozási célú</t>
  </si>
  <si>
    <t xml:space="preserve"> KIADÁSOK ÖSSZESEN: (A+B)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</si>
  <si>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</si>
  <si>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</si>
  <si>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</si>
  <si>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</si>
  <si>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</si>
  <si>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</si>
  <si>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</si>
  <si>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</si>
  <si>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</si>
  <si>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</si>
  <si>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13</t>
  </si>
  <si>
    <t>14</t>
  </si>
  <si>
    <t>15</t>
  </si>
  <si>
    <t>E Ft</t>
  </si>
  <si>
    <t>1. Működési célú támogatások ÁH-n belülről</t>
  </si>
  <si>
    <t xml:space="preserve">     1.1. Önkormányzatok működési támogatásai</t>
  </si>
  <si>
    <t xml:space="preserve">     1.2. Egyéb működési célú támogatások ÁH-n belülről</t>
  </si>
  <si>
    <t>2. Felhalmozási célú támogatások ÁH-n belülről</t>
  </si>
  <si>
    <t>3. Közhatalmi bevételek</t>
  </si>
  <si>
    <t xml:space="preserve">     3.1. Vagyoni típusú adók</t>
  </si>
  <si>
    <t xml:space="preserve">     3.3. Egyéb közhatalmi bevételek</t>
  </si>
  <si>
    <t>4. Működési bevételek</t>
  </si>
  <si>
    <t>5. Felhalmozási bevételek</t>
  </si>
  <si>
    <t>6. Működési célú átvett pénzeszközök</t>
  </si>
  <si>
    <t>7. Felhalmozási célú átvett pénzeszközök</t>
  </si>
  <si>
    <t>2. Munkaadókat terhelő járulékok és szoc. hozzájárulási adó</t>
  </si>
  <si>
    <t>5. Egyéb működési célú kiadások</t>
  </si>
  <si>
    <t xml:space="preserve">     5.1. Elvonások és befizetések</t>
  </si>
  <si>
    <t xml:space="preserve">     5.2. Egyéb működési célú támogatások ÁH-n belülre</t>
  </si>
  <si>
    <t xml:space="preserve">     5.3. Egyéb működési célú támogatások ÁH-n kívülre</t>
  </si>
  <si>
    <t xml:space="preserve">     5.4. Tartalékok</t>
  </si>
  <si>
    <t>6. Beruházások</t>
  </si>
  <si>
    <t>7. Felújítások</t>
  </si>
  <si>
    <t xml:space="preserve">     8.1. Egyéb felhalmozási célú támogatások ÁH-n belülre</t>
  </si>
  <si>
    <t xml:space="preserve">     8.2. Egyéb felhalmozási célú támogatások ÁH-n kívülre</t>
  </si>
  <si>
    <t>I. Működési költségvetés (1+3+4+6)</t>
  </si>
  <si>
    <t>II. Felhalmozási költségvetés (2+5+7)</t>
  </si>
  <si>
    <t>I. Működési költségvetés (1+2+3+4+5)</t>
  </si>
  <si>
    <t>8. Egyéb felhalmozási célú kiadások</t>
  </si>
  <si>
    <t>II. Felhalmozási költségvetés (6+7+8)</t>
  </si>
  <si>
    <t>A/ TÁRGYÉVI KÖLTSÉGVETÉSI BEVÉTELEK (I+II)</t>
  </si>
  <si>
    <t>A/ TÁRGYÉVI KÖLTSÉGVETÉSI KIADÁSOK (I+II)</t>
  </si>
  <si>
    <t>III. Belső forrásból (Előző évi maradvány igénybevétele)</t>
  </si>
  <si>
    <t>1. Költségvetési maradvány működési célra</t>
  </si>
  <si>
    <t>2. Költségvetési maradvány felhalmozási célra</t>
  </si>
  <si>
    <t>1. Működési célú hitel felvétel</t>
  </si>
  <si>
    <t>2. Felhalmozási célú hitel felvétel</t>
  </si>
  <si>
    <t xml:space="preserve">    Működési célú bevételek</t>
  </si>
  <si>
    <t>Felhalmozási célú bevételek</t>
  </si>
  <si>
    <t xml:space="preserve">    Működési célú kiadások</t>
  </si>
  <si>
    <t>Felhalmozási célú kiadások</t>
  </si>
  <si>
    <t>IV. Külső forrásból (Hitelek felvétele)</t>
  </si>
  <si>
    <t xml:space="preserve"> BEVÉTELEK ÖSSZESEN: (A+B)</t>
  </si>
  <si>
    <t>B/ FINANSZÍROZÁSI BEVÉTELEK                                               HIÁNY FINANSZÍROZÁSÁNAK MÓDJA</t>
  </si>
  <si>
    <t>1</t>
  </si>
  <si>
    <t>16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</si>
  <si>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</si>
  <si>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</si>
  <si>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</si>
  <si>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</si>
  <si>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</si>
  <si>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</si>
  <si>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</si>
  <si>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</si>
  <si>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</si>
  <si>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</si>
  <si>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29</t>
  </si>
  <si>
    <t>30</t>
  </si>
  <si>
    <t>Kötelező feladatok</t>
  </si>
  <si>
    <t>Önként vállalt feladatok</t>
  </si>
  <si>
    <t xml:space="preserve"> I. MŰKÖDÉSI KIADÁSOK</t>
  </si>
  <si>
    <t>1.</t>
  </si>
  <si>
    <t>Személyi juttatások</t>
  </si>
  <si>
    <t>2.</t>
  </si>
  <si>
    <t>Munkáltatót terhelő járulékok</t>
  </si>
  <si>
    <t>3.</t>
  </si>
  <si>
    <t>Dologi kiadások</t>
  </si>
  <si>
    <t>4.</t>
  </si>
  <si>
    <t>5.</t>
  </si>
  <si>
    <t>Ellátottak pénzbeli juttatásai</t>
  </si>
  <si>
    <t>II. FELHALMOZÁSI KIADÁSOK</t>
  </si>
  <si>
    <t xml:space="preserve"> - Felhalm. célú pénzeszköz átadás áht. kívülre</t>
  </si>
  <si>
    <t>I. MŰKÖDÉSI BEVÉTELEK</t>
  </si>
  <si>
    <t>Közhatalmi bevételek</t>
  </si>
  <si>
    <t>Egyéb működési bevételek</t>
  </si>
  <si>
    <t xml:space="preserve"> II. FELHALMOZÁSI BEVÉTELEK</t>
  </si>
  <si>
    <t>E</t>
  </si>
  <si>
    <t>1. sz. melléklet</t>
  </si>
  <si>
    <t>2.sz. melléklet</t>
  </si>
  <si>
    <t xml:space="preserve"> - Felhalm. célú pénzeszköz átadás áht. belülre</t>
  </si>
  <si>
    <t>Működési célú támogatások ÁH-n belülről</t>
  </si>
  <si>
    <t xml:space="preserve">     3.2. Termékek és szolgáltatások adói</t>
  </si>
  <si>
    <t>3.1</t>
  </si>
  <si>
    <t>Készletbeszerzés</t>
  </si>
  <si>
    <t xml:space="preserve"> - Szakmai anyagok beszerzése</t>
  </si>
  <si>
    <t xml:space="preserve"> - Üzemeltetési anyagok beszerzése</t>
  </si>
  <si>
    <t>3.2</t>
  </si>
  <si>
    <t>Kommunikációs szolgáltatások</t>
  </si>
  <si>
    <t xml:space="preserve"> - Informatikai szolgáltatások igénybevétele</t>
  </si>
  <si>
    <t xml:space="preserve"> - Egyéb kommunikációs szolgáltatások</t>
  </si>
  <si>
    <t>3.3</t>
  </si>
  <si>
    <t>Szolgáltatási kiadások</t>
  </si>
  <si>
    <t xml:space="preserve"> - Közüzemi díjak</t>
  </si>
  <si>
    <t xml:space="preserve"> - Vásárolt élelmezés</t>
  </si>
  <si>
    <t xml:space="preserve"> - Bérleti és lízing díjak</t>
  </si>
  <si>
    <t xml:space="preserve"> - Karbantartási, kisjavítási szolgáltatások</t>
  </si>
  <si>
    <t xml:space="preserve"> - Közvetített szolgáltatások</t>
  </si>
  <si>
    <t xml:space="preserve"> - Szakmai tevékenységet segítő szolgáltatások</t>
  </si>
  <si>
    <t xml:space="preserve"> - Egyéb szolgáltatások</t>
  </si>
  <si>
    <t>3.4</t>
  </si>
  <si>
    <t>Kiküldetések, reklám- és propaganda kiadások</t>
  </si>
  <si>
    <t xml:space="preserve"> - Kiküldetések kiadásai</t>
  </si>
  <si>
    <t>3.5</t>
  </si>
  <si>
    <t>Különféle befizetések és egyéb dologi kiadások</t>
  </si>
  <si>
    <t xml:space="preserve"> - Működési célú előzetesen felszámított ÁFA</t>
  </si>
  <si>
    <t xml:space="preserve"> - Fizetendő ÁFA</t>
  </si>
  <si>
    <t xml:space="preserve"> - Egyéb dologi kiadások</t>
  </si>
  <si>
    <t>4.1</t>
  </si>
  <si>
    <t>4.2</t>
  </si>
  <si>
    <t>4.3</t>
  </si>
  <si>
    <t>4.4</t>
  </si>
  <si>
    <t>4.5</t>
  </si>
  <si>
    <t>Lakhatással kapcsolatos ellátások</t>
  </si>
  <si>
    <t>Intézményi ellátottak pénzbeli juttatásai</t>
  </si>
  <si>
    <t>Egyéb nem intézményi ellátások</t>
  </si>
  <si>
    <t>Egyéb működési célú kiadások</t>
  </si>
  <si>
    <t>Egyéb működési célú támogatások áht. belülre</t>
  </si>
  <si>
    <t xml:space="preserve"> - Intézményfenntartó társulásnak átadott pée.</t>
  </si>
  <si>
    <t>5.1</t>
  </si>
  <si>
    <t>5.2</t>
  </si>
  <si>
    <t>Egyéb működési célú támogatások áht. kívülre</t>
  </si>
  <si>
    <t xml:space="preserve"> - Civil szervezetek támogatása</t>
  </si>
  <si>
    <t>5.3</t>
  </si>
  <si>
    <t>Tartalékok</t>
  </si>
  <si>
    <t>Beruházások</t>
  </si>
  <si>
    <t>Felújítások</t>
  </si>
  <si>
    <t>Egyéb felhalmozási célú kiadások</t>
  </si>
  <si>
    <t xml:space="preserve"> - Lakástámogatás</t>
  </si>
  <si>
    <t>Önkormányzatok működési támogatásai</t>
  </si>
  <si>
    <t xml:space="preserve"> - Helyi önk.-ok működésének általános támogatása</t>
  </si>
  <si>
    <t xml:space="preserve"> - Szoc.-is, gyermekjóléti és gyermekétkeztetési fel.tám</t>
  </si>
  <si>
    <t xml:space="preserve"> - Tel.önk.-ok kulturális feladatainak támogatása</t>
  </si>
  <si>
    <t>Egyéb működési célú támogatások ÁH-n belülről</t>
  </si>
  <si>
    <t xml:space="preserve"> - OEP finanszírozás</t>
  </si>
  <si>
    <t>III. FINANSZÍROZÁSI KIADÁSOK</t>
  </si>
  <si>
    <t>Központi, irányítószervi támogatás folyósítása</t>
  </si>
  <si>
    <t>Sorszám</t>
  </si>
  <si>
    <t>A/KÖLTSÉGVETÉSI KIADÁSOK ÖSSZESEN</t>
  </si>
  <si>
    <t>B/FINANSZÍROZÁSI KIADÁSOK</t>
  </si>
  <si>
    <t>KIADÁSOK ÖSSZESEN (A+B)</t>
  </si>
  <si>
    <t xml:space="preserve"> - Építésügyi feladatok támogatása</t>
  </si>
  <si>
    <t xml:space="preserve"> - Közfoglalkoztatási program támogatása</t>
  </si>
  <si>
    <t>1.1</t>
  </si>
  <si>
    <t>1.2</t>
  </si>
  <si>
    <t>Vagyoni típusú adók</t>
  </si>
  <si>
    <t xml:space="preserve"> - Építményadó</t>
  </si>
  <si>
    <t>Értékesítési és forgalmi adók</t>
  </si>
  <si>
    <t xml:space="preserve"> - Helyi iparűzési adó - állandó</t>
  </si>
  <si>
    <t xml:space="preserve"> - Helyi iparűzési adó - ideiglenes</t>
  </si>
  <si>
    <t>2.1</t>
  </si>
  <si>
    <t>2.2</t>
  </si>
  <si>
    <t>2.3</t>
  </si>
  <si>
    <t>Gépjárműadók</t>
  </si>
  <si>
    <t xml:space="preserve"> - Belföldi gjárművek adójának önk.-ot megillető része</t>
  </si>
  <si>
    <t>2.4</t>
  </si>
  <si>
    <t>Egyéb áruhasználati és szolgáltatási adók</t>
  </si>
  <si>
    <t xml:space="preserve"> - Tartózkodás után fizetett idegenforgalmi adó</t>
  </si>
  <si>
    <t>2.5</t>
  </si>
  <si>
    <t>Egyéb közhatalmi bevételek</t>
  </si>
  <si>
    <t xml:space="preserve"> - Bírság, pótlék</t>
  </si>
  <si>
    <t>Működési bevételek</t>
  </si>
  <si>
    <t>Szolgáltatások ellenértéke</t>
  </si>
  <si>
    <t>Közvetített szolgáltatások ellenértéke</t>
  </si>
  <si>
    <t>Tulajdonosi bevételek</t>
  </si>
  <si>
    <t>Kiszámlázott ÁFA</t>
  </si>
  <si>
    <t>Felhalmozási célú támogatások ÁH-n belülről</t>
  </si>
  <si>
    <t>Felhalmozási bevételek</t>
  </si>
  <si>
    <t>Ingatlanok értékesítése</t>
  </si>
  <si>
    <t>Felhalmozási célú átvett pénzeszközök</t>
  </si>
  <si>
    <t>Egyéb felhalmozási célú átvett pénzeszközök</t>
  </si>
  <si>
    <t>A/KÖLTSÉGVETÉSI BEVÉTELEK ÖSSZESEN:</t>
  </si>
  <si>
    <t>Maradvány igénybevétele</t>
  </si>
  <si>
    <t>III. FINANSZÍROZÁSI BEVÉTELEK</t>
  </si>
  <si>
    <t>B/FINANSZÍROZÁSI BEVÉTELEK</t>
  </si>
  <si>
    <t>BEVÉTELEK ÖSSZESEN (A+B)</t>
  </si>
  <si>
    <t>Hartai Közös Önkormányzati Hivatal</t>
  </si>
  <si>
    <t>Általános tartalék</t>
  </si>
  <si>
    <t>Általános tartalék összesen:</t>
  </si>
  <si>
    <t>Pályázati, fejlesztési tartalék</t>
  </si>
  <si>
    <t>Céltartalék összesen:</t>
  </si>
  <si>
    <t>TARTALÉKOK ÖSSZESEN:</t>
  </si>
  <si>
    <t>Ingatlanok beszerzése, létesítése</t>
  </si>
  <si>
    <t>Egyéb tárgyi eszközök beszerzése</t>
  </si>
  <si>
    <t>Beruházási célú ÁFA</t>
  </si>
  <si>
    <t>Beruházások  megnevezése</t>
  </si>
  <si>
    <t>BERUHÁZÁSOK ÖSSZESEN:</t>
  </si>
  <si>
    <t>6.sz.melléklet</t>
  </si>
  <si>
    <t>7.sz.melléklet</t>
  </si>
  <si>
    <t>KIADÁSOK</t>
  </si>
  <si>
    <t>BEVÉTELEK</t>
  </si>
  <si>
    <t>3.sz. melléklet</t>
  </si>
  <si>
    <t>4.sz. melléklet</t>
  </si>
  <si>
    <t>5.sz. melléklet</t>
  </si>
  <si>
    <t>3.6</t>
  </si>
  <si>
    <t>Kamatbevételek</t>
  </si>
  <si>
    <t>Elvonások, befizetések</t>
  </si>
  <si>
    <t>ÁH-on belüli megelőlegezések visszafizetése</t>
  </si>
  <si>
    <t>5.4</t>
  </si>
  <si>
    <t>ÖNKORMÁNYZAT:</t>
  </si>
  <si>
    <t>HIVATAL:</t>
  </si>
  <si>
    <t xml:space="preserve"> - Magánszemélyek kommunális adója</t>
  </si>
  <si>
    <t xml:space="preserve"> - Reklám- és propaganda kiadások</t>
  </si>
  <si>
    <t xml:space="preserve"> - Egyházak támogatása</t>
  </si>
  <si>
    <t>Immateriális javak beszerzése</t>
  </si>
  <si>
    <t>rendezési terv módosítása</t>
  </si>
  <si>
    <t>Duna-sziget földvásárlás</t>
  </si>
  <si>
    <t>ÁFA</t>
  </si>
  <si>
    <t>Államigazgatási feladatok</t>
  </si>
  <si>
    <t>Készletértékesítés ellenértéke</t>
  </si>
  <si>
    <t>3.7</t>
  </si>
  <si>
    <t>Felhalmozási célú önkormányzati támogatások</t>
  </si>
  <si>
    <t>Egyéb felhalmozási célú támogatások bevételei</t>
  </si>
  <si>
    <t xml:space="preserve"> -Családsegítő Társulásnak átadott pée.</t>
  </si>
  <si>
    <t>Településközpontban park kialakítása</t>
  </si>
  <si>
    <t>KEHOP Szennyvízelvezetés pályázat - építés</t>
  </si>
  <si>
    <t>Védőnő - kisértékű eszközök</t>
  </si>
  <si>
    <t>Karbantartók - kisértékű eszközök</t>
  </si>
  <si>
    <t>Mód. I.</t>
  </si>
  <si>
    <t>Eredeti ei.</t>
  </si>
  <si>
    <t>F</t>
  </si>
  <si>
    <t>Mód. I. előirányzat</t>
  </si>
  <si>
    <t>Harta Nagyközség Önkormányzata</t>
  </si>
  <si>
    <t xml:space="preserve"> - Működési célú ktgvetési tám. és kieg támogatás</t>
  </si>
  <si>
    <t>Informatikai eszközök beszerzése</t>
  </si>
  <si>
    <t>Közfoglalkoztatás - hulladékgyűjtő</t>
  </si>
  <si>
    <t>JETA Szálláshely pályázat - építés 2018.évi ütem</t>
  </si>
  <si>
    <t>EFOP-3.9.2 pályázat - kisértékű eszközök</t>
  </si>
  <si>
    <t>Foglalkoztatással, munkanélküliséggel kapcs.ell.</t>
  </si>
  <si>
    <t>Egyéb felhalmozási célú támogatások ÁHB</t>
  </si>
  <si>
    <r>
      <t xml:space="preserve">Harta Nagyközség Önkormányzata 2019. évi </t>
    </r>
    <r>
      <rPr>
        <b/>
        <u val="single"/>
        <sz val="11"/>
        <color indexed="8"/>
        <rFont val="Calibri"/>
        <family val="2"/>
      </rPr>
      <t>összevont</t>
    </r>
    <r>
      <rPr>
        <b/>
        <sz val="11"/>
        <color indexed="8"/>
        <rFont val="Calibri"/>
        <family val="2"/>
      </rPr>
      <t xml:space="preserve"> költségvetési mérlege közgazdasági tagolásban</t>
    </r>
  </si>
  <si>
    <t>2019. évi előirányzat</t>
  </si>
  <si>
    <t>2019. évi költségvetése bevételeinek előirányzat módosítása</t>
  </si>
  <si>
    <t xml:space="preserve"> - DT.hozzájárulása Hivatal működéséhez</t>
  </si>
  <si>
    <t xml:space="preserve"> - EFOP-3.9.2 pályázat támogatása </t>
  </si>
  <si>
    <t xml:space="preserve"> - EFOP-1.5.3 pályázat támogatása </t>
  </si>
  <si>
    <t xml:space="preserve"> - TOP-5.3.1 pályázat támogatása </t>
  </si>
  <si>
    <t xml:space="preserve"> - KEHOP Szennyvízelvezetés pályázat támogatása</t>
  </si>
  <si>
    <t xml:space="preserve"> - VP Konyha pályázat támogatása</t>
  </si>
  <si>
    <t xml:space="preserve"> - Mini Bölcsődei feladatokra átadott pée.</t>
  </si>
  <si>
    <t>2019. évi költségvetése kiadásainak előirányzat módosítása</t>
  </si>
  <si>
    <t xml:space="preserve"> - EU parlamenti választás</t>
  </si>
  <si>
    <t>2019 . évi költségvetése kiadásainak előirányzat módosítása</t>
  </si>
  <si>
    <t>Harta Nagyközség Önkormányzata 2019. évben tervezett tartalékai</t>
  </si>
  <si>
    <t xml:space="preserve">2019. évi tervezett előirányzat </t>
  </si>
  <si>
    <t>Rendezvények</t>
  </si>
  <si>
    <t>Harta Nagyközség Önkormányzata 2019. évi beruházási kiadásainak előirányzat módosítása</t>
  </si>
  <si>
    <t>Ravatalozó falburkolat</t>
  </si>
  <si>
    <t>Temető urnafal</t>
  </si>
  <si>
    <t>Arany J. utcai telek tereprendezése</t>
  </si>
  <si>
    <t>Szociális Központ - udvarrendezés</t>
  </si>
  <si>
    <t>TOP Szoc. Pályázat - építés</t>
  </si>
  <si>
    <t>Közfoglalkoztatás - Duna-sziget épületek bővítése</t>
  </si>
  <si>
    <t>Háziorvos - laptop</t>
  </si>
  <si>
    <t>Duna-sziget kamera</t>
  </si>
  <si>
    <t>TOP-5.3.1 pályázat informatikai eszközök</t>
  </si>
  <si>
    <t>Művelődési Ház - olajsütő</t>
  </si>
  <si>
    <t>Jogalkotás - irodai szék</t>
  </si>
  <si>
    <t>Hótoló</t>
  </si>
  <si>
    <t>Sport - bojler</t>
  </si>
  <si>
    <t>Temető -  klíma</t>
  </si>
  <si>
    <t>Háziorvos - várótermi székek, bútorok, klíma</t>
  </si>
  <si>
    <t>Foktő-Baráka hálózati szivattyú cseréje</t>
  </si>
  <si>
    <t>Háziorvos BM pályázat - kisértékű eszközök</t>
  </si>
  <si>
    <t>TOP Mini Bölcsőde pályázat - kisértékű eszközök</t>
  </si>
  <si>
    <t>TOP Szoc. Pályázat - eszközbeszerzés</t>
  </si>
  <si>
    <t>TOP-5.3.1 pályázat - fényképezőgép</t>
  </si>
  <si>
    <t>Közfoglalkoztatás - öntözőkocsi</t>
  </si>
  <si>
    <t>Közfoglalkoztatás - gépjármű</t>
  </si>
  <si>
    <t>Közfoglalkoztatás - láncfűrész</t>
  </si>
  <si>
    <t>VP Konyha pályázat - eszközbeszerzés</t>
  </si>
  <si>
    <t>kártyaolvasó</t>
  </si>
  <si>
    <t>irodai szék, polcok, szekrény</t>
  </si>
  <si>
    <t xml:space="preserve">     8.3. Lakástámogatás</t>
  </si>
  <si>
    <t>31</t>
  </si>
  <si>
    <t>Mód. II.</t>
  </si>
  <si>
    <t>G</t>
  </si>
  <si>
    <t>H</t>
  </si>
  <si>
    <t>Mód. II. előirányzat megbontása</t>
  </si>
  <si>
    <t>Mód. II. előirányzat bontása</t>
  </si>
  <si>
    <t>Mód. II. előirányzat</t>
  </si>
  <si>
    <t>számítógép</t>
  </si>
  <si>
    <t xml:space="preserve"> - Magyar Falu Program-orvosi rendelő pályázat tám.</t>
  </si>
  <si>
    <t xml:space="preserve"> - Gyermekvédelmi támogatás</t>
  </si>
  <si>
    <t xml:space="preserve"> - "Mi is Gyaloglók vagyunk" pályázat támogatása</t>
  </si>
  <si>
    <t xml:space="preserve"> - JETA-Szálláshely II. ütem pályázat támogatása </t>
  </si>
  <si>
    <t xml:space="preserve"> - JETA-Rendezvénytér kialakítása pályázat támogatása </t>
  </si>
  <si>
    <t>Családi támogatások</t>
  </si>
  <si>
    <t xml:space="preserve"> - Elszámolásból származó bevétel</t>
  </si>
  <si>
    <t xml:space="preserve"> - Önkormányzati választás</t>
  </si>
  <si>
    <t>Magyar Falu Program-orvosi rendelő</t>
  </si>
  <si>
    <t>JETA-Rendezvénytér pályázat</t>
  </si>
  <si>
    <t>Kábel TV eszközök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</si>
</sst>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.0\ _F_t_-;\-* #,##0.0\ _F_t_-;_-* &quot;-&quot;??\ _F_t_-;_-@_-"/>
    <numFmt numFmtId="166" formatCode="_-* #,##0\ _F_t_-;\-* #,##0\ _F_t_-;_-* &quot;-&quot;??\ _F_t_-;_-@_-"/>
    <numFmt numFmtId="167" formatCode="#,##0_ ;\-#,##0\ "/>
    <numFmt numFmtId="168" formatCode="#,##0.0"/>
    <numFmt numFmtId="169" formatCode="0.0"/>
  </numFmts>
  <fonts count="76">
    <font>
      <sz val="11"/>
      <color indexed="8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0"/>
    </font>
    <font>
      <i/>
      <sz val="8"/>
      <name val="Times New Roman CE"/>
      <family val="1"/>
    </font>
    <font>
      <b/>
      <i/>
      <sz val="12"/>
      <name val="Times New Roman CE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0"/>
      <name val="Arial CE"/>
      <family val="2"/>
    </font>
    <font>
      <sz val="10"/>
      <name val="Arial"/>
      <family val="2"/>
    </font>
    <font>
      <sz val="13"/>
      <name val="Arial"/>
      <family val="2"/>
    </font>
    <font>
      <b/>
      <sz val="9"/>
      <name val="Arial CE"/>
      <family val="0"/>
    </font>
    <font>
      <sz val="9"/>
      <name val="Arial CE"/>
      <family val="2"/>
    </font>
    <font>
      <b/>
      <sz val="11"/>
      <name val="Arial CE"/>
      <family val="2"/>
    </font>
    <font>
      <sz val="8"/>
      <name val="Times New Roman"/>
      <family val="1"/>
    </font>
    <font>
      <b/>
      <sz val="13"/>
      <name val="Times New Roman"/>
      <family val="1"/>
    </font>
    <font>
      <b/>
      <i/>
      <sz val="9"/>
      <name val="Arial CE"/>
      <family val="2"/>
    </font>
    <font>
      <i/>
      <sz val="9"/>
      <name val="Arial CE"/>
      <family val="2"/>
    </font>
    <font>
      <b/>
      <sz val="10"/>
      <name val="Arial"/>
      <family val="2"/>
    </font>
    <font>
      <b/>
      <sz val="10"/>
      <name val="Times New Roman CE"/>
      <family val="1"/>
    </font>
    <font>
      <b/>
      <sz val="12"/>
      <color indexed="8"/>
      <name val="Calibri"/>
      <family val="2"/>
    </font>
    <font>
      <b/>
      <sz val="13"/>
      <name val="Arial CE"/>
      <family val="2"/>
    </font>
    <font>
      <sz val="13"/>
      <name val="Arial CE"/>
      <family val="2"/>
    </font>
    <font>
      <sz val="11"/>
      <name val="Times New Roman CE"/>
      <family val="0"/>
    </font>
    <font>
      <b/>
      <u val="single"/>
      <sz val="12"/>
      <name val="Times New Roman CE"/>
      <family val="1"/>
    </font>
    <font>
      <b/>
      <sz val="13"/>
      <name val="Times New Roman CE"/>
      <family val="0"/>
    </font>
    <font>
      <sz val="13"/>
      <color indexed="8"/>
      <name val="Calibri"/>
      <family val="2"/>
    </font>
    <font>
      <b/>
      <i/>
      <sz val="13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b/>
      <i/>
      <sz val="13"/>
      <name val="Arial CE"/>
      <family val="0"/>
    </font>
    <font>
      <i/>
      <sz val="13"/>
      <name val="Arial CE"/>
      <family val="2"/>
    </font>
    <font>
      <b/>
      <sz val="13"/>
      <name val="Arial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medium"/>
      <bottom style="thin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14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9" fillId="25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64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0" fillId="27" borderId="7" applyNumberFormat="0" applyFont="0" applyAlignment="0" applyProtection="0"/>
    <xf numFmtId="0" fontId="68" fillId="28" borderId="0" applyNumberFormat="0" applyBorder="0" applyAlignment="0" applyProtection="0"/>
    <xf numFmtId="0" fontId="69" fillId="29" borderId="8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" fillId="0" borderId="0">
      <alignment/>
      <protection/>
    </xf>
    <xf numFmtId="0" fontId="7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30" borderId="0" applyNumberFormat="0" applyBorder="0" applyAlignment="0" applyProtection="0"/>
    <xf numFmtId="0" fontId="74" fillId="31" borderId="0" applyNumberFormat="0" applyBorder="0" applyAlignment="0" applyProtection="0"/>
    <xf numFmtId="0" fontId="75" fillId="29" borderId="1" applyNumberFormat="0" applyAlignment="0" applyProtection="0"/>
    <xf numFmtId="9" fontId="0" fillId="0" borderId="0" applyFont="0" applyFill="0" applyBorder="0" applyAlignment="0" applyProtection="0"/>
  </cellStyleXfs>
  <cellXfs count="238">
    <xf numFmtId="0" fontId="0" fillId="0" borderId="0" xfId="0" applyAlignment="1">
      <alignment/>
    </xf>
    <xf numFmtId="164" fontId="2" fillId="0" borderId="0" xfId="56" applyNumberFormat="1" applyFont="1" applyFill="1" applyBorder="1" applyAlignment="1" applyProtection="1">
      <alignment horizontal="centerContinuous" vertical="center"/>
      <protection/>
    </xf>
    <xf numFmtId="0" fontId="6" fillId="0" borderId="10" xfId="56" applyFont="1" applyFill="1" applyBorder="1" applyAlignment="1" applyProtection="1">
      <alignment horizontal="left" vertical="center" wrapText="1" indent="1"/>
      <protection/>
    </xf>
    <xf numFmtId="0" fontId="6" fillId="0" borderId="10" xfId="56" applyFont="1" applyFill="1" applyBorder="1" applyAlignment="1" applyProtection="1">
      <alignment horizontal="left" vertical="center" wrapText="1" indent="2"/>
      <protection/>
    </xf>
    <xf numFmtId="0" fontId="6" fillId="0" borderId="10" xfId="56" applyFont="1" applyFill="1" applyBorder="1" applyAlignment="1" applyProtection="1">
      <alignment horizontal="left" vertical="center" wrapText="1" indent="6"/>
      <protection/>
    </xf>
    <xf numFmtId="0" fontId="1" fillId="0" borderId="0" xfId="56" applyFill="1">
      <alignment/>
      <protection/>
    </xf>
    <xf numFmtId="0" fontId="6" fillId="0" borderId="10" xfId="56" applyFont="1" applyFill="1" applyBorder="1" applyAlignment="1" applyProtection="1">
      <alignment horizontal="left" vertical="center" wrapText="1" indent="1"/>
      <protection/>
    </xf>
    <xf numFmtId="0" fontId="4" fillId="0" borderId="11" xfId="56" applyFont="1" applyFill="1" applyBorder="1" applyAlignment="1" applyProtection="1">
      <alignment horizontal="center" vertical="center" wrapText="1"/>
      <protection/>
    </xf>
    <xf numFmtId="0" fontId="7" fillId="0" borderId="10" xfId="56" applyFont="1" applyFill="1" applyBorder="1" applyAlignment="1" applyProtection="1">
      <alignment horizontal="left" vertical="center" wrapText="1" indent="1"/>
      <protection/>
    </xf>
    <xf numFmtId="0" fontId="6" fillId="0" borderId="12" xfId="56" applyFont="1" applyFill="1" applyBorder="1" applyAlignment="1" applyProtection="1">
      <alignment horizontal="left" vertical="center" wrapText="1" indent="6"/>
      <protection/>
    </xf>
    <xf numFmtId="166" fontId="0" fillId="0" borderId="0" xfId="46" applyNumberFormat="1" applyFont="1" applyAlignment="1">
      <alignment horizontal="center"/>
    </xf>
    <xf numFmtId="0" fontId="3" fillId="0" borderId="0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 readingOrder="1"/>
    </xf>
    <xf numFmtId="0" fontId="3" fillId="0" borderId="0" xfId="0" applyFont="1" applyFill="1" applyBorder="1" applyAlignment="1" applyProtection="1">
      <alignment horizontal="center" readingOrder="1"/>
      <protection/>
    </xf>
    <xf numFmtId="0" fontId="1" fillId="0" borderId="0" xfId="56" applyFill="1" applyAlignment="1">
      <alignment horizontal="center" readingOrder="1"/>
      <protection/>
    </xf>
    <xf numFmtId="0" fontId="4" fillId="0" borderId="13" xfId="56" applyFont="1" applyFill="1" applyBorder="1" applyAlignment="1" applyProtection="1">
      <alignment horizontal="center" vertical="center" wrapText="1"/>
      <protection/>
    </xf>
    <xf numFmtId="0" fontId="4" fillId="0" borderId="14" xfId="56" applyFont="1" applyFill="1" applyBorder="1" applyAlignment="1" applyProtection="1">
      <alignment horizontal="center" vertical="center" wrapText="1" readingOrder="1"/>
      <protection/>
    </xf>
    <xf numFmtId="0" fontId="5" fillId="0" borderId="10" xfId="56" applyFont="1" applyFill="1" applyBorder="1" applyAlignment="1" applyProtection="1">
      <alignment horizontal="left" vertical="center" wrapText="1" indent="1"/>
      <protection/>
    </xf>
    <xf numFmtId="0" fontId="5" fillId="0" borderId="10" xfId="56" applyFont="1" applyFill="1" applyBorder="1" applyAlignment="1" applyProtection="1">
      <alignment horizontal="left" vertical="center" wrapText="1" indent="2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5" fillId="0" borderId="15" xfId="56" applyFont="1" applyFill="1" applyBorder="1" applyAlignment="1" applyProtection="1">
      <alignment horizontal="center" vertical="center" wrapText="1" readingOrder="1"/>
      <protection/>
    </xf>
    <xf numFmtId="0" fontId="5" fillId="0" borderId="16" xfId="56" applyFont="1" applyFill="1" applyBorder="1" applyAlignment="1" applyProtection="1">
      <alignment horizontal="center" vertical="center" wrapText="1"/>
      <protection/>
    </xf>
    <xf numFmtId="49" fontId="5" fillId="0" borderId="17" xfId="56" applyNumberFormat="1" applyFont="1" applyFill="1" applyBorder="1" applyAlignment="1" applyProtection="1">
      <alignment horizontal="center" vertical="center" wrapText="1"/>
      <protection/>
    </xf>
    <xf numFmtId="164" fontId="5" fillId="0" borderId="18" xfId="56" applyNumberFormat="1" applyFont="1" applyFill="1" applyBorder="1" applyAlignment="1" applyProtection="1">
      <alignment horizontal="right" vertical="center" wrapText="1" readingOrder="1"/>
      <protection locked="0"/>
    </xf>
    <xf numFmtId="164" fontId="6" fillId="0" borderId="18" xfId="56" applyNumberFormat="1" applyFont="1" applyFill="1" applyBorder="1" applyAlignment="1" applyProtection="1">
      <alignment horizontal="right" vertical="center" wrapText="1" readingOrder="1"/>
      <protection locked="0"/>
    </xf>
    <xf numFmtId="164" fontId="6" fillId="0" borderId="18" xfId="56" applyNumberFormat="1" applyFont="1" applyFill="1" applyBorder="1" applyAlignment="1" applyProtection="1">
      <alignment horizontal="right" vertical="center" wrapText="1" readingOrder="1"/>
      <protection locked="0"/>
    </xf>
    <xf numFmtId="164" fontId="6" fillId="0" borderId="18" xfId="56" applyNumberFormat="1" applyFont="1" applyFill="1" applyBorder="1" applyAlignment="1" applyProtection="1">
      <alignment horizontal="right" vertical="center" wrapText="1" readingOrder="1"/>
      <protection/>
    </xf>
    <xf numFmtId="164" fontId="7" fillId="0" borderId="18" xfId="56" applyNumberFormat="1" applyFont="1" applyFill="1" applyBorder="1" applyAlignment="1" applyProtection="1">
      <alignment horizontal="right" vertical="center" wrapText="1" readingOrder="1"/>
      <protection/>
    </xf>
    <xf numFmtId="3" fontId="6" fillId="0" borderId="18" xfId="56" applyNumberFormat="1" applyFont="1" applyFill="1" applyBorder="1" applyAlignment="1" applyProtection="1">
      <alignment horizontal="right" vertical="center" wrapText="1" readingOrder="1"/>
      <protection locked="0"/>
    </xf>
    <xf numFmtId="3" fontId="5" fillId="0" borderId="18" xfId="56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6" fillId="0" borderId="18" xfId="56" applyNumberFormat="1" applyFont="1" applyFill="1" applyBorder="1" applyAlignment="1" applyProtection="1">
      <alignment horizontal="right" vertical="center" wrapText="1" readingOrder="1"/>
      <protection locked="0"/>
    </xf>
    <xf numFmtId="0" fontId="5" fillId="32" borderId="17" xfId="56" applyFont="1" applyFill="1" applyBorder="1" applyAlignment="1" applyProtection="1">
      <alignment horizontal="center" vertical="center" wrapText="1"/>
      <protection/>
    </xf>
    <xf numFmtId="0" fontId="5" fillId="32" borderId="10" xfId="56" applyFont="1" applyFill="1" applyBorder="1" applyAlignment="1" applyProtection="1">
      <alignment horizontal="left" vertical="center" wrapText="1" indent="1"/>
      <protection/>
    </xf>
    <xf numFmtId="164" fontId="5" fillId="32" borderId="18" xfId="56" applyNumberFormat="1" applyFont="1" applyFill="1" applyBorder="1" applyAlignment="1" applyProtection="1">
      <alignment horizontal="right" vertical="center" wrapText="1" readingOrder="1"/>
      <protection/>
    </xf>
    <xf numFmtId="0" fontId="0" fillId="32" borderId="0" xfId="0" applyFill="1" applyAlignment="1">
      <alignment/>
    </xf>
    <xf numFmtId="0" fontId="5" fillId="32" borderId="10" xfId="56" applyFont="1" applyFill="1" applyBorder="1" applyAlignment="1" applyProtection="1">
      <alignment horizontal="left" vertical="center" wrapText="1" indent="1"/>
      <protection/>
    </xf>
    <xf numFmtId="0" fontId="3" fillId="32" borderId="10" xfId="56" applyFont="1" applyFill="1" applyBorder="1" applyAlignment="1" applyProtection="1">
      <alignment horizontal="left" vertical="center" wrapText="1" indent="1"/>
      <protection/>
    </xf>
    <xf numFmtId="164" fontId="8" fillId="32" borderId="18" xfId="56" applyNumberFormat="1" applyFont="1" applyFill="1" applyBorder="1" applyAlignment="1" applyProtection="1">
      <alignment horizontal="right" vertical="center" wrapText="1" readingOrder="1"/>
      <protection/>
    </xf>
    <xf numFmtId="0" fontId="6" fillId="0" borderId="19" xfId="56" applyFont="1" applyFill="1" applyBorder="1" applyAlignment="1" applyProtection="1">
      <alignment horizontal="left" vertical="center" wrapText="1" indent="2"/>
      <protection/>
    </xf>
    <xf numFmtId="164" fontId="6" fillId="0" borderId="20" xfId="56" applyNumberFormat="1" applyFont="1" applyFill="1" applyBorder="1" applyAlignment="1" applyProtection="1">
      <alignment horizontal="right" vertical="center" wrapText="1" readingOrder="1"/>
      <protection locked="0"/>
    </xf>
    <xf numFmtId="0" fontId="5" fillId="0" borderId="21" xfId="56" applyFont="1" applyFill="1" applyBorder="1" applyAlignment="1" applyProtection="1">
      <alignment horizontal="center" vertical="center" wrapText="1" readingOrder="1"/>
      <protection/>
    </xf>
    <xf numFmtId="0" fontId="4" fillId="0" borderId="22" xfId="56" applyFont="1" applyFill="1" applyBorder="1" applyAlignment="1" applyProtection="1">
      <alignment horizontal="center" vertical="center" wrapText="1" readingOrder="1"/>
      <protection/>
    </xf>
    <xf numFmtId="164" fontId="6" fillId="0" borderId="23" xfId="56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23" xfId="56" applyNumberFormat="1" applyFont="1" applyFill="1" applyBorder="1" applyAlignment="1" applyProtection="1">
      <alignment horizontal="right" vertical="center" wrapText="1" readingOrder="1"/>
      <protection locked="0"/>
    </xf>
    <xf numFmtId="164" fontId="6" fillId="0" borderId="23" xfId="56" applyNumberFormat="1" applyFont="1" applyFill="1" applyBorder="1" applyAlignment="1" applyProtection="1">
      <alignment horizontal="right" vertical="center" wrapText="1" readingOrder="1"/>
      <protection locked="0"/>
    </xf>
    <xf numFmtId="3" fontId="6" fillId="0" borderId="23" xfId="56" applyNumberFormat="1" applyFont="1" applyFill="1" applyBorder="1" applyAlignment="1" applyProtection="1">
      <alignment horizontal="right" vertical="center" wrapText="1" readingOrder="1"/>
      <protection locked="0"/>
    </xf>
    <xf numFmtId="164" fontId="5" fillId="0" borderId="23" xfId="56" applyNumberFormat="1" applyFont="1" applyFill="1" applyBorder="1" applyAlignment="1" applyProtection="1">
      <alignment horizontal="right" vertical="center" wrapText="1" readingOrder="1"/>
      <protection locked="0"/>
    </xf>
    <xf numFmtId="164" fontId="5" fillId="32" borderId="23" xfId="56" applyNumberFormat="1" applyFont="1" applyFill="1" applyBorder="1" applyAlignment="1" applyProtection="1">
      <alignment horizontal="right" vertical="center" wrapText="1" readingOrder="1"/>
      <protection/>
    </xf>
    <xf numFmtId="0" fontId="6" fillId="0" borderId="23" xfId="56" applyNumberFormat="1" applyFont="1" applyFill="1" applyBorder="1" applyAlignment="1" applyProtection="1">
      <alignment horizontal="right" vertical="center" wrapText="1" readingOrder="1"/>
      <protection locked="0"/>
    </xf>
    <xf numFmtId="164" fontId="5" fillId="32" borderId="23" xfId="56" applyNumberFormat="1" applyFont="1" applyFill="1" applyBorder="1" applyAlignment="1" applyProtection="1">
      <alignment horizontal="right" vertical="center" wrapText="1" readingOrder="1"/>
      <protection locked="0"/>
    </xf>
    <xf numFmtId="164" fontId="6" fillId="0" borderId="24" xfId="56" applyNumberFormat="1" applyFont="1" applyFill="1" applyBorder="1" applyAlignment="1" applyProtection="1">
      <alignment horizontal="right" vertical="center" wrapText="1" readingOrder="1"/>
      <protection locked="0"/>
    </xf>
    <xf numFmtId="164" fontId="8" fillId="32" borderId="23" xfId="56" applyNumberFormat="1" applyFont="1" applyFill="1" applyBorder="1" applyAlignment="1" applyProtection="1">
      <alignment horizontal="right" vertical="center" wrapText="1" readingOrder="1"/>
      <protection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0" xfId="0" applyFont="1" applyAlignment="1">
      <alignment vertical="center"/>
    </xf>
    <xf numFmtId="0" fontId="12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3" fillId="0" borderId="10" xfId="0" applyFont="1" applyBorder="1" applyAlignment="1">
      <alignment vertical="center" textRotation="90"/>
    </xf>
    <xf numFmtId="0" fontId="15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22" fillId="0" borderId="0" xfId="0" applyFont="1" applyAlignment="1">
      <alignment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" fillId="0" borderId="25" xfId="0" applyNumberFormat="1" applyFont="1" applyFill="1" applyBorder="1" applyAlignment="1">
      <alignment horizontal="center" vertical="center" textRotation="90" wrapText="1"/>
    </xf>
    <xf numFmtId="164" fontId="2" fillId="0" borderId="25" xfId="0" applyNumberFormat="1" applyFont="1" applyFill="1" applyBorder="1" applyAlignment="1" applyProtection="1">
      <alignment horizontal="center" vertical="center" wrapText="1"/>
      <protection/>
    </xf>
    <xf numFmtId="164" fontId="2" fillId="0" borderId="26" xfId="0" applyNumberFormat="1" applyFont="1" applyFill="1" applyBorder="1" applyAlignment="1" applyProtection="1">
      <alignment horizontal="center" vertical="center" wrapText="1"/>
      <protection/>
    </xf>
    <xf numFmtId="164" fontId="23" fillId="0" borderId="0" xfId="0" applyNumberFormat="1" applyFont="1" applyFill="1" applyAlignment="1">
      <alignment horizontal="center" vertical="center" wrapText="1"/>
    </xf>
    <xf numFmtId="164" fontId="2" fillId="0" borderId="27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2" fillId="0" borderId="28" xfId="0" applyNumberFormat="1" applyFont="1" applyFill="1" applyBorder="1" applyAlignment="1" applyProtection="1">
      <alignment horizontal="left" vertical="center" wrapText="1"/>
      <protection locked="0"/>
    </xf>
    <xf numFmtId="164" fontId="1" fillId="0" borderId="29" xfId="0" applyNumberFormat="1" applyFont="1" applyFill="1" applyBorder="1" applyAlignment="1">
      <alignment horizontal="center" vertical="center" wrapText="1"/>
    </xf>
    <xf numFmtId="164" fontId="1" fillId="0" borderId="28" xfId="0" applyNumberFormat="1" applyFont="1" applyFill="1" applyBorder="1" applyAlignment="1" applyProtection="1">
      <alignment horizontal="left" vertical="center" wrapText="1"/>
      <protection locked="0"/>
    </xf>
    <xf numFmtId="164" fontId="1" fillId="0" borderId="30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30" xfId="0" applyNumberFormat="1" applyFont="1" applyFill="1" applyBorder="1" applyAlignment="1">
      <alignment horizontal="center" vertical="center" wrapText="1"/>
    </xf>
    <xf numFmtId="164" fontId="2" fillId="0" borderId="30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31" xfId="0" applyNumberFormat="1" applyFont="1" applyFill="1" applyBorder="1" applyAlignment="1" applyProtection="1">
      <alignment horizontal="center" vertical="center" wrapText="1"/>
      <protection/>
    </xf>
    <xf numFmtId="164" fontId="2" fillId="0" borderId="25" xfId="0" applyNumberFormat="1" applyFont="1" applyFill="1" applyBorder="1" applyAlignment="1" applyProtection="1">
      <alignment horizontal="right" vertical="center" wrapText="1"/>
      <protection/>
    </xf>
    <xf numFmtId="164" fontId="23" fillId="0" borderId="0" xfId="0" applyNumberFormat="1" applyFont="1" applyFill="1" applyAlignment="1">
      <alignment vertical="center" wrapText="1"/>
    </xf>
    <xf numFmtId="164" fontId="24" fillId="0" borderId="0" xfId="0" applyNumberFormat="1" applyFont="1" applyFill="1" applyAlignment="1" applyProtection="1">
      <alignment horizontal="center" vertical="center" wrapText="1"/>
      <protection/>
    </xf>
    <xf numFmtId="164" fontId="2" fillId="0" borderId="30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>
      <alignment/>
    </xf>
    <xf numFmtId="3" fontId="6" fillId="0" borderId="18" xfId="56" applyNumberFormat="1" applyFont="1" applyFill="1" applyBorder="1" applyAlignment="1" applyProtection="1">
      <alignment horizontal="right" vertical="center" wrapText="1" readingOrder="1"/>
      <protection locked="0"/>
    </xf>
    <xf numFmtId="3" fontId="5" fillId="32" borderId="23" xfId="56" applyNumberFormat="1" applyFont="1" applyFill="1" applyBorder="1" applyAlignment="1" applyProtection="1">
      <alignment horizontal="right" vertical="center" wrapText="1" readingOrder="1"/>
      <protection/>
    </xf>
    <xf numFmtId="164" fontId="0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ont="1" applyFill="1" applyAlignment="1">
      <alignment vertical="center" wrapText="1"/>
    </xf>
    <xf numFmtId="0" fontId="0" fillId="0" borderId="32" xfId="0" applyFont="1" applyBorder="1" applyAlignment="1">
      <alignment horizontal="left" vertical="center" wrapText="1"/>
    </xf>
    <xf numFmtId="164" fontId="1" fillId="0" borderId="30" xfId="0" applyNumberFormat="1" applyFont="1" applyFill="1" applyBorder="1" applyAlignment="1" applyProtection="1">
      <alignment horizontal="center" vertical="center" wrapText="1"/>
      <protection/>
    </xf>
    <xf numFmtId="164" fontId="29" fillId="0" borderId="33" xfId="0" applyNumberFormat="1" applyFont="1" applyFill="1" applyBorder="1" applyAlignment="1" applyProtection="1">
      <alignment horizontal="right" vertical="center" wrapText="1"/>
      <protection/>
    </xf>
    <xf numFmtId="164" fontId="29" fillId="0" borderId="30" xfId="0" applyNumberFormat="1" applyFont="1" applyFill="1" applyBorder="1" applyAlignment="1" applyProtection="1">
      <alignment horizontal="right" vertical="center" wrapText="1"/>
      <protection/>
    </xf>
    <xf numFmtId="164" fontId="1" fillId="0" borderId="34" xfId="0" applyNumberFormat="1" applyFont="1" applyFill="1" applyBorder="1" applyAlignment="1" applyProtection="1">
      <alignment horizontal="right" vertical="center" wrapText="1"/>
      <protection/>
    </xf>
    <xf numFmtId="164" fontId="1" fillId="0" borderId="35" xfId="0" applyNumberFormat="1" applyFont="1" applyFill="1" applyBorder="1" applyAlignment="1" applyProtection="1">
      <alignment horizontal="center" vertical="center" wrapText="1"/>
      <protection/>
    </xf>
    <xf numFmtId="164" fontId="29" fillId="0" borderId="34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36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30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8" xfId="56" applyFont="1" applyFill="1" applyBorder="1" applyAlignment="1" applyProtection="1">
      <alignment horizontal="left" vertical="center" wrapText="1" indent="1"/>
      <protection/>
    </xf>
    <xf numFmtId="164" fontId="6" fillId="0" borderId="37" xfId="56" applyNumberFormat="1" applyFont="1" applyFill="1" applyBorder="1" applyAlignment="1" applyProtection="1">
      <alignment horizontal="right" vertical="center" wrapText="1" readingOrder="1"/>
      <protection locked="0"/>
    </xf>
    <xf numFmtId="0" fontId="4" fillId="0" borderId="32" xfId="56" applyFont="1" applyFill="1" applyBorder="1" applyAlignment="1" applyProtection="1">
      <alignment horizontal="center" vertical="center" wrapText="1"/>
      <protection/>
    </xf>
    <xf numFmtId="3" fontId="2" fillId="0" borderId="30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34" xfId="0" applyNumberFormat="1" applyFont="1" applyFill="1" applyBorder="1" applyAlignment="1" applyProtection="1">
      <alignment horizontal="center" vertical="center" wrapText="1"/>
      <protection/>
    </xf>
    <xf numFmtId="0" fontId="19" fillId="0" borderId="32" xfId="0" applyFont="1" applyBorder="1" applyAlignment="1">
      <alignment horizontal="center" vertical="top"/>
    </xf>
    <xf numFmtId="0" fontId="19" fillId="0" borderId="32" xfId="0" applyFont="1" applyBorder="1" applyAlignment="1">
      <alignment horizontal="right" vertical="top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vertical="center"/>
    </xf>
    <xf numFmtId="0" fontId="19" fillId="0" borderId="38" xfId="0" applyFont="1" applyBorder="1" applyAlignment="1">
      <alignment vertical="center"/>
    </xf>
    <xf numFmtId="0" fontId="19" fillId="0" borderId="39" xfId="0" applyFont="1" applyBorder="1" applyAlignment="1">
      <alignment vertical="center"/>
    </xf>
    <xf numFmtId="3" fontId="19" fillId="0" borderId="10" xfId="0" applyNumberFormat="1" applyFont="1" applyBorder="1" applyAlignment="1">
      <alignment vertical="center"/>
    </xf>
    <xf numFmtId="0" fontId="31" fillId="0" borderId="10" xfId="0" applyFont="1" applyBorder="1" applyAlignment="1">
      <alignment horizontal="center"/>
    </xf>
    <xf numFmtId="0" fontId="31" fillId="0" borderId="10" xfId="0" applyFont="1" applyBorder="1" applyAlignment="1">
      <alignment/>
    </xf>
    <xf numFmtId="3" fontId="31" fillId="0" borderId="10" xfId="0" applyNumberFormat="1" applyFont="1" applyBorder="1" applyAlignment="1">
      <alignment/>
    </xf>
    <xf numFmtId="0" fontId="32" fillId="0" borderId="10" xfId="0" applyFont="1" applyBorder="1" applyAlignment="1">
      <alignment/>
    </xf>
    <xf numFmtId="49" fontId="32" fillId="0" borderId="10" xfId="0" applyNumberFormat="1" applyFont="1" applyBorder="1" applyAlignment="1">
      <alignment horizontal="center"/>
    </xf>
    <xf numFmtId="3" fontId="32" fillId="0" borderId="10" xfId="0" applyNumberFormat="1" applyFont="1" applyBorder="1" applyAlignment="1">
      <alignment/>
    </xf>
    <xf numFmtId="0" fontId="33" fillId="0" borderId="10" xfId="0" applyFont="1" applyBorder="1" applyAlignment="1">
      <alignment/>
    </xf>
    <xf numFmtId="3" fontId="33" fillId="0" borderId="10" xfId="0" applyNumberFormat="1" applyFont="1" applyBorder="1" applyAlignment="1">
      <alignment/>
    </xf>
    <xf numFmtId="0" fontId="33" fillId="0" borderId="10" xfId="0" applyFont="1" applyBorder="1" applyAlignment="1">
      <alignment horizontal="center"/>
    </xf>
    <xf numFmtId="3" fontId="19" fillId="0" borderId="10" xfId="0" applyNumberFormat="1" applyFont="1" applyBorder="1" applyAlignment="1">
      <alignment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vertical="center"/>
    </xf>
    <xf numFmtId="0" fontId="31" fillId="0" borderId="39" xfId="0" applyFont="1" applyBorder="1" applyAlignment="1">
      <alignment vertical="center"/>
    </xf>
    <xf numFmtId="3" fontId="32" fillId="0" borderId="10" xfId="0" applyNumberFormat="1" applyFont="1" applyBorder="1" applyAlignment="1">
      <alignment vertical="center"/>
    </xf>
    <xf numFmtId="0" fontId="30" fillId="0" borderId="0" xfId="0" applyFont="1" applyAlignment="1">
      <alignment/>
    </xf>
    <xf numFmtId="0" fontId="30" fillId="0" borderId="0" xfId="0" applyFont="1" applyAlignment="1">
      <alignment/>
    </xf>
    <xf numFmtId="0" fontId="14" fillId="0" borderId="10" xfId="0" applyFont="1" applyBorder="1" applyAlignment="1">
      <alignment vertical="center" textRotation="90"/>
    </xf>
    <xf numFmtId="0" fontId="19" fillId="0" borderId="12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/>
    </xf>
    <xf numFmtId="0" fontId="25" fillId="0" borderId="0" xfId="0" applyFont="1" applyAlignment="1">
      <alignment/>
    </xf>
    <xf numFmtId="3" fontId="31" fillId="0" borderId="10" xfId="0" applyNumberFormat="1" applyFont="1" applyBorder="1" applyAlignment="1">
      <alignment horizontal="right"/>
    </xf>
    <xf numFmtId="49" fontId="33" fillId="0" borderId="10" xfId="0" applyNumberFormat="1" applyFont="1" applyBorder="1" applyAlignment="1">
      <alignment/>
    </xf>
    <xf numFmtId="49" fontId="33" fillId="0" borderId="10" xfId="0" applyNumberFormat="1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4" fillId="0" borderId="0" xfId="0" applyFont="1" applyAlignment="1">
      <alignment/>
    </xf>
    <xf numFmtId="0" fontId="25" fillId="0" borderId="0" xfId="0" applyFont="1" applyAlignment="1">
      <alignment/>
    </xf>
    <xf numFmtId="0" fontId="19" fillId="0" borderId="10" xfId="0" applyFont="1" applyBorder="1" applyAlignment="1">
      <alignment vertical="center"/>
    </xf>
    <xf numFmtId="0" fontId="32" fillId="0" borderId="39" xfId="0" applyFont="1" applyBorder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34" fillId="0" borderId="10" xfId="0" applyFont="1" applyBorder="1" applyAlignment="1">
      <alignment horizontal="center"/>
    </xf>
    <xf numFmtId="0" fontId="35" fillId="0" borderId="0" xfId="0" applyFont="1" applyAlignment="1">
      <alignment/>
    </xf>
    <xf numFmtId="49" fontId="32" fillId="0" borderId="10" xfId="0" applyNumberFormat="1" applyFont="1" applyBorder="1" applyAlignment="1">
      <alignment/>
    </xf>
    <xf numFmtId="0" fontId="30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38" fillId="0" borderId="10" xfId="0" applyFont="1" applyBorder="1" applyAlignment="1">
      <alignment horizontal="center"/>
    </xf>
    <xf numFmtId="3" fontId="33" fillId="0" borderId="10" xfId="0" applyNumberFormat="1" applyFont="1" applyBorder="1" applyAlignment="1">
      <alignment horizontal="left"/>
    </xf>
    <xf numFmtId="3" fontId="38" fillId="0" borderId="10" xfId="0" applyNumberFormat="1" applyFont="1" applyBorder="1" applyAlignment="1">
      <alignment/>
    </xf>
    <xf numFmtId="0" fontId="19" fillId="0" borderId="16" xfId="0" applyFont="1" applyBorder="1" applyAlignment="1" applyProtection="1">
      <alignment horizontal="center" vertical="center" textRotation="90"/>
      <protection locked="0"/>
    </xf>
    <xf numFmtId="0" fontId="19" fillId="0" borderId="11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/>
    </xf>
    <xf numFmtId="0" fontId="33" fillId="0" borderId="40" xfId="0" applyFont="1" applyBorder="1" applyAlignment="1">
      <alignment horizontal="center"/>
    </xf>
    <xf numFmtId="3" fontId="38" fillId="0" borderId="19" xfId="0" applyNumberFormat="1" applyFont="1" applyBorder="1" applyAlignment="1">
      <alignment/>
    </xf>
    <xf numFmtId="164" fontId="39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29" fillId="0" borderId="34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25" xfId="0" applyNumberFormat="1" applyFont="1" applyFill="1" applyBorder="1" applyAlignment="1">
      <alignment horizontal="center" vertical="center" wrapText="1"/>
    </xf>
    <xf numFmtId="49" fontId="5" fillId="0" borderId="41" xfId="56" applyNumberFormat="1" applyFont="1" applyFill="1" applyBorder="1" applyAlignment="1" applyProtection="1">
      <alignment horizontal="center" vertical="center" wrapText="1"/>
      <protection/>
    </xf>
    <xf numFmtId="0" fontId="4" fillId="0" borderId="42" xfId="56" applyFont="1" applyFill="1" applyBorder="1" applyAlignment="1" applyProtection="1">
      <alignment horizontal="center" vertical="center" wrapText="1"/>
      <protection/>
    </xf>
    <xf numFmtId="0" fontId="4" fillId="0" borderId="43" xfId="56" applyFont="1" applyFill="1" applyBorder="1" applyAlignment="1" applyProtection="1">
      <alignment horizontal="center" vertical="center" wrapText="1"/>
      <protection/>
    </xf>
    <xf numFmtId="0" fontId="4" fillId="0" borderId="18" xfId="56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center"/>
    </xf>
    <xf numFmtId="0" fontId="19" fillId="0" borderId="12" xfId="0" applyFont="1" applyBorder="1" applyAlignment="1">
      <alignment/>
    </xf>
    <xf numFmtId="0" fontId="19" fillId="0" borderId="38" xfId="0" applyFont="1" applyBorder="1" applyAlignment="1">
      <alignment/>
    </xf>
    <xf numFmtId="0" fontId="25" fillId="0" borderId="39" xfId="0" applyFont="1" applyBorder="1" applyAlignment="1">
      <alignment/>
    </xf>
    <xf numFmtId="0" fontId="19" fillId="0" borderId="12" xfId="0" applyFont="1" applyBorder="1" applyAlignment="1">
      <alignment vertical="center"/>
    </xf>
    <xf numFmtId="0" fontId="19" fillId="0" borderId="38" xfId="0" applyFont="1" applyBorder="1" applyAlignment="1">
      <alignment vertical="center"/>
    </xf>
    <xf numFmtId="0" fontId="19" fillId="0" borderId="39" xfId="0" applyFont="1" applyBorder="1" applyAlignment="1">
      <alignment vertical="center"/>
    </xf>
    <xf numFmtId="0" fontId="19" fillId="0" borderId="39" xfId="0" applyFont="1" applyBorder="1" applyAlignment="1">
      <alignment/>
    </xf>
    <xf numFmtId="0" fontId="19" fillId="0" borderId="44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30" fillId="0" borderId="39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 vertical="top"/>
    </xf>
    <xf numFmtId="0" fontId="19" fillId="0" borderId="38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3" fillId="0" borderId="47" xfId="0" applyFont="1" applyBorder="1" applyAlignment="1">
      <alignment vertical="center" textRotation="90"/>
    </xf>
    <xf numFmtId="0" fontId="13" fillId="0" borderId="48" xfId="0" applyFont="1" applyBorder="1" applyAlignment="1">
      <alignment vertical="center" textRotation="90"/>
    </xf>
    <xf numFmtId="0" fontId="19" fillId="0" borderId="47" xfId="0" applyFont="1" applyBorder="1" applyAlignment="1">
      <alignment horizontal="center" vertical="center"/>
    </xf>
    <xf numFmtId="0" fontId="30" fillId="0" borderId="48" xfId="0" applyFont="1" applyBorder="1" applyAlignment="1">
      <alignment horizontal="center" vertical="center"/>
    </xf>
    <xf numFmtId="0" fontId="33" fillId="0" borderId="0" xfId="0" applyFont="1" applyAlignment="1">
      <alignment/>
    </xf>
    <xf numFmtId="0" fontId="19" fillId="0" borderId="49" xfId="0" applyFont="1" applyBorder="1" applyAlignment="1">
      <alignment horizontal="center" vertical="center"/>
    </xf>
    <xf numFmtId="0" fontId="30" fillId="0" borderId="50" xfId="0" applyFont="1" applyBorder="1" applyAlignment="1">
      <alignment horizontal="center" vertical="center"/>
    </xf>
    <xf numFmtId="0" fontId="14" fillId="0" borderId="47" xfId="0" applyFont="1" applyBorder="1" applyAlignment="1">
      <alignment vertical="center" textRotation="90"/>
    </xf>
    <xf numFmtId="0" fontId="14" fillId="0" borderId="48" xfId="0" applyFont="1" applyBorder="1" applyAlignment="1">
      <alignment vertical="center" textRotation="90"/>
    </xf>
    <xf numFmtId="0" fontId="30" fillId="0" borderId="46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 wrapText="1"/>
    </xf>
    <xf numFmtId="0" fontId="37" fillId="0" borderId="52" xfId="0" applyFont="1" applyBorder="1" applyAlignment="1">
      <alignment horizontal="center" vertical="center" wrapText="1"/>
    </xf>
    <xf numFmtId="3" fontId="19" fillId="0" borderId="53" xfId="0" applyNumberFormat="1" applyFont="1" applyBorder="1" applyAlignment="1">
      <alignment vertical="center" wrapText="1"/>
    </xf>
    <xf numFmtId="0" fontId="38" fillId="0" borderId="54" xfId="0" applyFont="1" applyBorder="1" applyAlignment="1">
      <alignment vertical="center" wrapText="1"/>
    </xf>
    <xf numFmtId="0" fontId="36" fillId="0" borderId="0" xfId="0" applyFont="1" applyAlignment="1">
      <alignment horizontal="center" vertical="center"/>
    </xf>
    <xf numFmtId="0" fontId="30" fillId="0" borderId="0" xfId="0" applyFont="1" applyAlignment="1">
      <alignment/>
    </xf>
    <xf numFmtId="3" fontId="33" fillId="0" borderId="12" xfId="0" applyNumberFormat="1" applyFont="1" applyBorder="1" applyAlignment="1">
      <alignment vertical="center" wrapText="1"/>
    </xf>
    <xf numFmtId="0" fontId="30" fillId="0" borderId="39" xfId="0" applyFont="1" applyBorder="1" applyAlignment="1">
      <alignment vertical="center" wrapText="1"/>
    </xf>
    <xf numFmtId="3" fontId="37" fillId="0" borderId="12" xfId="0" applyNumberFormat="1" applyFont="1" applyBorder="1" applyAlignment="1">
      <alignment vertical="center" wrapText="1"/>
    </xf>
    <xf numFmtId="3" fontId="37" fillId="0" borderId="39" xfId="0" applyNumberFormat="1" applyFont="1" applyBorder="1" applyAlignment="1">
      <alignment vertical="center" wrapText="1"/>
    </xf>
    <xf numFmtId="3" fontId="19" fillId="0" borderId="12" xfId="0" applyNumberFormat="1" applyFont="1" applyBorder="1" applyAlignment="1">
      <alignment vertical="center" wrapText="1"/>
    </xf>
    <xf numFmtId="0" fontId="37" fillId="0" borderId="55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38" fillId="0" borderId="39" xfId="0" applyFont="1" applyBorder="1" applyAlignment="1">
      <alignment horizontal="center" vertical="center" wrapText="1"/>
    </xf>
    <xf numFmtId="0" fontId="38" fillId="0" borderId="56" xfId="0" applyFont="1" applyBorder="1" applyAlignment="1">
      <alignment vertical="center" wrapText="1"/>
    </xf>
    <xf numFmtId="3" fontId="37" fillId="0" borderId="24" xfId="0" applyNumberFormat="1" applyFont="1" applyBorder="1" applyAlignment="1">
      <alignment vertical="center" wrapText="1"/>
    </xf>
    <xf numFmtId="0" fontId="30" fillId="0" borderId="24" xfId="0" applyFont="1" applyBorder="1" applyAlignment="1">
      <alignment vertical="center" wrapText="1"/>
    </xf>
    <xf numFmtId="3" fontId="33" fillId="0" borderId="12" xfId="0" applyNumberFormat="1" applyFont="1" applyBorder="1" applyAlignment="1">
      <alignment horizontal="right" vertical="center" wrapText="1"/>
    </xf>
    <xf numFmtId="0" fontId="37" fillId="0" borderId="39" xfId="0" applyFont="1" applyBorder="1" applyAlignment="1">
      <alignment horizontal="right" vertical="center" wrapText="1"/>
    </xf>
    <xf numFmtId="0" fontId="37" fillId="0" borderId="39" xfId="0" applyFont="1" applyBorder="1" applyAlignment="1">
      <alignment vertical="center" wrapText="1"/>
    </xf>
    <xf numFmtId="0" fontId="38" fillId="0" borderId="24" xfId="0" applyFont="1" applyBorder="1" applyAlignment="1">
      <alignment horizontal="center" vertical="center" wrapText="1"/>
    </xf>
    <xf numFmtId="0" fontId="37" fillId="0" borderId="24" xfId="0" applyFont="1" applyBorder="1" applyAlignment="1">
      <alignment horizontal="right" vertical="center" wrapText="1"/>
    </xf>
    <xf numFmtId="0" fontId="37" fillId="0" borderId="24" xfId="0" applyFont="1" applyBorder="1" applyAlignment="1">
      <alignment vertical="center" wrapText="1"/>
    </xf>
    <xf numFmtId="164" fontId="27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164" fontId="28" fillId="0" borderId="57" xfId="0" applyNumberFormat="1" applyFont="1" applyFill="1" applyBorder="1" applyAlignment="1" applyProtection="1">
      <alignment horizontal="left" vertical="center" wrapText="1"/>
      <protection/>
    </xf>
    <xf numFmtId="0" fontId="11" fillId="0" borderId="52" xfId="0" applyFont="1" applyBorder="1" applyAlignment="1">
      <alignment horizontal="left" vertical="center" wrapText="1"/>
    </xf>
    <xf numFmtId="164" fontId="28" fillId="0" borderId="58" xfId="0" applyNumberFormat="1" applyFont="1" applyFill="1" applyBorder="1" applyAlignment="1" applyProtection="1">
      <alignment horizontal="left" vertical="center" wrapText="1"/>
      <protection/>
    </xf>
    <xf numFmtId="0" fontId="11" fillId="0" borderId="59" xfId="0" applyFont="1" applyBorder="1" applyAlignment="1">
      <alignment horizontal="left" vertical="center" wrapText="1"/>
    </xf>
    <xf numFmtId="3" fontId="33" fillId="0" borderId="24" xfId="0" applyNumberFormat="1" applyFont="1" applyBorder="1" applyAlignment="1">
      <alignment vertical="center" wrapText="1"/>
    </xf>
    <xf numFmtId="3" fontId="19" fillId="0" borderId="24" xfId="0" applyNumberFormat="1" applyFont="1" applyBorder="1" applyAlignment="1">
      <alignment vertical="center" wrapText="1"/>
    </xf>
    <xf numFmtId="3" fontId="33" fillId="0" borderId="24" xfId="0" applyNumberFormat="1" applyFont="1" applyBorder="1" applyAlignment="1">
      <alignment horizontal="right" vertical="center" wrapText="1"/>
    </xf>
    <xf numFmtId="0" fontId="19" fillId="0" borderId="24" xfId="0" applyFont="1" applyBorder="1" applyAlignment="1">
      <alignment horizontal="center" vertical="center" wrapText="1"/>
    </xf>
    <xf numFmtId="3" fontId="19" fillId="0" borderId="54" xfId="0" applyNumberFormat="1" applyFont="1" applyBorder="1" applyAlignment="1">
      <alignment vertical="center" wrapText="1"/>
    </xf>
    <xf numFmtId="164" fontId="1" fillId="0" borderId="60" xfId="0" applyNumberFormat="1" applyFont="1" applyFill="1" applyBorder="1" applyAlignment="1">
      <alignment horizontal="center" vertical="center" wrapText="1"/>
    </xf>
    <xf numFmtId="164" fontId="1" fillId="0" borderId="36" xfId="0" applyNumberFormat="1" applyFont="1" applyFill="1" applyBorder="1" applyAlignment="1">
      <alignment horizontal="center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Medium9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zoomScaleSheetLayoutView="100" workbookViewId="0" topLeftCell="C1">
      <selection activeCell="F32" sqref="F32"/>
    </sheetView>
  </sheetViews>
  <sheetFormatPr defaultColWidth="9.140625" defaultRowHeight="15"/>
  <cols>
    <col min="2" max="2" width="48.00390625" style="0" customWidth="1"/>
    <col min="3" max="3" width="19.00390625" style="0" customWidth="1"/>
    <col min="4" max="4" width="18.00390625" style="0" customWidth="1"/>
    <col min="5" max="5" width="14.57421875" style="12" customWidth="1"/>
    <col min="6" max="6" width="43.00390625" style="10" customWidth="1"/>
    <col min="7" max="8" width="15.140625" style="10" customWidth="1"/>
    <col min="9" max="9" width="13.140625" style="10" customWidth="1"/>
  </cols>
  <sheetData>
    <row r="1" spans="1:9" ht="13.5" customHeight="1">
      <c r="A1" s="171" t="s">
        <v>259</v>
      </c>
      <c r="B1" s="171"/>
      <c r="C1" s="171"/>
      <c r="D1" s="171"/>
      <c r="E1" s="171"/>
      <c r="F1" s="171"/>
      <c r="G1" s="171"/>
      <c r="H1" s="171"/>
      <c r="I1" s="171"/>
    </row>
    <row r="2" spans="1:9" ht="18" customHeight="1" thickBot="1">
      <c r="A2" s="1" t="s">
        <v>0</v>
      </c>
      <c r="B2" s="1"/>
      <c r="C2" s="1"/>
      <c r="D2" s="1"/>
      <c r="E2" s="13" t="s">
        <v>33</v>
      </c>
      <c r="F2" s="19" t="s">
        <v>3</v>
      </c>
      <c r="G2" s="19"/>
      <c r="H2" s="19"/>
      <c r="I2" s="11" t="s">
        <v>107</v>
      </c>
    </row>
    <row r="3" spans="1:9" ht="22.5" customHeight="1">
      <c r="A3" s="21" t="s">
        <v>1</v>
      </c>
      <c r="B3" s="7" t="s">
        <v>2</v>
      </c>
      <c r="C3" s="20" t="s">
        <v>260</v>
      </c>
      <c r="D3" s="20" t="s">
        <v>247</v>
      </c>
      <c r="E3" s="20" t="s">
        <v>304</v>
      </c>
      <c r="F3" s="7" t="s">
        <v>4</v>
      </c>
      <c r="G3" s="20" t="s">
        <v>260</v>
      </c>
      <c r="H3" s="41" t="s">
        <v>247</v>
      </c>
      <c r="I3" s="41" t="s">
        <v>304</v>
      </c>
    </row>
    <row r="4" spans="1:9" ht="11.25" customHeight="1">
      <c r="A4" s="15"/>
      <c r="B4" s="168" t="s">
        <v>6</v>
      </c>
      <c r="C4" s="169" t="s">
        <v>7</v>
      </c>
      <c r="D4" s="16" t="s">
        <v>8</v>
      </c>
      <c r="E4" s="170" t="s">
        <v>9</v>
      </c>
      <c r="F4" s="108" t="s">
        <v>106</v>
      </c>
      <c r="G4" s="42" t="s">
        <v>249</v>
      </c>
      <c r="H4" s="42" t="s">
        <v>305</v>
      </c>
      <c r="I4" s="42" t="s">
        <v>306</v>
      </c>
    </row>
    <row r="5" spans="1:9" ht="15" customHeight="1">
      <c r="A5" s="22" t="s">
        <v>74</v>
      </c>
      <c r="B5" s="6" t="s">
        <v>34</v>
      </c>
      <c r="C5" s="25">
        <f>SUM(C6+C7)</f>
        <v>233022</v>
      </c>
      <c r="D5" s="25">
        <f>SUM(D6+D7)</f>
        <v>279312</v>
      </c>
      <c r="E5" s="25">
        <f>SUM(E6+E7)</f>
        <v>293731</v>
      </c>
      <c r="F5" s="6" t="s">
        <v>10</v>
      </c>
      <c r="G5" s="43">
        <v>127811</v>
      </c>
      <c r="H5" s="43">
        <v>156888</v>
      </c>
      <c r="I5" s="43">
        <v>165435</v>
      </c>
    </row>
    <row r="6" spans="1:9" ht="15" customHeight="1">
      <c r="A6" s="22" t="s">
        <v>20</v>
      </c>
      <c r="B6" s="2" t="s">
        <v>35</v>
      </c>
      <c r="C6" s="25">
        <v>149575</v>
      </c>
      <c r="D6" s="25">
        <v>160191</v>
      </c>
      <c r="E6" s="25">
        <v>168529</v>
      </c>
      <c r="F6" s="6" t="s">
        <v>45</v>
      </c>
      <c r="G6" s="43">
        <v>24526</v>
      </c>
      <c r="H6" s="43">
        <v>27647</v>
      </c>
      <c r="I6" s="43">
        <v>29243</v>
      </c>
    </row>
    <row r="7" spans="1:9" ht="15" customHeight="1">
      <c r="A7" s="22" t="s">
        <v>21</v>
      </c>
      <c r="B7" s="2" t="s">
        <v>36</v>
      </c>
      <c r="C7" s="25">
        <v>83447</v>
      </c>
      <c r="D7" s="25">
        <v>119121</v>
      </c>
      <c r="E7" s="25">
        <v>125202</v>
      </c>
      <c r="F7" s="6" t="s">
        <v>11</v>
      </c>
      <c r="G7" s="43">
        <v>158773</v>
      </c>
      <c r="H7" s="43">
        <v>164619</v>
      </c>
      <c r="I7" s="43">
        <v>168937</v>
      </c>
    </row>
    <row r="8" spans="1:9" s="30" customFormat="1" ht="13.5" customHeight="1">
      <c r="A8" s="22" t="s">
        <v>22</v>
      </c>
      <c r="B8" s="6" t="s">
        <v>37</v>
      </c>
      <c r="C8" s="92">
        <v>146408</v>
      </c>
      <c r="D8" s="92">
        <v>156380</v>
      </c>
      <c r="E8" s="92">
        <v>186380</v>
      </c>
      <c r="F8" s="6" t="s">
        <v>12</v>
      </c>
      <c r="G8" s="43">
        <v>11488</v>
      </c>
      <c r="H8" s="43">
        <v>11488</v>
      </c>
      <c r="I8" s="43">
        <v>11853</v>
      </c>
    </row>
    <row r="9" spans="1:9" ht="12.75" customHeight="1">
      <c r="A9" s="22" t="s">
        <v>23</v>
      </c>
      <c r="B9" s="6" t="s">
        <v>38</v>
      </c>
      <c r="C9" s="25">
        <f>SUM(C10:C12)</f>
        <v>126160</v>
      </c>
      <c r="D9" s="25">
        <f>SUM(D10:D12)</f>
        <v>126160</v>
      </c>
      <c r="E9" s="25">
        <f>SUM(E10:E12)</f>
        <v>126160</v>
      </c>
      <c r="F9" s="6" t="s">
        <v>46</v>
      </c>
      <c r="G9" s="43">
        <f>SUM(G10:G13)</f>
        <v>124378</v>
      </c>
      <c r="H9" s="43">
        <f>SUM(H10:H13)</f>
        <v>112074</v>
      </c>
      <c r="I9" s="43">
        <f>SUM(I10:I13)</f>
        <v>160944</v>
      </c>
    </row>
    <row r="10" spans="1:9" ht="12" customHeight="1">
      <c r="A10" s="22" t="s">
        <v>24</v>
      </c>
      <c r="B10" s="2" t="s">
        <v>39</v>
      </c>
      <c r="C10" s="24">
        <v>22500</v>
      </c>
      <c r="D10" s="24">
        <v>22500</v>
      </c>
      <c r="E10" s="24">
        <v>22500</v>
      </c>
      <c r="F10" s="2" t="s">
        <v>47</v>
      </c>
      <c r="G10" s="44">
        <v>0</v>
      </c>
      <c r="H10" s="44">
        <v>0</v>
      </c>
      <c r="I10" s="44">
        <v>0</v>
      </c>
    </row>
    <row r="11" spans="1:9" ht="12" customHeight="1">
      <c r="A11" s="22" t="s">
        <v>25</v>
      </c>
      <c r="B11" s="2" t="s">
        <v>111</v>
      </c>
      <c r="C11" s="24">
        <v>103300</v>
      </c>
      <c r="D11" s="24">
        <v>103300</v>
      </c>
      <c r="E11" s="24">
        <v>103300</v>
      </c>
      <c r="F11" s="2" t="s">
        <v>48</v>
      </c>
      <c r="G11" s="43">
        <v>67441</v>
      </c>
      <c r="H11" s="43">
        <v>70034</v>
      </c>
      <c r="I11" s="43">
        <v>71193</v>
      </c>
    </row>
    <row r="12" spans="1:9" ht="12.75" customHeight="1">
      <c r="A12" s="22" t="s">
        <v>26</v>
      </c>
      <c r="B12" s="2" t="s">
        <v>40</v>
      </c>
      <c r="C12" s="24">
        <v>360</v>
      </c>
      <c r="D12" s="24">
        <v>360</v>
      </c>
      <c r="E12" s="24">
        <v>360</v>
      </c>
      <c r="F12" s="2" t="s">
        <v>49</v>
      </c>
      <c r="G12" s="45">
        <v>12900</v>
      </c>
      <c r="H12" s="45">
        <v>13400</v>
      </c>
      <c r="I12" s="45">
        <v>14900</v>
      </c>
    </row>
    <row r="13" spans="1:9" ht="14.25" customHeight="1">
      <c r="A13" s="22" t="s">
        <v>27</v>
      </c>
      <c r="B13" s="6" t="s">
        <v>41</v>
      </c>
      <c r="C13" s="25">
        <v>11664</v>
      </c>
      <c r="D13" s="25">
        <v>11664</v>
      </c>
      <c r="E13" s="25">
        <v>11664</v>
      </c>
      <c r="F13" s="2" t="s">
        <v>50</v>
      </c>
      <c r="G13" s="45">
        <v>44037</v>
      </c>
      <c r="H13" s="45">
        <v>28640</v>
      </c>
      <c r="I13" s="45">
        <v>74851</v>
      </c>
    </row>
    <row r="14" spans="1:9" ht="13.5" customHeight="1">
      <c r="A14" s="22" t="s">
        <v>28</v>
      </c>
      <c r="B14" s="6" t="s">
        <v>42</v>
      </c>
      <c r="C14" s="31">
        <v>778</v>
      </c>
      <c r="D14" s="31">
        <v>778</v>
      </c>
      <c r="E14" s="31">
        <v>778</v>
      </c>
      <c r="F14" s="6" t="s">
        <v>51</v>
      </c>
      <c r="G14" s="46">
        <v>229562</v>
      </c>
      <c r="H14" s="46">
        <v>242582</v>
      </c>
      <c r="I14" s="46">
        <v>243202</v>
      </c>
    </row>
    <row r="15" spans="1:9" ht="14.25" customHeight="1">
      <c r="A15" s="22" t="s">
        <v>29</v>
      </c>
      <c r="B15" s="6" t="s">
        <v>43</v>
      </c>
      <c r="C15" s="31">
        <v>0</v>
      </c>
      <c r="D15" s="31">
        <v>0</v>
      </c>
      <c r="E15" s="31">
        <v>0</v>
      </c>
      <c r="F15" s="6" t="s">
        <v>52</v>
      </c>
      <c r="G15" s="46">
        <v>92622</v>
      </c>
      <c r="H15" s="46">
        <v>89574</v>
      </c>
      <c r="I15" s="46">
        <v>89574</v>
      </c>
    </row>
    <row r="16" spans="1:9" ht="13.5" customHeight="1">
      <c r="A16" s="22" t="s">
        <v>5</v>
      </c>
      <c r="B16" s="6" t="s">
        <v>44</v>
      </c>
      <c r="C16" s="28">
        <v>39995</v>
      </c>
      <c r="D16" s="28">
        <v>39995</v>
      </c>
      <c r="E16" s="28">
        <v>59892</v>
      </c>
      <c r="F16" s="6" t="s">
        <v>58</v>
      </c>
      <c r="G16" s="43">
        <f>SUM(G17:G19)</f>
        <v>2700</v>
      </c>
      <c r="H16" s="43">
        <f>SUM(H17:H19)</f>
        <v>2700</v>
      </c>
      <c r="I16" s="43">
        <f>SUM(I17:I19)</f>
        <v>2700</v>
      </c>
    </row>
    <row r="17" spans="1:9" ht="13.5" customHeight="1">
      <c r="A17" s="22" t="s">
        <v>30</v>
      </c>
      <c r="B17" s="2"/>
      <c r="C17" s="24"/>
      <c r="D17" s="24"/>
      <c r="E17" s="24"/>
      <c r="F17" s="2" t="s">
        <v>53</v>
      </c>
      <c r="G17" s="44">
        <v>0</v>
      </c>
      <c r="H17" s="44">
        <v>0</v>
      </c>
      <c r="I17" s="44">
        <v>0</v>
      </c>
    </row>
    <row r="18" spans="1:9" ht="13.5" customHeight="1">
      <c r="A18" s="22" t="s">
        <v>31</v>
      </c>
      <c r="B18" s="2"/>
      <c r="C18" s="24"/>
      <c r="D18" s="24"/>
      <c r="E18" s="24"/>
      <c r="F18" s="2" t="s">
        <v>54</v>
      </c>
      <c r="G18" s="44">
        <v>0</v>
      </c>
      <c r="H18" s="44">
        <v>0</v>
      </c>
      <c r="I18" s="44">
        <v>0</v>
      </c>
    </row>
    <row r="19" spans="1:9" ht="13.5" customHeight="1">
      <c r="A19" s="22" t="s">
        <v>32</v>
      </c>
      <c r="B19" s="2"/>
      <c r="C19" s="24"/>
      <c r="D19" s="24"/>
      <c r="E19" s="24"/>
      <c r="F19" s="2" t="s">
        <v>302</v>
      </c>
      <c r="G19" s="45">
        <v>2700</v>
      </c>
      <c r="H19" s="45">
        <v>2700</v>
      </c>
      <c r="I19" s="45">
        <v>2700</v>
      </c>
    </row>
    <row r="20" spans="1:9" ht="12.75" customHeight="1">
      <c r="A20" s="22" t="s">
        <v>75</v>
      </c>
      <c r="B20" s="17" t="s">
        <v>55</v>
      </c>
      <c r="C20" s="23">
        <f>SUM(C5+C9+C13+C15)</f>
        <v>370846</v>
      </c>
      <c r="D20" s="23">
        <f>SUM(D5+D9+D13+D15)</f>
        <v>417136</v>
      </c>
      <c r="E20" s="23">
        <f>SUM(E5+E9+E13+E15)</f>
        <v>431555</v>
      </c>
      <c r="F20" s="17" t="s">
        <v>57</v>
      </c>
      <c r="G20" s="47">
        <f>SUM(G5:G9)</f>
        <v>446976</v>
      </c>
      <c r="H20" s="47">
        <f>SUM(H5:H9)</f>
        <v>472716</v>
      </c>
      <c r="I20" s="47">
        <f>SUM(I5:I9)</f>
        <v>536412</v>
      </c>
    </row>
    <row r="21" spans="1:9" ht="13.5" customHeight="1">
      <c r="A21" s="32">
        <v>17</v>
      </c>
      <c r="B21" s="17" t="s">
        <v>56</v>
      </c>
      <c r="C21" s="23">
        <f>SUM(C8+C14+C16)</f>
        <v>187181</v>
      </c>
      <c r="D21" s="23">
        <f>SUM(D8+D14+D16)</f>
        <v>197153</v>
      </c>
      <c r="E21" s="23">
        <f>SUM(E8+E14+E16)</f>
        <v>247050</v>
      </c>
      <c r="F21" s="17" t="s">
        <v>59</v>
      </c>
      <c r="G21" s="47">
        <f>SUM(G14:G16)</f>
        <v>324884</v>
      </c>
      <c r="H21" s="47">
        <f>SUM(H14:H16)</f>
        <v>334856</v>
      </c>
      <c r="I21" s="47">
        <f>SUM(I14:I16)</f>
        <v>335476</v>
      </c>
    </row>
    <row r="22" spans="1:9" s="35" customFormat="1" ht="12.75" customHeight="1">
      <c r="A22" s="22" t="s">
        <v>76</v>
      </c>
      <c r="B22" s="33" t="s">
        <v>60</v>
      </c>
      <c r="C22" s="34">
        <f>SUM(C20+C21)</f>
        <v>558027</v>
      </c>
      <c r="D22" s="34">
        <f>SUM(D20+D21)</f>
        <v>614289</v>
      </c>
      <c r="E22" s="34">
        <f>SUM(E20+E21)</f>
        <v>678605</v>
      </c>
      <c r="F22" s="33" t="s">
        <v>61</v>
      </c>
      <c r="G22" s="48">
        <f>SUM(G20+G21)</f>
        <v>771860</v>
      </c>
      <c r="H22" s="48">
        <f>SUM(H20+H21)</f>
        <v>807572</v>
      </c>
      <c r="I22" s="48">
        <f>SUM(I20+I21)</f>
        <v>871888</v>
      </c>
    </row>
    <row r="23" spans="1:9" ht="14.25" customHeight="1">
      <c r="A23" s="22" t="s">
        <v>77</v>
      </c>
      <c r="B23" s="8"/>
      <c r="C23" s="26"/>
      <c r="D23" s="26"/>
      <c r="E23" s="26"/>
      <c r="F23" s="9" t="s">
        <v>13</v>
      </c>
      <c r="G23" s="46">
        <v>5983</v>
      </c>
      <c r="H23" s="46">
        <v>5983</v>
      </c>
      <c r="I23" s="46">
        <v>5983</v>
      </c>
    </row>
    <row r="24" spans="1:9" ht="13.5" customHeight="1">
      <c r="A24" s="22" t="s">
        <v>78</v>
      </c>
      <c r="B24" s="3"/>
      <c r="C24" s="25"/>
      <c r="D24" s="25"/>
      <c r="E24" s="25"/>
      <c r="F24" s="4" t="s">
        <v>14</v>
      </c>
      <c r="G24" s="49">
        <v>0</v>
      </c>
      <c r="H24" s="49">
        <v>0</v>
      </c>
      <c r="I24" s="49">
        <v>0</v>
      </c>
    </row>
    <row r="25" spans="1:9" ht="13.5" customHeight="1">
      <c r="A25" s="22" t="s">
        <v>79</v>
      </c>
      <c r="B25" s="3"/>
      <c r="C25" s="25"/>
      <c r="D25" s="25"/>
      <c r="E25" s="25"/>
      <c r="F25" s="33" t="s">
        <v>15</v>
      </c>
      <c r="G25" s="93">
        <f>SUM(G23:G24)</f>
        <v>5983</v>
      </c>
      <c r="H25" s="93">
        <v>5983</v>
      </c>
      <c r="I25" s="93">
        <v>5983</v>
      </c>
    </row>
    <row r="26" spans="1:9" ht="20.25" customHeight="1">
      <c r="A26" s="22" t="s">
        <v>80</v>
      </c>
      <c r="B26" s="18" t="s">
        <v>73</v>
      </c>
      <c r="C26" s="23">
        <f>SUM(C27)</f>
        <v>219816</v>
      </c>
      <c r="D26" s="23">
        <f>SUM(D27)</f>
        <v>199266</v>
      </c>
      <c r="E26" s="23">
        <f>SUM(E27)</f>
        <v>199266</v>
      </c>
      <c r="F26" s="36" t="s">
        <v>16</v>
      </c>
      <c r="G26" s="50">
        <f>SUM(C22-G22)</f>
        <v>-213833</v>
      </c>
      <c r="H26" s="50">
        <f>SUM(D22-H22)</f>
        <v>-193283</v>
      </c>
      <c r="I26" s="50">
        <f>SUM(E22-I22)</f>
        <v>-193283</v>
      </c>
    </row>
    <row r="27" spans="1:9" ht="15.75" customHeight="1">
      <c r="A27" s="22" t="s">
        <v>81</v>
      </c>
      <c r="B27" s="18" t="s">
        <v>62</v>
      </c>
      <c r="C27" s="23">
        <f>SUM(C28+C29)</f>
        <v>219816</v>
      </c>
      <c r="D27" s="23">
        <f>SUM(D28+D29)</f>
        <v>199266</v>
      </c>
      <c r="E27" s="23">
        <f>SUM(E28+E29)</f>
        <v>199266</v>
      </c>
      <c r="F27" s="106" t="s">
        <v>17</v>
      </c>
      <c r="G27" s="24">
        <f aca="true" t="shared" si="0" ref="G27:I28">SUM(C20-G20)</f>
        <v>-76130</v>
      </c>
      <c r="H27" s="24">
        <f t="shared" si="0"/>
        <v>-55580</v>
      </c>
      <c r="I27" s="51">
        <f t="shared" si="0"/>
        <v>-104857</v>
      </c>
    </row>
    <row r="28" spans="1:9" ht="12.75" customHeight="1">
      <c r="A28" s="22" t="s">
        <v>82</v>
      </c>
      <c r="B28" s="3" t="s">
        <v>63</v>
      </c>
      <c r="C28" s="25">
        <v>82113</v>
      </c>
      <c r="D28" s="25">
        <v>61563</v>
      </c>
      <c r="E28" s="25">
        <v>110840</v>
      </c>
      <c r="F28" s="2" t="s">
        <v>18</v>
      </c>
      <c r="G28" s="45">
        <f t="shared" si="0"/>
        <v>-137703</v>
      </c>
      <c r="H28" s="45">
        <f t="shared" si="0"/>
        <v>-137703</v>
      </c>
      <c r="I28" s="45">
        <f t="shared" si="0"/>
        <v>-88426</v>
      </c>
    </row>
    <row r="29" spans="1:9" ht="12.75" customHeight="1">
      <c r="A29" s="22" t="s">
        <v>83</v>
      </c>
      <c r="B29" s="3" t="s">
        <v>64</v>
      </c>
      <c r="C29" s="26">
        <v>137703</v>
      </c>
      <c r="D29" s="26">
        <v>137703</v>
      </c>
      <c r="E29" s="26">
        <v>88426</v>
      </c>
      <c r="F29" s="2"/>
      <c r="G29" s="45"/>
      <c r="H29" s="45"/>
      <c r="I29" s="45"/>
    </row>
    <row r="30" spans="1:9" ht="12.75" customHeight="1">
      <c r="A30" s="22" t="s">
        <v>84</v>
      </c>
      <c r="B30" s="18" t="s">
        <v>71</v>
      </c>
      <c r="C30" s="29">
        <v>0</v>
      </c>
      <c r="D30" s="29">
        <v>0</v>
      </c>
      <c r="E30" s="29">
        <v>0</v>
      </c>
      <c r="F30" s="2"/>
      <c r="G30" s="45"/>
      <c r="H30" s="45"/>
      <c r="I30" s="45"/>
    </row>
    <row r="31" spans="1:9" ht="15.75" customHeight="1">
      <c r="A31" s="22" t="s">
        <v>85</v>
      </c>
      <c r="B31" s="3" t="s">
        <v>65</v>
      </c>
      <c r="C31" s="28">
        <v>0</v>
      </c>
      <c r="D31" s="28">
        <v>0</v>
      </c>
      <c r="E31" s="28">
        <v>0</v>
      </c>
      <c r="F31" s="2"/>
      <c r="G31" s="45"/>
      <c r="H31" s="45"/>
      <c r="I31" s="45"/>
    </row>
    <row r="32" spans="1:9" ht="12.75" customHeight="1">
      <c r="A32" s="32">
        <v>28</v>
      </c>
      <c r="B32" s="3" t="s">
        <v>66</v>
      </c>
      <c r="C32" s="28">
        <v>0</v>
      </c>
      <c r="D32" s="28">
        <v>0</v>
      </c>
      <c r="E32" s="28">
        <v>0</v>
      </c>
      <c r="F32" s="2"/>
      <c r="G32" s="45"/>
      <c r="H32" s="45"/>
      <c r="I32" s="45"/>
    </row>
    <row r="33" spans="1:9" s="35" customFormat="1" ht="13.5" customHeight="1">
      <c r="A33" s="22" t="s">
        <v>86</v>
      </c>
      <c r="B33" s="37" t="s">
        <v>72</v>
      </c>
      <c r="C33" s="38">
        <f>SUM(C22+C26)</f>
        <v>777843</v>
      </c>
      <c r="D33" s="38">
        <f>SUM(D22+D26)</f>
        <v>813555</v>
      </c>
      <c r="E33" s="38">
        <f>SUM(E22+E26)</f>
        <v>877871</v>
      </c>
      <c r="F33" s="37" t="s">
        <v>19</v>
      </c>
      <c r="G33" s="52">
        <f>SUM(G22+G25)</f>
        <v>777843</v>
      </c>
      <c r="H33" s="52">
        <f>SUM(H22+H25)</f>
        <v>813555</v>
      </c>
      <c r="I33" s="52">
        <f>SUM(I22+I25)</f>
        <v>877871</v>
      </c>
    </row>
    <row r="34" spans="1:9" ht="13.5" customHeight="1">
      <c r="A34" s="22" t="s">
        <v>87</v>
      </c>
      <c r="B34" s="6" t="s">
        <v>67</v>
      </c>
      <c r="C34" s="27">
        <f aca="true" t="shared" si="1" ref="C34:E35">SUM(C20+C28)</f>
        <v>452959</v>
      </c>
      <c r="D34" s="27">
        <f t="shared" si="1"/>
        <v>478699</v>
      </c>
      <c r="E34" s="27">
        <f t="shared" si="1"/>
        <v>542395</v>
      </c>
      <c r="F34" s="6" t="s">
        <v>69</v>
      </c>
      <c r="G34" s="45">
        <f aca="true" t="shared" si="2" ref="G34:I35">SUM(G20+G23)</f>
        <v>452959</v>
      </c>
      <c r="H34" s="45">
        <f t="shared" si="2"/>
        <v>478699</v>
      </c>
      <c r="I34" s="45">
        <f t="shared" si="2"/>
        <v>542395</v>
      </c>
    </row>
    <row r="35" spans="1:9" ht="13.5" customHeight="1" thickBot="1">
      <c r="A35" s="167" t="s">
        <v>303</v>
      </c>
      <c r="B35" s="39" t="s">
        <v>68</v>
      </c>
      <c r="C35" s="40">
        <f t="shared" si="1"/>
        <v>324884</v>
      </c>
      <c r="D35" s="40">
        <f t="shared" si="1"/>
        <v>334856</v>
      </c>
      <c r="E35" s="40">
        <f t="shared" si="1"/>
        <v>335476</v>
      </c>
      <c r="F35" s="39" t="s">
        <v>70</v>
      </c>
      <c r="G35" s="107">
        <f t="shared" si="2"/>
        <v>324884</v>
      </c>
      <c r="H35" s="107">
        <f t="shared" si="2"/>
        <v>334856</v>
      </c>
      <c r="I35" s="107">
        <f t="shared" si="2"/>
        <v>335476</v>
      </c>
    </row>
    <row r="36" spans="1:5" ht="12.75" customHeight="1">
      <c r="A36" s="5"/>
      <c r="B36" s="5"/>
      <c r="C36" s="5"/>
      <c r="D36" s="5"/>
      <c r="E36" s="14"/>
    </row>
  </sheetData>
  <sheetProtection/>
  <mergeCells count="1">
    <mergeCell ref="A1:I1"/>
  </mergeCells>
  <printOptions horizontalCentered="1" verticalCentered="1"/>
  <pageMargins left="0.2362204724409449" right="0.2362204724409449" top="0.7480314960629921" bottom="0.7480314960629921" header="0.31496062992125984" footer="0.31496062992125984"/>
  <pageSetup firstPageNumber="14" useFirstPageNumber="1" fitToHeight="0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70"/>
  <sheetViews>
    <sheetView zoomScalePageLayoutView="0" workbookViewId="0" topLeftCell="A40">
      <selection activeCell="K10" sqref="K10:P10"/>
    </sheetView>
  </sheetViews>
  <sheetFormatPr defaultColWidth="9.140625" defaultRowHeight="15"/>
  <cols>
    <col min="1" max="1" width="3.8515625" style="0" customWidth="1"/>
    <col min="2" max="7" width="9.140625" style="0" hidden="1" customWidth="1"/>
    <col min="8" max="8" width="3.57421875" style="0" bestFit="1" customWidth="1"/>
    <col min="9" max="9" width="4.421875" style="0" customWidth="1"/>
    <col min="10" max="10" width="55.421875" style="0" customWidth="1"/>
    <col min="11" max="11" width="19.421875" style="0" customWidth="1"/>
    <col min="12" max="12" width="18.57421875" style="0" customWidth="1"/>
    <col min="13" max="13" width="14.8515625" style="0" customWidth="1"/>
    <col min="14" max="14" width="14.421875" style="0" customWidth="1"/>
    <col min="15" max="15" width="13.8515625" style="0" customWidth="1"/>
    <col min="16" max="16" width="17.8515625" style="0" customWidth="1"/>
  </cols>
  <sheetData>
    <row r="1" spans="8:17" ht="15">
      <c r="H1" s="186"/>
      <c r="I1" s="186"/>
      <c r="J1" s="186"/>
      <c r="K1" s="186"/>
      <c r="L1" s="186"/>
      <c r="M1" s="186"/>
      <c r="N1" s="186"/>
      <c r="O1" s="186"/>
      <c r="P1" s="186"/>
      <c r="Q1" s="53"/>
    </row>
    <row r="2" spans="8:16" s="53" customFormat="1" ht="19.5" customHeight="1">
      <c r="H2" s="187" t="s">
        <v>251</v>
      </c>
      <c r="I2" s="187"/>
      <c r="J2" s="187"/>
      <c r="K2" s="187"/>
      <c r="L2" s="187"/>
      <c r="M2" s="187"/>
      <c r="N2" s="187"/>
      <c r="O2" s="187"/>
      <c r="P2" s="187"/>
    </row>
    <row r="3" spans="8:16" ht="16.5">
      <c r="H3" s="188" t="s">
        <v>261</v>
      </c>
      <c r="I3" s="188"/>
      <c r="J3" s="188"/>
      <c r="K3" s="188"/>
      <c r="L3" s="188"/>
      <c r="M3" s="188"/>
      <c r="N3" s="188"/>
      <c r="O3" s="188"/>
      <c r="P3" s="188"/>
    </row>
    <row r="4" spans="8:16" ht="20.25" customHeight="1">
      <c r="H4" s="111"/>
      <c r="I4" s="111"/>
      <c r="J4" s="111"/>
      <c r="K4" s="111"/>
      <c r="L4" s="111"/>
      <c r="M4" s="111"/>
      <c r="N4" s="111" t="s">
        <v>33</v>
      </c>
      <c r="O4" s="111"/>
      <c r="P4" s="112" t="s">
        <v>108</v>
      </c>
    </row>
    <row r="5" spans="1:16" s="58" customFormat="1" ht="16.5">
      <c r="A5" s="191" t="s">
        <v>166</v>
      </c>
      <c r="B5" s="54"/>
      <c r="C5" s="54"/>
      <c r="D5" s="54"/>
      <c r="E5" s="54"/>
      <c r="F5" s="54"/>
      <c r="G5" s="54"/>
      <c r="H5" s="179" t="s">
        <v>219</v>
      </c>
      <c r="I5" s="179"/>
      <c r="J5" s="180"/>
      <c r="K5" s="193" t="s">
        <v>248</v>
      </c>
      <c r="L5" s="193" t="s">
        <v>247</v>
      </c>
      <c r="M5" s="193" t="s">
        <v>304</v>
      </c>
      <c r="N5" s="183" t="s">
        <v>307</v>
      </c>
      <c r="O5" s="189"/>
      <c r="P5" s="190"/>
    </row>
    <row r="6" spans="1:16" s="55" customFormat="1" ht="45.75" customHeight="1">
      <c r="A6" s="192"/>
      <c r="B6" s="54"/>
      <c r="C6" s="54"/>
      <c r="D6" s="54"/>
      <c r="E6" s="54"/>
      <c r="F6" s="54"/>
      <c r="G6" s="54"/>
      <c r="H6" s="181"/>
      <c r="I6" s="181"/>
      <c r="J6" s="182"/>
      <c r="K6" s="194"/>
      <c r="L6" s="194"/>
      <c r="M6" s="194"/>
      <c r="N6" s="113" t="s">
        <v>88</v>
      </c>
      <c r="O6" s="113" t="s">
        <v>89</v>
      </c>
      <c r="P6" s="113" t="s">
        <v>237</v>
      </c>
    </row>
    <row r="7" spans="1:16" s="55" customFormat="1" ht="17.25">
      <c r="A7" s="63"/>
      <c r="B7" s="54"/>
      <c r="C7" s="54"/>
      <c r="D7" s="54"/>
      <c r="E7" s="54"/>
      <c r="F7" s="54"/>
      <c r="G7" s="54"/>
      <c r="H7" s="183" t="s">
        <v>6</v>
      </c>
      <c r="I7" s="184"/>
      <c r="J7" s="185"/>
      <c r="K7" s="113" t="s">
        <v>7</v>
      </c>
      <c r="L7" s="113" t="s">
        <v>8</v>
      </c>
      <c r="M7" s="113" t="s">
        <v>9</v>
      </c>
      <c r="N7" s="113" t="s">
        <v>106</v>
      </c>
      <c r="O7" s="113" t="s">
        <v>249</v>
      </c>
      <c r="P7" s="113" t="s">
        <v>305</v>
      </c>
    </row>
    <row r="8" spans="1:16" s="59" customFormat="1" ht="16.5">
      <c r="A8" s="66">
        <v>1</v>
      </c>
      <c r="H8" s="175" t="s">
        <v>102</v>
      </c>
      <c r="I8" s="176"/>
      <c r="J8" s="177"/>
      <c r="K8" s="117">
        <f>SUM(K9+K27+K40)</f>
        <v>364856</v>
      </c>
      <c r="L8" s="117">
        <f>SUM(L9+L27+L40)</f>
        <v>409441</v>
      </c>
      <c r="M8" s="117">
        <f>SUM(M9+M27+M40)</f>
        <v>421496</v>
      </c>
      <c r="N8" s="117">
        <f>SUM(N9+N27+N40)</f>
        <v>368360</v>
      </c>
      <c r="O8" s="117">
        <f>SUM(O9+O27+O40)</f>
        <v>53136</v>
      </c>
      <c r="P8" s="117">
        <f>SUM(P9+P27+P40)</f>
        <v>0</v>
      </c>
    </row>
    <row r="9" spans="1:16" s="61" customFormat="1" ht="17.25">
      <c r="A9" s="65">
        <v>2</v>
      </c>
      <c r="H9" s="118" t="s">
        <v>91</v>
      </c>
      <c r="I9" s="119"/>
      <c r="J9" s="119" t="s">
        <v>110</v>
      </c>
      <c r="K9" s="120">
        <f>SUM(K10+K16)</f>
        <v>233022</v>
      </c>
      <c r="L9" s="120">
        <f>SUM(L10+L16)</f>
        <v>277607</v>
      </c>
      <c r="M9" s="120">
        <f>SUM(M10+M16)</f>
        <v>289662</v>
      </c>
      <c r="N9" s="120">
        <f>SUM(N10+N16)</f>
        <v>237880</v>
      </c>
      <c r="O9" s="120">
        <f>SUM(O10+O16)</f>
        <v>51782</v>
      </c>
      <c r="P9" s="120">
        <f>SUM(P10:P28)</f>
        <v>0</v>
      </c>
    </row>
    <row r="10" spans="1:16" s="62" customFormat="1" ht="16.5">
      <c r="A10" s="64">
        <v>3</v>
      </c>
      <c r="H10" s="121"/>
      <c r="I10" s="122" t="s">
        <v>172</v>
      </c>
      <c r="J10" s="121" t="s">
        <v>158</v>
      </c>
      <c r="K10" s="123">
        <f>SUM(K11:K15)</f>
        <v>149575</v>
      </c>
      <c r="L10" s="123">
        <f>SUM(L11:L15)</f>
        <v>160191</v>
      </c>
      <c r="M10" s="123">
        <f>SUM(M11:M15)</f>
        <v>168529</v>
      </c>
      <c r="N10" s="123">
        <f>SUM(N11:N15)</f>
        <v>168529</v>
      </c>
      <c r="O10" s="123">
        <f>SUM(O11:O15)</f>
        <v>0</v>
      </c>
      <c r="P10" s="123">
        <f>SUM(P11:P15)</f>
        <v>0</v>
      </c>
    </row>
    <row r="11" spans="1:16" s="62" customFormat="1" ht="16.5">
      <c r="A11" s="64">
        <v>4</v>
      </c>
      <c r="H11" s="121"/>
      <c r="I11" s="122"/>
      <c r="J11" s="124" t="s">
        <v>159</v>
      </c>
      <c r="K11" s="125">
        <v>79744</v>
      </c>
      <c r="L11" s="125">
        <v>79744</v>
      </c>
      <c r="M11" s="125">
        <v>80049</v>
      </c>
      <c r="N11" s="125">
        <v>80049</v>
      </c>
      <c r="O11" s="125">
        <v>0</v>
      </c>
      <c r="P11" s="125">
        <v>0</v>
      </c>
    </row>
    <row r="12" spans="1:16" s="62" customFormat="1" ht="16.5">
      <c r="A12" s="64">
        <v>5</v>
      </c>
      <c r="H12" s="121"/>
      <c r="I12" s="122"/>
      <c r="J12" s="124" t="s">
        <v>160</v>
      </c>
      <c r="K12" s="125">
        <v>65627</v>
      </c>
      <c r="L12" s="125">
        <v>67355</v>
      </c>
      <c r="M12" s="125">
        <v>70387</v>
      </c>
      <c r="N12" s="125">
        <v>70387</v>
      </c>
      <c r="O12" s="125">
        <v>0</v>
      </c>
      <c r="P12" s="125">
        <v>0</v>
      </c>
    </row>
    <row r="13" spans="1:16" s="62" customFormat="1" ht="16.5">
      <c r="A13" s="64">
        <v>6</v>
      </c>
      <c r="H13" s="121"/>
      <c r="I13" s="122"/>
      <c r="J13" s="124" t="s">
        <v>161</v>
      </c>
      <c r="K13" s="125">
        <v>4204</v>
      </c>
      <c r="L13" s="125">
        <v>4204</v>
      </c>
      <c r="M13" s="125">
        <v>4204</v>
      </c>
      <c r="N13" s="125">
        <v>4204</v>
      </c>
      <c r="O13" s="125">
        <v>0</v>
      </c>
      <c r="P13" s="125">
        <v>0</v>
      </c>
    </row>
    <row r="14" spans="1:16" s="62" customFormat="1" ht="16.5">
      <c r="A14" s="64">
        <v>7</v>
      </c>
      <c r="H14" s="121"/>
      <c r="I14" s="122"/>
      <c r="J14" s="124" t="s">
        <v>252</v>
      </c>
      <c r="K14" s="125">
        <v>0</v>
      </c>
      <c r="L14" s="125">
        <v>8888</v>
      </c>
      <c r="M14" s="125">
        <v>12328</v>
      </c>
      <c r="N14" s="125">
        <v>12328</v>
      </c>
      <c r="O14" s="125">
        <v>0</v>
      </c>
      <c r="P14" s="125">
        <v>0</v>
      </c>
    </row>
    <row r="15" spans="1:16" s="62" customFormat="1" ht="16.5">
      <c r="A15" s="64"/>
      <c r="H15" s="121"/>
      <c r="I15" s="122"/>
      <c r="J15" s="124" t="s">
        <v>317</v>
      </c>
      <c r="K15" s="125">
        <v>0</v>
      </c>
      <c r="L15" s="125">
        <v>0</v>
      </c>
      <c r="M15" s="125">
        <v>1561</v>
      </c>
      <c r="N15" s="125">
        <v>1561</v>
      </c>
      <c r="O15" s="125"/>
      <c r="P15" s="125"/>
    </row>
    <row r="16" spans="1:16" s="62" customFormat="1" ht="16.5">
      <c r="A16" s="64">
        <v>8</v>
      </c>
      <c r="H16" s="121"/>
      <c r="I16" s="122" t="s">
        <v>173</v>
      </c>
      <c r="J16" s="121" t="s">
        <v>162</v>
      </c>
      <c r="K16" s="123">
        <f>SUM(K17:K26)</f>
        <v>83447</v>
      </c>
      <c r="L16" s="123">
        <f>SUM(L17:L26)</f>
        <v>117416</v>
      </c>
      <c r="M16" s="123">
        <f>SUM(M17:M26)</f>
        <v>121133</v>
      </c>
      <c r="N16" s="123">
        <f>SUM(N17:N26)</f>
        <v>69351</v>
      </c>
      <c r="O16" s="123">
        <f>SUM(O17:O26)</f>
        <v>51782</v>
      </c>
      <c r="P16" s="123">
        <f>SUM(P17:P26)</f>
        <v>0</v>
      </c>
    </row>
    <row r="17" spans="1:16" s="62" customFormat="1" ht="16.5">
      <c r="A17" s="64">
        <v>9</v>
      </c>
      <c r="H17" s="121"/>
      <c r="I17" s="122"/>
      <c r="J17" s="124" t="s">
        <v>163</v>
      </c>
      <c r="K17" s="125">
        <v>18520</v>
      </c>
      <c r="L17" s="125">
        <v>18520</v>
      </c>
      <c r="M17" s="125">
        <v>18520</v>
      </c>
      <c r="N17" s="125">
        <v>18520</v>
      </c>
      <c r="O17" s="125">
        <v>0</v>
      </c>
      <c r="P17" s="125">
        <v>0</v>
      </c>
    </row>
    <row r="18" spans="1:16" s="62" customFormat="1" ht="16.5">
      <c r="A18" s="64">
        <v>10</v>
      </c>
      <c r="H18" s="121"/>
      <c r="I18" s="122"/>
      <c r="J18" s="124" t="s">
        <v>170</v>
      </c>
      <c r="K18" s="125">
        <v>2160</v>
      </c>
      <c r="L18" s="125">
        <v>2160</v>
      </c>
      <c r="M18" s="125">
        <v>2160</v>
      </c>
      <c r="N18" s="125">
        <v>0</v>
      </c>
      <c r="O18" s="125">
        <v>2160</v>
      </c>
      <c r="P18" s="125">
        <v>0</v>
      </c>
    </row>
    <row r="19" spans="1:16" s="62" customFormat="1" ht="16.5">
      <c r="A19" s="64">
        <v>11</v>
      </c>
      <c r="H19" s="121"/>
      <c r="I19" s="122"/>
      <c r="J19" s="124" t="s">
        <v>262</v>
      </c>
      <c r="K19" s="125">
        <v>2647</v>
      </c>
      <c r="L19" s="125">
        <v>2647</v>
      </c>
      <c r="M19" s="125">
        <v>2647</v>
      </c>
      <c r="N19" s="125">
        <v>2647</v>
      </c>
      <c r="O19" s="125">
        <v>0</v>
      </c>
      <c r="P19" s="125">
        <v>0</v>
      </c>
    </row>
    <row r="20" spans="1:16" s="62" customFormat="1" ht="16.5">
      <c r="A20" s="64">
        <v>12</v>
      </c>
      <c r="H20" s="121"/>
      <c r="I20" s="122"/>
      <c r="J20" s="124" t="s">
        <v>171</v>
      </c>
      <c r="K20" s="125">
        <v>8024</v>
      </c>
      <c r="L20" s="125">
        <v>41993</v>
      </c>
      <c r="M20" s="125">
        <v>44962</v>
      </c>
      <c r="N20" s="125">
        <v>44962</v>
      </c>
      <c r="O20" s="125">
        <v>0</v>
      </c>
      <c r="P20" s="125">
        <v>0</v>
      </c>
    </row>
    <row r="21" spans="1:16" s="62" customFormat="1" ht="16.5">
      <c r="A21" s="64">
        <v>13</v>
      </c>
      <c r="H21" s="121"/>
      <c r="I21" s="122"/>
      <c r="J21" s="124" t="s">
        <v>263</v>
      </c>
      <c r="K21" s="125">
        <v>10608</v>
      </c>
      <c r="L21" s="125">
        <v>10608</v>
      </c>
      <c r="M21" s="125">
        <v>10608</v>
      </c>
      <c r="N21" s="125">
        <v>0</v>
      </c>
      <c r="O21" s="125">
        <v>10608</v>
      </c>
      <c r="P21" s="125">
        <v>0</v>
      </c>
    </row>
    <row r="22" spans="1:16" s="62" customFormat="1" ht="16.5">
      <c r="A22" s="64">
        <v>14</v>
      </c>
      <c r="H22" s="121"/>
      <c r="I22" s="122"/>
      <c r="J22" s="124" t="s">
        <v>264</v>
      </c>
      <c r="K22" s="125">
        <v>34718</v>
      </c>
      <c r="L22" s="125">
        <v>34718</v>
      </c>
      <c r="M22" s="125">
        <v>34718</v>
      </c>
      <c r="N22" s="125">
        <v>0</v>
      </c>
      <c r="O22" s="125">
        <v>34718</v>
      </c>
      <c r="P22" s="125">
        <v>0</v>
      </c>
    </row>
    <row r="23" spans="1:16" s="62" customFormat="1" ht="16.5">
      <c r="A23" s="64">
        <v>15</v>
      </c>
      <c r="H23" s="121"/>
      <c r="I23" s="122"/>
      <c r="J23" s="124" t="s">
        <v>265</v>
      </c>
      <c r="K23" s="125">
        <v>3913</v>
      </c>
      <c r="L23" s="125">
        <v>3913</v>
      </c>
      <c r="M23" s="125">
        <v>3913</v>
      </c>
      <c r="N23" s="125">
        <v>0</v>
      </c>
      <c r="O23" s="125">
        <v>3913</v>
      </c>
      <c r="P23" s="125">
        <v>0</v>
      </c>
    </row>
    <row r="24" spans="1:16" s="62" customFormat="1" ht="16.5">
      <c r="A24" s="64">
        <v>16</v>
      </c>
      <c r="H24" s="121"/>
      <c r="I24" s="122"/>
      <c r="J24" s="124" t="s">
        <v>266</v>
      </c>
      <c r="K24" s="125">
        <v>2857</v>
      </c>
      <c r="L24" s="125">
        <v>2857</v>
      </c>
      <c r="M24" s="125">
        <v>2857</v>
      </c>
      <c r="N24" s="125">
        <v>2857</v>
      </c>
      <c r="O24" s="125">
        <v>0</v>
      </c>
      <c r="P24" s="125">
        <v>0</v>
      </c>
    </row>
    <row r="25" spans="1:16" s="62" customFormat="1" ht="16.5">
      <c r="A25" s="64">
        <v>17</v>
      </c>
      <c r="H25" s="121"/>
      <c r="I25" s="122"/>
      <c r="J25" s="124" t="s">
        <v>313</v>
      </c>
      <c r="K25" s="125">
        <v>0</v>
      </c>
      <c r="L25" s="125">
        <v>0</v>
      </c>
      <c r="M25" s="125">
        <v>383</v>
      </c>
      <c r="N25" s="125">
        <v>0</v>
      </c>
      <c r="O25" s="125">
        <v>383</v>
      </c>
      <c r="P25" s="125">
        <v>0</v>
      </c>
    </row>
    <row r="26" spans="1:16" s="62" customFormat="1" ht="16.5">
      <c r="A26" s="64">
        <v>18</v>
      </c>
      <c r="H26" s="121"/>
      <c r="I26" s="122"/>
      <c r="J26" s="124" t="s">
        <v>312</v>
      </c>
      <c r="K26" s="125">
        <v>0</v>
      </c>
      <c r="L26" s="125">
        <v>0</v>
      </c>
      <c r="M26" s="125">
        <v>365</v>
      </c>
      <c r="N26" s="125">
        <v>365</v>
      </c>
      <c r="O26" s="125">
        <v>0</v>
      </c>
      <c r="P26" s="125">
        <v>0</v>
      </c>
    </row>
    <row r="27" spans="1:16" s="61" customFormat="1" ht="17.25">
      <c r="A27" s="64">
        <v>19</v>
      </c>
      <c r="H27" s="118" t="s">
        <v>93</v>
      </c>
      <c r="I27" s="118"/>
      <c r="J27" s="119" t="s">
        <v>103</v>
      </c>
      <c r="K27" s="120">
        <f aca="true" t="shared" si="0" ref="K27:P27">SUM(K28+K31+K34+K36+K38)</f>
        <v>126100</v>
      </c>
      <c r="L27" s="120">
        <f t="shared" si="0"/>
        <v>126100</v>
      </c>
      <c r="M27" s="120">
        <f t="shared" si="0"/>
        <v>126100</v>
      </c>
      <c r="N27" s="120">
        <f t="shared" si="0"/>
        <v>126100</v>
      </c>
      <c r="O27" s="120">
        <f t="shared" si="0"/>
        <v>0</v>
      </c>
      <c r="P27" s="120">
        <f t="shared" si="0"/>
        <v>0</v>
      </c>
    </row>
    <row r="28" spans="1:16" s="62" customFormat="1" ht="16.5">
      <c r="A28" s="64">
        <v>20</v>
      </c>
      <c r="H28" s="121"/>
      <c r="I28" s="122" t="s">
        <v>179</v>
      </c>
      <c r="J28" s="121" t="s">
        <v>174</v>
      </c>
      <c r="K28" s="123">
        <f aca="true" t="shared" si="1" ref="K28:P28">SUM(K29:K30)</f>
        <v>22500</v>
      </c>
      <c r="L28" s="123">
        <f t="shared" si="1"/>
        <v>22500</v>
      </c>
      <c r="M28" s="123">
        <f t="shared" si="1"/>
        <v>22500</v>
      </c>
      <c r="N28" s="123">
        <f t="shared" si="1"/>
        <v>22500</v>
      </c>
      <c r="O28" s="123">
        <f t="shared" si="1"/>
        <v>0</v>
      </c>
      <c r="P28" s="123">
        <f t="shared" si="1"/>
        <v>0</v>
      </c>
    </row>
    <row r="29" spans="1:16" s="57" customFormat="1" ht="16.5">
      <c r="A29" s="64">
        <v>21</v>
      </c>
      <c r="H29" s="124"/>
      <c r="I29" s="126"/>
      <c r="J29" s="124" t="s">
        <v>175</v>
      </c>
      <c r="K29" s="125">
        <v>11500</v>
      </c>
      <c r="L29" s="125">
        <v>11500</v>
      </c>
      <c r="M29" s="125">
        <v>11500</v>
      </c>
      <c r="N29" s="125">
        <v>11500</v>
      </c>
      <c r="O29" s="125">
        <v>0</v>
      </c>
      <c r="P29" s="125">
        <v>0</v>
      </c>
    </row>
    <row r="30" spans="1:16" s="57" customFormat="1" ht="16.5">
      <c r="A30" s="64">
        <v>22</v>
      </c>
      <c r="H30" s="124"/>
      <c r="I30" s="126"/>
      <c r="J30" s="124" t="s">
        <v>230</v>
      </c>
      <c r="K30" s="125">
        <v>11000</v>
      </c>
      <c r="L30" s="125">
        <v>11000</v>
      </c>
      <c r="M30" s="125">
        <v>11000</v>
      </c>
      <c r="N30" s="125">
        <v>11000</v>
      </c>
      <c r="O30" s="125">
        <v>0</v>
      </c>
      <c r="P30" s="125">
        <v>0</v>
      </c>
    </row>
    <row r="31" spans="1:16" s="57" customFormat="1" ht="16.5">
      <c r="A31" s="64">
        <v>23</v>
      </c>
      <c r="H31" s="124"/>
      <c r="I31" s="122" t="s">
        <v>180</v>
      </c>
      <c r="J31" s="121" t="s">
        <v>176</v>
      </c>
      <c r="K31" s="123">
        <f>SUM(K32+K33)</f>
        <v>90000</v>
      </c>
      <c r="L31" s="123">
        <f>SUM(L32+L33)</f>
        <v>90000</v>
      </c>
      <c r="M31" s="123">
        <f>SUM(M32+M33)</f>
        <v>90000</v>
      </c>
      <c r="N31" s="123">
        <f>SUM(N32+N33)</f>
        <v>90000</v>
      </c>
      <c r="O31" s="123">
        <f>SUM(O32:O34)</f>
        <v>0</v>
      </c>
      <c r="P31" s="123">
        <f>SUM(P32:P34)</f>
        <v>0</v>
      </c>
    </row>
    <row r="32" spans="1:16" s="57" customFormat="1" ht="16.5">
      <c r="A32" s="64">
        <v>24</v>
      </c>
      <c r="H32" s="124"/>
      <c r="I32" s="126"/>
      <c r="J32" s="124" t="s">
        <v>177</v>
      </c>
      <c r="K32" s="125">
        <v>90000</v>
      </c>
      <c r="L32" s="125">
        <v>90000</v>
      </c>
      <c r="M32" s="125">
        <v>90000</v>
      </c>
      <c r="N32" s="125">
        <v>90000</v>
      </c>
      <c r="O32" s="125">
        <v>0</v>
      </c>
      <c r="P32" s="125">
        <v>0</v>
      </c>
    </row>
    <row r="33" spans="1:16" s="57" customFormat="1" ht="16.5">
      <c r="A33" s="64">
        <v>25</v>
      </c>
      <c r="H33" s="124"/>
      <c r="I33" s="126"/>
      <c r="J33" s="124" t="s">
        <v>178</v>
      </c>
      <c r="K33" s="125">
        <v>0</v>
      </c>
      <c r="L33" s="125">
        <v>0</v>
      </c>
      <c r="M33" s="125">
        <v>0</v>
      </c>
      <c r="N33" s="125">
        <v>0</v>
      </c>
      <c r="O33" s="125">
        <v>0</v>
      </c>
      <c r="P33" s="125">
        <v>0</v>
      </c>
    </row>
    <row r="34" spans="1:16" s="57" customFormat="1" ht="16.5">
      <c r="A34" s="64">
        <v>26</v>
      </c>
      <c r="H34" s="124"/>
      <c r="I34" s="122" t="s">
        <v>181</v>
      </c>
      <c r="J34" s="121" t="s">
        <v>182</v>
      </c>
      <c r="K34" s="123">
        <f>SUM(K35)</f>
        <v>13000</v>
      </c>
      <c r="L34" s="123">
        <f>SUM(L35)</f>
        <v>13000</v>
      </c>
      <c r="M34" s="123">
        <f>SUM(M35)</f>
        <v>13000</v>
      </c>
      <c r="N34" s="123">
        <f>SUM(N35)</f>
        <v>13000</v>
      </c>
      <c r="O34" s="123">
        <v>0</v>
      </c>
      <c r="P34" s="123">
        <v>0</v>
      </c>
    </row>
    <row r="35" spans="1:16" s="57" customFormat="1" ht="16.5">
      <c r="A35" s="64">
        <v>27</v>
      </c>
      <c r="H35" s="124"/>
      <c r="I35" s="122"/>
      <c r="J35" s="124" t="s">
        <v>183</v>
      </c>
      <c r="K35" s="125">
        <v>13000</v>
      </c>
      <c r="L35" s="125">
        <v>13000</v>
      </c>
      <c r="M35" s="125">
        <v>13000</v>
      </c>
      <c r="N35" s="125">
        <v>13000</v>
      </c>
      <c r="O35" s="125">
        <v>0</v>
      </c>
      <c r="P35" s="125">
        <v>0</v>
      </c>
    </row>
    <row r="36" spans="1:16" s="57" customFormat="1" ht="16.5">
      <c r="A36" s="64">
        <v>28</v>
      </c>
      <c r="H36" s="124"/>
      <c r="I36" s="122" t="s">
        <v>184</v>
      </c>
      <c r="J36" s="121" t="s">
        <v>185</v>
      </c>
      <c r="K36" s="123">
        <f aca="true" t="shared" si="2" ref="K36:P36">SUM(K37)</f>
        <v>300</v>
      </c>
      <c r="L36" s="123">
        <f t="shared" si="2"/>
        <v>300</v>
      </c>
      <c r="M36" s="123">
        <f t="shared" si="2"/>
        <v>300</v>
      </c>
      <c r="N36" s="123">
        <f t="shared" si="2"/>
        <v>300</v>
      </c>
      <c r="O36" s="123">
        <f t="shared" si="2"/>
        <v>0</v>
      </c>
      <c r="P36" s="123">
        <f t="shared" si="2"/>
        <v>0</v>
      </c>
    </row>
    <row r="37" spans="1:16" s="57" customFormat="1" ht="16.5">
      <c r="A37" s="64">
        <v>29</v>
      </c>
      <c r="H37" s="124"/>
      <c r="I37" s="122"/>
      <c r="J37" s="124" t="s">
        <v>186</v>
      </c>
      <c r="K37" s="125">
        <v>300</v>
      </c>
      <c r="L37" s="125">
        <v>300</v>
      </c>
      <c r="M37" s="125">
        <v>300</v>
      </c>
      <c r="N37" s="125">
        <v>300</v>
      </c>
      <c r="O37" s="125">
        <v>0</v>
      </c>
      <c r="P37" s="125">
        <v>0</v>
      </c>
    </row>
    <row r="38" spans="1:16" s="57" customFormat="1" ht="16.5">
      <c r="A38" s="64">
        <v>30</v>
      </c>
      <c r="H38" s="124"/>
      <c r="I38" s="122" t="s">
        <v>187</v>
      </c>
      <c r="J38" s="121" t="s">
        <v>188</v>
      </c>
      <c r="K38" s="123">
        <f>SUM(K39)</f>
        <v>300</v>
      </c>
      <c r="L38" s="123">
        <f>SUM(L39)</f>
        <v>300</v>
      </c>
      <c r="M38" s="123">
        <f>SUM(M39)</f>
        <v>300</v>
      </c>
      <c r="N38" s="123">
        <f>SUM(N39)</f>
        <v>300</v>
      </c>
      <c r="O38" s="123">
        <v>0</v>
      </c>
      <c r="P38" s="123">
        <v>0</v>
      </c>
    </row>
    <row r="39" spans="1:16" s="57" customFormat="1" ht="16.5">
      <c r="A39" s="64">
        <v>31</v>
      </c>
      <c r="H39" s="124"/>
      <c r="I39" s="122"/>
      <c r="J39" s="124" t="s">
        <v>189</v>
      </c>
      <c r="K39" s="125">
        <v>300</v>
      </c>
      <c r="L39" s="125">
        <v>300</v>
      </c>
      <c r="M39" s="125">
        <v>300</v>
      </c>
      <c r="N39" s="125">
        <v>300</v>
      </c>
      <c r="O39" s="125">
        <v>0</v>
      </c>
      <c r="P39" s="125">
        <v>0</v>
      </c>
    </row>
    <row r="40" spans="1:16" s="61" customFormat="1" ht="17.25">
      <c r="A40" s="64">
        <v>32</v>
      </c>
      <c r="H40" s="118" t="s">
        <v>95</v>
      </c>
      <c r="I40" s="118"/>
      <c r="J40" s="119" t="s">
        <v>190</v>
      </c>
      <c r="K40" s="120">
        <f>SUM(K41:K47)</f>
        <v>5734</v>
      </c>
      <c r="L40" s="120">
        <f>SUM(L41:L47)</f>
        <v>5734</v>
      </c>
      <c r="M40" s="120">
        <f>SUM(M41:M47)</f>
        <v>5734</v>
      </c>
      <c r="N40" s="120">
        <f>SUM(N41:N47)</f>
        <v>4380</v>
      </c>
      <c r="O40" s="120">
        <f>SUM(O41:O47)</f>
        <v>1354</v>
      </c>
      <c r="P40" s="120">
        <f>SUM(P42:P47)</f>
        <v>0</v>
      </c>
    </row>
    <row r="41" spans="1:16" s="61" customFormat="1" ht="17.25">
      <c r="A41" s="64">
        <v>33</v>
      </c>
      <c r="H41" s="118"/>
      <c r="I41" s="122" t="s">
        <v>112</v>
      </c>
      <c r="J41" s="121" t="s">
        <v>238</v>
      </c>
      <c r="K41" s="123">
        <v>0</v>
      </c>
      <c r="L41" s="123">
        <v>0</v>
      </c>
      <c r="M41" s="123">
        <v>0</v>
      </c>
      <c r="N41" s="123">
        <v>0</v>
      </c>
      <c r="O41" s="123">
        <v>0</v>
      </c>
      <c r="P41" s="123">
        <v>0</v>
      </c>
    </row>
    <row r="42" spans="1:16" s="57" customFormat="1" ht="16.5">
      <c r="A42" s="64">
        <v>34</v>
      </c>
      <c r="H42" s="124"/>
      <c r="I42" s="122" t="s">
        <v>116</v>
      </c>
      <c r="J42" s="121" t="s">
        <v>191</v>
      </c>
      <c r="K42" s="123">
        <v>5300</v>
      </c>
      <c r="L42" s="123">
        <v>5300</v>
      </c>
      <c r="M42" s="123">
        <v>5300</v>
      </c>
      <c r="N42" s="123">
        <v>4080</v>
      </c>
      <c r="O42" s="123">
        <v>1220</v>
      </c>
      <c r="P42" s="123">
        <v>0</v>
      </c>
    </row>
    <row r="43" spans="1:16" s="57" customFormat="1" ht="16.5">
      <c r="A43" s="64">
        <v>35</v>
      </c>
      <c r="H43" s="124"/>
      <c r="I43" s="122" t="s">
        <v>120</v>
      </c>
      <c r="J43" s="121" t="s">
        <v>192</v>
      </c>
      <c r="K43" s="123">
        <v>0</v>
      </c>
      <c r="L43" s="123">
        <v>0</v>
      </c>
      <c r="M43" s="123">
        <v>0</v>
      </c>
      <c r="N43" s="123">
        <v>0</v>
      </c>
      <c r="O43" s="123">
        <v>0</v>
      </c>
      <c r="P43" s="123">
        <v>0</v>
      </c>
    </row>
    <row r="44" spans="1:16" s="57" customFormat="1" ht="16.5">
      <c r="A44" s="64">
        <v>36</v>
      </c>
      <c r="H44" s="124"/>
      <c r="I44" s="122" t="s">
        <v>129</v>
      </c>
      <c r="J44" s="121" t="s">
        <v>193</v>
      </c>
      <c r="K44" s="123">
        <v>0</v>
      </c>
      <c r="L44" s="123">
        <v>0</v>
      </c>
      <c r="M44" s="123">
        <v>0</v>
      </c>
      <c r="N44" s="123">
        <v>0</v>
      </c>
      <c r="O44" s="123">
        <v>0</v>
      </c>
      <c r="P44" s="123">
        <v>0</v>
      </c>
    </row>
    <row r="45" spans="1:16" s="57" customFormat="1" ht="16.5">
      <c r="A45" s="64">
        <v>37</v>
      </c>
      <c r="H45" s="124"/>
      <c r="I45" s="122" t="s">
        <v>132</v>
      </c>
      <c r="J45" s="121" t="s">
        <v>194</v>
      </c>
      <c r="K45" s="123">
        <v>380</v>
      </c>
      <c r="L45" s="123">
        <v>380</v>
      </c>
      <c r="M45" s="123">
        <v>380</v>
      </c>
      <c r="N45" s="123">
        <v>246</v>
      </c>
      <c r="O45" s="123">
        <v>134</v>
      </c>
      <c r="P45" s="123">
        <v>0</v>
      </c>
    </row>
    <row r="46" spans="1:16" s="57" customFormat="1" ht="16.5">
      <c r="A46" s="64">
        <v>38</v>
      </c>
      <c r="H46" s="124"/>
      <c r="I46" s="122" t="s">
        <v>223</v>
      </c>
      <c r="J46" s="121" t="s">
        <v>224</v>
      </c>
      <c r="K46" s="123">
        <v>1</v>
      </c>
      <c r="L46" s="123">
        <v>1</v>
      </c>
      <c r="M46" s="123">
        <v>1</v>
      </c>
      <c r="N46" s="123">
        <v>1</v>
      </c>
      <c r="O46" s="123">
        <v>0</v>
      </c>
      <c r="P46" s="123">
        <v>0</v>
      </c>
    </row>
    <row r="47" spans="1:16" s="57" customFormat="1" ht="16.5">
      <c r="A47" s="64">
        <v>39</v>
      </c>
      <c r="H47" s="124"/>
      <c r="I47" s="122" t="s">
        <v>239</v>
      </c>
      <c r="J47" s="121" t="s">
        <v>104</v>
      </c>
      <c r="K47" s="123">
        <v>53</v>
      </c>
      <c r="L47" s="123">
        <v>53</v>
      </c>
      <c r="M47" s="123">
        <v>53</v>
      </c>
      <c r="N47" s="123">
        <v>53</v>
      </c>
      <c r="O47" s="123">
        <v>0</v>
      </c>
      <c r="P47" s="123">
        <v>0</v>
      </c>
    </row>
    <row r="48" spans="1:16" s="56" customFormat="1" ht="16.5">
      <c r="A48" s="64">
        <v>40</v>
      </c>
      <c r="H48" s="175" t="s">
        <v>105</v>
      </c>
      <c r="I48" s="176"/>
      <c r="J48" s="177"/>
      <c r="K48" s="127">
        <f aca="true" t="shared" si="3" ref="K48:P48">SUM(K49+K59+K61)</f>
        <v>187181</v>
      </c>
      <c r="L48" s="127">
        <f t="shared" si="3"/>
        <v>197153</v>
      </c>
      <c r="M48" s="127">
        <f t="shared" si="3"/>
        <v>247050</v>
      </c>
      <c r="N48" s="127">
        <f t="shared" si="3"/>
        <v>181341</v>
      </c>
      <c r="O48" s="127">
        <f t="shared" si="3"/>
        <v>65709</v>
      </c>
      <c r="P48" s="127">
        <f t="shared" si="3"/>
        <v>0</v>
      </c>
    </row>
    <row r="49" spans="1:16" s="57" customFormat="1" ht="17.25">
      <c r="A49" s="64">
        <v>41</v>
      </c>
      <c r="H49" s="118" t="s">
        <v>91</v>
      </c>
      <c r="I49" s="124"/>
      <c r="J49" s="128" t="s">
        <v>195</v>
      </c>
      <c r="K49" s="120">
        <f aca="true" t="shared" si="4" ref="K49:P49">SUM(K50:K51)</f>
        <v>146408</v>
      </c>
      <c r="L49" s="120">
        <f t="shared" si="4"/>
        <v>156380</v>
      </c>
      <c r="M49" s="120">
        <f t="shared" si="4"/>
        <v>186380</v>
      </c>
      <c r="N49" s="120">
        <f t="shared" si="4"/>
        <v>180563</v>
      </c>
      <c r="O49" s="120">
        <f t="shared" si="4"/>
        <v>5817</v>
      </c>
      <c r="P49" s="120">
        <f t="shared" si="4"/>
        <v>0</v>
      </c>
    </row>
    <row r="50" spans="1:16" s="62" customFormat="1" ht="16.5">
      <c r="A50" s="64">
        <v>42</v>
      </c>
      <c r="H50" s="121"/>
      <c r="I50" s="122" t="s">
        <v>172</v>
      </c>
      <c r="J50" s="121" t="s">
        <v>240</v>
      </c>
      <c r="K50" s="123">
        <v>0</v>
      </c>
      <c r="L50" s="123">
        <v>0</v>
      </c>
      <c r="M50" s="123">
        <v>0</v>
      </c>
      <c r="N50" s="123">
        <v>0</v>
      </c>
      <c r="O50" s="123">
        <v>0</v>
      </c>
      <c r="P50" s="123">
        <v>0</v>
      </c>
    </row>
    <row r="51" spans="1:16" s="62" customFormat="1" ht="16.5">
      <c r="A51" s="64">
        <v>43</v>
      </c>
      <c r="H51" s="121"/>
      <c r="I51" s="122" t="s">
        <v>173</v>
      </c>
      <c r="J51" s="121" t="s">
        <v>241</v>
      </c>
      <c r="K51" s="123">
        <f aca="true" t="shared" si="5" ref="K51:P51">SUM(K52:K58)</f>
        <v>146408</v>
      </c>
      <c r="L51" s="123">
        <f t="shared" si="5"/>
        <v>156380</v>
      </c>
      <c r="M51" s="123">
        <f t="shared" si="5"/>
        <v>186380</v>
      </c>
      <c r="N51" s="123">
        <f t="shared" si="5"/>
        <v>180563</v>
      </c>
      <c r="O51" s="123">
        <f t="shared" si="5"/>
        <v>5817</v>
      </c>
      <c r="P51" s="123">
        <f t="shared" si="5"/>
        <v>0</v>
      </c>
    </row>
    <row r="52" spans="1:16" s="62" customFormat="1" ht="16.5">
      <c r="A52" s="64">
        <v>44</v>
      </c>
      <c r="H52" s="121"/>
      <c r="I52" s="122"/>
      <c r="J52" s="124" t="s">
        <v>263</v>
      </c>
      <c r="K52" s="125">
        <v>1606</v>
      </c>
      <c r="L52" s="125">
        <v>1606</v>
      </c>
      <c r="M52" s="125">
        <v>1606</v>
      </c>
      <c r="N52" s="125">
        <v>0</v>
      </c>
      <c r="O52" s="125">
        <v>1606</v>
      </c>
      <c r="P52" s="125">
        <v>0</v>
      </c>
    </row>
    <row r="53" spans="1:16" s="62" customFormat="1" ht="16.5">
      <c r="A53" s="64">
        <v>45</v>
      </c>
      <c r="H53" s="121"/>
      <c r="I53" s="122"/>
      <c r="J53" s="124" t="s">
        <v>264</v>
      </c>
      <c r="K53" s="125">
        <v>3024</v>
      </c>
      <c r="L53" s="125">
        <v>3024</v>
      </c>
      <c r="M53" s="125">
        <v>3024</v>
      </c>
      <c r="N53" s="125">
        <v>0</v>
      </c>
      <c r="O53" s="125">
        <v>3024</v>
      </c>
      <c r="P53" s="125">
        <v>0</v>
      </c>
    </row>
    <row r="54" spans="1:16" s="62" customFormat="1" ht="16.5">
      <c r="A54" s="64">
        <v>46</v>
      </c>
      <c r="H54" s="121"/>
      <c r="I54" s="122"/>
      <c r="J54" s="124" t="s">
        <v>265</v>
      </c>
      <c r="K54" s="125">
        <v>1187</v>
      </c>
      <c r="L54" s="125">
        <v>1187</v>
      </c>
      <c r="M54" s="125">
        <v>1187</v>
      </c>
      <c r="N54" s="125">
        <v>0</v>
      </c>
      <c r="O54" s="125">
        <v>1187</v>
      </c>
      <c r="P54" s="125">
        <v>0</v>
      </c>
    </row>
    <row r="55" spans="1:16" s="62" customFormat="1" ht="16.5">
      <c r="A55" s="64">
        <v>47</v>
      </c>
      <c r="H55" s="121"/>
      <c r="I55" s="122"/>
      <c r="J55" s="124" t="s">
        <v>266</v>
      </c>
      <c r="K55" s="125">
        <v>120592</v>
      </c>
      <c r="L55" s="125">
        <v>120592</v>
      </c>
      <c r="M55" s="125">
        <v>120592</v>
      </c>
      <c r="N55" s="125">
        <v>120592</v>
      </c>
      <c r="O55" s="125">
        <v>0</v>
      </c>
      <c r="P55" s="125">
        <v>0</v>
      </c>
    </row>
    <row r="56" spans="1:16" s="62" customFormat="1" ht="16.5">
      <c r="A56" s="64">
        <v>48</v>
      </c>
      <c r="H56" s="121"/>
      <c r="I56" s="122"/>
      <c r="J56" s="124" t="s">
        <v>267</v>
      </c>
      <c r="K56" s="125">
        <v>19999</v>
      </c>
      <c r="L56" s="125">
        <v>19999</v>
      </c>
      <c r="M56" s="125">
        <v>19999</v>
      </c>
      <c r="N56" s="125">
        <v>19999</v>
      </c>
      <c r="O56" s="125">
        <v>0</v>
      </c>
      <c r="P56" s="125">
        <v>0</v>
      </c>
    </row>
    <row r="57" spans="1:16" s="62" customFormat="1" ht="16.5">
      <c r="A57" s="64">
        <v>49</v>
      </c>
      <c r="H57" s="121"/>
      <c r="I57" s="122"/>
      <c r="J57" s="124" t="s">
        <v>171</v>
      </c>
      <c r="K57" s="125">
        <v>0</v>
      </c>
      <c r="L57" s="125">
        <v>9972</v>
      </c>
      <c r="M57" s="125">
        <v>9972</v>
      </c>
      <c r="N57" s="125">
        <v>9972</v>
      </c>
      <c r="O57" s="125">
        <v>0</v>
      </c>
      <c r="P57" s="125">
        <v>0</v>
      </c>
    </row>
    <row r="58" spans="1:16" s="62" customFormat="1" ht="16.5">
      <c r="A58" s="64">
        <v>50</v>
      </c>
      <c r="H58" s="121"/>
      <c r="I58" s="122"/>
      <c r="J58" s="124" t="s">
        <v>311</v>
      </c>
      <c r="K58" s="125">
        <v>0</v>
      </c>
      <c r="L58" s="125">
        <v>0</v>
      </c>
      <c r="M58" s="125">
        <v>30000</v>
      </c>
      <c r="N58" s="125">
        <v>30000</v>
      </c>
      <c r="O58" s="125">
        <v>0</v>
      </c>
      <c r="P58" s="125">
        <v>0</v>
      </c>
    </row>
    <row r="59" spans="1:16" s="61" customFormat="1" ht="17.25">
      <c r="A59" s="64">
        <v>51</v>
      </c>
      <c r="H59" s="118" t="s">
        <v>93</v>
      </c>
      <c r="I59" s="119"/>
      <c r="J59" s="119" t="s">
        <v>196</v>
      </c>
      <c r="K59" s="120">
        <f aca="true" t="shared" si="6" ref="K59:P59">SUM(K60)</f>
        <v>778</v>
      </c>
      <c r="L59" s="120">
        <f t="shared" si="6"/>
        <v>778</v>
      </c>
      <c r="M59" s="120">
        <f t="shared" si="6"/>
        <v>778</v>
      </c>
      <c r="N59" s="120">
        <f t="shared" si="6"/>
        <v>778</v>
      </c>
      <c r="O59" s="120">
        <f t="shared" si="6"/>
        <v>0</v>
      </c>
      <c r="P59" s="120">
        <f t="shared" si="6"/>
        <v>0</v>
      </c>
    </row>
    <row r="60" spans="1:16" s="57" customFormat="1" ht="16.5">
      <c r="A60" s="64">
        <v>52</v>
      </c>
      <c r="H60" s="124"/>
      <c r="I60" s="122" t="s">
        <v>179</v>
      </c>
      <c r="J60" s="121" t="s">
        <v>197</v>
      </c>
      <c r="K60" s="125">
        <v>778</v>
      </c>
      <c r="L60" s="125">
        <v>778</v>
      </c>
      <c r="M60" s="125">
        <v>778</v>
      </c>
      <c r="N60" s="125">
        <v>778</v>
      </c>
      <c r="O60" s="125">
        <v>0</v>
      </c>
      <c r="P60" s="125">
        <v>0</v>
      </c>
    </row>
    <row r="61" spans="1:16" s="57" customFormat="1" ht="17.25">
      <c r="A61" s="64">
        <v>53</v>
      </c>
      <c r="H61" s="118" t="s">
        <v>95</v>
      </c>
      <c r="I61" s="119"/>
      <c r="J61" s="119" t="s">
        <v>198</v>
      </c>
      <c r="K61" s="120">
        <f>SUM(K62)</f>
        <v>39995</v>
      </c>
      <c r="L61" s="120">
        <f>SUM(L62)</f>
        <v>39995</v>
      </c>
      <c r="M61" s="120">
        <f>SUM(M62)</f>
        <v>59892</v>
      </c>
      <c r="N61" s="120">
        <f>SUM(N62)</f>
        <v>0</v>
      </c>
      <c r="O61" s="120">
        <f>SUM(O62)</f>
        <v>59892</v>
      </c>
      <c r="P61" s="120">
        <f>SUM(P62)</f>
        <v>0</v>
      </c>
    </row>
    <row r="62" spans="1:16" s="57" customFormat="1" ht="17.25">
      <c r="A62" s="64">
        <v>54</v>
      </c>
      <c r="H62" s="118"/>
      <c r="I62" s="122" t="s">
        <v>112</v>
      </c>
      <c r="J62" s="121" t="s">
        <v>199</v>
      </c>
      <c r="K62" s="123">
        <f>SUM(K63:K64)</f>
        <v>39995</v>
      </c>
      <c r="L62" s="123">
        <f>SUM(L63:L64)</f>
        <v>39995</v>
      </c>
      <c r="M62" s="123">
        <f>SUM(M63:M64)</f>
        <v>59892</v>
      </c>
      <c r="N62" s="123">
        <f>SUM(N63:N64)</f>
        <v>0</v>
      </c>
      <c r="O62" s="123">
        <f>SUM(O63:O64)</f>
        <v>59892</v>
      </c>
      <c r="P62" s="123">
        <f>SUM(P63:P64)</f>
        <v>0</v>
      </c>
    </row>
    <row r="63" spans="1:16" s="57" customFormat="1" ht="17.25">
      <c r="A63" s="64">
        <v>55</v>
      </c>
      <c r="H63" s="118"/>
      <c r="I63" s="119"/>
      <c r="J63" s="124" t="s">
        <v>314</v>
      </c>
      <c r="K63" s="125">
        <v>39995</v>
      </c>
      <c r="L63" s="125">
        <v>39995</v>
      </c>
      <c r="M63" s="125">
        <v>39995</v>
      </c>
      <c r="N63" s="125">
        <v>0</v>
      </c>
      <c r="O63" s="125">
        <v>39995</v>
      </c>
      <c r="P63" s="125">
        <v>0</v>
      </c>
    </row>
    <row r="64" spans="1:16" s="57" customFormat="1" ht="16.5">
      <c r="A64" s="64">
        <v>56</v>
      </c>
      <c r="H64" s="124"/>
      <c r="I64" s="122"/>
      <c r="J64" s="124" t="s">
        <v>315</v>
      </c>
      <c r="K64" s="125">
        <v>0</v>
      </c>
      <c r="L64" s="125">
        <v>0</v>
      </c>
      <c r="M64" s="125">
        <v>19897</v>
      </c>
      <c r="N64" s="125">
        <v>0</v>
      </c>
      <c r="O64" s="125">
        <v>19897</v>
      </c>
      <c r="P64" s="125">
        <v>0</v>
      </c>
    </row>
    <row r="65" spans="1:16" s="60" customFormat="1" ht="21" customHeight="1">
      <c r="A65" s="64">
        <v>57</v>
      </c>
      <c r="H65" s="172" t="s">
        <v>200</v>
      </c>
      <c r="I65" s="173"/>
      <c r="J65" s="178"/>
      <c r="K65" s="127">
        <f>SUM(K8,K48)</f>
        <v>552037</v>
      </c>
      <c r="L65" s="127">
        <f>SUM(L8,L48)</f>
        <v>606594</v>
      </c>
      <c r="M65" s="127">
        <f>SUM(M8,M48)</f>
        <v>668546</v>
      </c>
      <c r="N65" s="127">
        <f>SUM(N8,N48)</f>
        <v>549701</v>
      </c>
      <c r="O65" s="127">
        <f>SUM(O8,O48)</f>
        <v>118845</v>
      </c>
      <c r="P65" s="127">
        <f>SUM(P8,P48)</f>
        <v>0</v>
      </c>
    </row>
    <row r="66" spans="1:16" s="58" customFormat="1" ht="16.5">
      <c r="A66" s="64">
        <v>58</v>
      </c>
      <c r="H66" s="114" t="s">
        <v>202</v>
      </c>
      <c r="I66" s="115"/>
      <c r="J66" s="116"/>
      <c r="K66" s="127"/>
      <c r="L66" s="127"/>
      <c r="M66" s="127"/>
      <c r="N66" s="127"/>
      <c r="O66" s="127"/>
      <c r="P66" s="127"/>
    </row>
    <row r="67" spans="1:16" s="58" customFormat="1" ht="17.25">
      <c r="A67" s="64">
        <v>59</v>
      </c>
      <c r="H67" s="129" t="s">
        <v>91</v>
      </c>
      <c r="I67" s="130"/>
      <c r="J67" s="131" t="s">
        <v>201</v>
      </c>
      <c r="K67" s="132">
        <v>219288</v>
      </c>
      <c r="L67" s="132">
        <v>198738</v>
      </c>
      <c r="M67" s="132">
        <v>198738</v>
      </c>
      <c r="N67" s="132">
        <v>105303</v>
      </c>
      <c r="O67" s="132">
        <v>93435</v>
      </c>
      <c r="P67" s="132">
        <v>0</v>
      </c>
    </row>
    <row r="68" spans="1:16" s="57" customFormat="1" ht="14.25" customHeight="1">
      <c r="A68" s="64">
        <v>60</v>
      </c>
      <c r="B68" s="58"/>
      <c r="C68" s="58"/>
      <c r="D68" s="58"/>
      <c r="E68" s="58"/>
      <c r="F68" s="58"/>
      <c r="G68" s="58"/>
      <c r="H68" s="172" t="s">
        <v>203</v>
      </c>
      <c r="I68" s="173"/>
      <c r="J68" s="174"/>
      <c r="K68" s="127">
        <f aca="true" t="shared" si="7" ref="K68:P68">SUM(K67)</f>
        <v>219288</v>
      </c>
      <c r="L68" s="127">
        <f t="shared" si="7"/>
        <v>198738</v>
      </c>
      <c r="M68" s="127">
        <f t="shared" si="7"/>
        <v>198738</v>
      </c>
      <c r="N68" s="127">
        <f t="shared" si="7"/>
        <v>105303</v>
      </c>
      <c r="O68" s="127">
        <f t="shared" si="7"/>
        <v>93435</v>
      </c>
      <c r="P68" s="127">
        <f t="shared" si="7"/>
        <v>0</v>
      </c>
    </row>
    <row r="69" spans="1:16" s="57" customFormat="1" ht="16.5">
      <c r="A69" s="64">
        <v>61</v>
      </c>
      <c r="B69" s="58"/>
      <c r="C69" s="58"/>
      <c r="D69" s="58"/>
      <c r="E69" s="58"/>
      <c r="F69" s="58"/>
      <c r="G69" s="58"/>
      <c r="H69" s="172" t="s">
        <v>204</v>
      </c>
      <c r="I69" s="173"/>
      <c r="J69" s="174"/>
      <c r="K69" s="127">
        <f aca="true" t="shared" si="8" ref="K69:P69">SUM(K65+K68)</f>
        <v>771325</v>
      </c>
      <c r="L69" s="127">
        <f t="shared" si="8"/>
        <v>805332</v>
      </c>
      <c r="M69" s="127">
        <f t="shared" si="8"/>
        <v>867284</v>
      </c>
      <c r="N69" s="127">
        <f t="shared" si="8"/>
        <v>655004</v>
      </c>
      <c r="O69" s="127">
        <f t="shared" si="8"/>
        <v>212280</v>
      </c>
      <c r="P69" s="127">
        <f t="shared" si="8"/>
        <v>0</v>
      </c>
    </row>
    <row r="70" spans="8:20" ht="17.25">
      <c r="H70" s="133"/>
      <c r="I70" s="133"/>
      <c r="J70" s="133"/>
      <c r="K70" s="133"/>
      <c r="L70" s="133"/>
      <c r="M70" s="133"/>
      <c r="N70" s="133"/>
      <c r="O70" s="133"/>
      <c r="P70" s="133"/>
      <c r="T70" s="55"/>
    </row>
  </sheetData>
  <sheetProtection/>
  <mergeCells count="15">
    <mergeCell ref="H1:P1"/>
    <mergeCell ref="H2:P2"/>
    <mergeCell ref="H3:P3"/>
    <mergeCell ref="N5:P5"/>
    <mergeCell ref="A5:A6"/>
    <mergeCell ref="K5:K6"/>
    <mergeCell ref="M5:M6"/>
    <mergeCell ref="L5:L6"/>
    <mergeCell ref="H68:J68"/>
    <mergeCell ref="H69:J69"/>
    <mergeCell ref="H8:J8"/>
    <mergeCell ref="H48:J48"/>
    <mergeCell ref="H65:J65"/>
    <mergeCell ref="H5:J6"/>
    <mergeCell ref="H7:J7"/>
  </mergeCells>
  <printOptions/>
  <pageMargins left="0.7" right="0.7" top="0.75" bottom="0.75" header="0.3" footer="0.3"/>
  <pageSetup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62"/>
  <sheetViews>
    <sheetView zoomScalePageLayoutView="0" workbookViewId="0" topLeftCell="A34">
      <selection activeCell="Q44" sqref="Q44"/>
    </sheetView>
  </sheetViews>
  <sheetFormatPr defaultColWidth="9.140625" defaultRowHeight="15"/>
  <cols>
    <col min="1" max="1" width="4.8515625" style="133" customWidth="1"/>
    <col min="2" max="6" width="9.140625" style="133" hidden="1" customWidth="1"/>
    <col min="7" max="7" width="0.85546875" style="133" hidden="1" customWidth="1"/>
    <col min="8" max="8" width="3.57421875" style="133" bestFit="1" customWidth="1"/>
    <col min="9" max="9" width="4.421875" style="133" customWidth="1"/>
    <col min="10" max="10" width="49.8515625" style="133" customWidth="1"/>
    <col min="11" max="11" width="18.8515625" style="133" customWidth="1"/>
    <col min="12" max="12" width="17.7109375" style="133" customWidth="1"/>
    <col min="13" max="13" width="15.8515625" style="133" customWidth="1"/>
    <col min="14" max="14" width="12.8515625" style="133" customWidth="1"/>
    <col min="15" max="15" width="12.7109375" style="133" customWidth="1"/>
    <col min="16" max="16" width="18.421875" style="133" customWidth="1"/>
    <col min="17" max="16384" width="9.140625" style="133" customWidth="1"/>
  </cols>
  <sheetData>
    <row r="1" spans="8:17" ht="17.25">
      <c r="H1" s="195"/>
      <c r="I1" s="195"/>
      <c r="J1" s="195"/>
      <c r="K1" s="195"/>
      <c r="L1" s="195"/>
      <c r="M1" s="195"/>
      <c r="N1" s="195"/>
      <c r="O1" s="195"/>
      <c r="P1" s="195"/>
      <c r="Q1" s="134"/>
    </row>
    <row r="2" spans="8:16" s="134" customFormat="1" ht="19.5" customHeight="1">
      <c r="H2" s="187" t="s">
        <v>251</v>
      </c>
      <c r="I2" s="187"/>
      <c r="J2" s="187"/>
      <c r="K2" s="187"/>
      <c r="L2" s="187"/>
      <c r="M2" s="187"/>
      <c r="N2" s="187"/>
      <c r="O2" s="187"/>
      <c r="P2" s="187"/>
    </row>
    <row r="3" spans="8:16" ht="17.25">
      <c r="H3" s="188" t="s">
        <v>269</v>
      </c>
      <c r="I3" s="188"/>
      <c r="J3" s="188"/>
      <c r="K3" s="188"/>
      <c r="L3" s="188"/>
      <c r="M3" s="188"/>
      <c r="N3" s="188"/>
      <c r="O3" s="188"/>
      <c r="P3" s="188"/>
    </row>
    <row r="4" spans="8:16" ht="20.25" customHeight="1">
      <c r="H4" s="111"/>
      <c r="I4" s="111"/>
      <c r="J4" s="111"/>
      <c r="K4" s="111"/>
      <c r="L4" s="111"/>
      <c r="M4" s="111"/>
      <c r="N4" s="111" t="s">
        <v>33</v>
      </c>
      <c r="O4" s="111"/>
      <c r="P4" s="112" t="s">
        <v>220</v>
      </c>
    </row>
    <row r="5" spans="1:16" s="55" customFormat="1" ht="14.25" customHeight="1">
      <c r="A5" s="198" t="s">
        <v>166</v>
      </c>
      <c r="H5" s="179" t="s">
        <v>218</v>
      </c>
      <c r="I5" s="179"/>
      <c r="J5" s="180"/>
      <c r="K5" s="196" t="s">
        <v>248</v>
      </c>
      <c r="L5" s="193" t="s">
        <v>247</v>
      </c>
      <c r="M5" s="193" t="s">
        <v>304</v>
      </c>
      <c r="N5" s="183" t="s">
        <v>307</v>
      </c>
      <c r="O5" s="189"/>
      <c r="P5" s="190"/>
    </row>
    <row r="6" spans="1:16" s="55" customFormat="1" ht="45.75" customHeight="1">
      <c r="A6" s="199"/>
      <c r="H6" s="181"/>
      <c r="I6" s="181"/>
      <c r="J6" s="182"/>
      <c r="K6" s="197"/>
      <c r="L6" s="194"/>
      <c r="M6" s="194"/>
      <c r="N6" s="113" t="s">
        <v>88</v>
      </c>
      <c r="O6" s="113" t="s">
        <v>89</v>
      </c>
      <c r="P6" s="113" t="s">
        <v>237</v>
      </c>
    </row>
    <row r="7" spans="1:16" s="55" customFormat="1" ht="17.25">
      <c r="A7" s="135"/>
      <c r="H7" s="183" t="s">
        <v>6</v>
      </c>
      <c r="I7" s="184"/>
      <c r="J7" s="185"/>
      <c r="K7" s="113" t="s">
        <v>7</v>
      </c>
      <c r="L7" s="113" t="s">
        <v>8</v>
      </c>
      <c r="M7" s="136" t="s">
        <v>9</v>
      </c>
      <c r="N7" s="113" t="s">
        <v>106</v>
      </c>
      <c r="O7" s="113" t="s">
        <v>249</v>
      </c>
      <c r="P7" s="113" t="s">
        <v>305</v>
      </c>
    </row>
    <row r="8" spans="1:16" s="138" customFormat="1" ht="16.5">
      <c r="A8" s="137">
        <v>1</v>
      </c>
      <c r="H8" s="175" t="s">
        <v>90</v>
      </c>
      <c r="I8" s="176"/>
      <c r="J8" s="177"/>
      <c r="K8" s="127">
        <f>SUM(K9+K10+K11+K33+K39)</f>
        <v>370587</v>
      </c>
      <c r="L8" s="127">
        <f>SUM(L9+L10+L11+L33+L39)</f>
        <v>394424</v>
      </c>
      <c r="M8" s="127">
        <f>SUM(M9+M10+M11+M33+M39)</f>
        <v>455688</v>
      </c>
      <c r="N8" s="127">
        <f>SUM(N9+N10+N11+N33+N39)</f>
        <v>281221</v>
      </c>
      <c r="O8" s="127">
        <f>SUM(O9+O10+O11+O33+O39)</f>
        <v>174467</v>
      </c>
      <c r="P8" s="127">
        <f>SUM(P9:P39)</f>
        <v>0</v>
      </c>
    </row>
    <row r="9" spans="1:16" s="91" customFormat="1" ht="17.25">
      <c r="A9" s="137">
        <v>2</v>
      </c>
      <c r="H9" s="118" t="s">
        <v>91</v>
      </c>
      <c r="I9" s="124"/>
      <c r="J9" s="119" t="s">
        <v>92</v>
      </c>
      <c r="K9" s="139">
        <v>72528</v>
      </c>
      <c r="L9" s="139">
        <v>100079</v>
      </c>
      <c r="M9" s="139">
        <v>106680</v>
      </c>
      <c r="N9" s="139">
        <v>77381</v>
      </c>
      <c r="O9" s="120">
        <v>29299</v>
      </c>
      <c r="P9" s="120">
        <v>0</v>
      </c>
    </row>
    <row r="10" spans="1:16" s="91" customFormat="1" ht="17.25">
      <c r="A10" s="137">
        <v>3</v>
      </c>
      <c r="H10" s="118" t="s">
        <v>93</v>
      </c>
      <c r="I10" s="124"/>
      <c r="J10" s="119" t="s">
        <v>94</v>
      </c>
      <c r="K10" s="120">
        <v>13229</v>
      </c>
      <c r="L10" s="120">
        <v>16015</v>
      </c>
      <c r="M10" s="120">
        <v>17174</v>
      </c>
      <c r="N10" s="120">
        <v>12028</v>
      </c>
      <c r="O10" s="120">
        <v>5146</v>
      </c>
      <c r="P10" s="120">
        <v>0</v>
      </c>
    </row>
    <row r="11" spans="1:16" s="91" customFormat="1" ht="17.25">
      <c r="A11" s="137">
        <v>4</v>
      </c>
      <c r="H11" s="118" t="s">
        <v>95</v>
      </c>
      <c r="I11" s="124"/>
      <c r="J11" s="119" t="s">
        <v>96</v>
      </c>
      <c r="K11" s="120">
        <f>SUM(K12+K15+K18+K26+K29)</f>
        <v>148964</v>
      </c>
      <c r="L11" s="120">
        <f>SUM(L12+L15+L18+L26+L29)</f>
        <v>154768</v>
      </c>
      <c r="M11" s="120">
        <f>SUM(M12+M15+M18+M26+M29)</f>
        <v>159037</v>
      </c>
      <c r="N11" s="120">
        <f>SUM(N12+N15+N18+N26+N29)</f>
        <v>105766</v>
      </c>
      <c r="O11" s="120">
        <f>SUM(O12+O15+O18+O26+O29)</f>
        <v>53271</v>
      </c>
      <c r="P11" s="120">
        <v>0</v>
      </c>
    </row>
    <row r="12" spans="1:16" s="91" customFormat="1" ht="16.5">
      <c r="A12" s="137">
        <v>5</v>
      </c>
      <c r="H12" s="124"/>
      <c r="I12" s="122" t="s">
        <v>112</v>
      </c>
      <c r="J12" s="121" t="s">
        <v>113</v>
      </c>
      <c r="K12" s="123">
        <f aca="true" t="shared" si="0" ref="K12:P12">SUM(K13+K14)</f>
        <v>28146</v>
      </c>
      <c r="L12" s="123">
        <f t="shared" si="0"/>
        <v>32549</v>
      </c>
      <c r="M12" s="123">
        <f t="shared" si="0"/>
        <v>35802</v>
      </c>
      <c r="N12" s="123">
        <f t="shared" si="0"/>
        <v>29603</v>
      </c>
      <c r="O12" s="123">
        <f t="shared" si="0"/>
        <v>6199</v>
      </c>
      <c r="P12" s="123">
        <f t="shared" si="0"/>
        <v>0</v>
      </c>
    </row>
    <row r="13" spans="1:16" s="91" customFormat="1" ht="16.5">
      <c r="A13" s="137">
        <v>6</v>
      </c>
      <c r="H13" s="124"/>
      <c r="I13" s="140"/>
      <c r="J13" s="124" t="s">
        <v>114</v>
      </c>
      <c r="K13" s="125">
        <v>1933</v>
      </c>
      <c r="L13" s="125">
        <v>1933</v>
      </c>
      <c r="M13" s="125">
        <v>1933</v>
      </c>
      <c r="N13" s="125">
        <v>270</v>
      </c>
      <c r="O13" s="125">
        <v>1663</v>
      </c>
      <c r="P13" s="125">
        <v>0</v>
      </c>
    </row>
    <row r="14" spans="1:16" s="91" customFormat="1" ht="16.5">
      <c r="A14" s="137">
        <v>7</v>
      </c>
      <c r="H14" s="124"/>
      <c r="I14" s="140"/>
      <c r="J14" s="124" t="s">
        <v>115</v>
      </c>
      <c r="K14" s="125">
        <v>26213</v>
      </c>
      <c r="L14" s="125">
        <v>30616</v>
      </c>
      <c r="M14" s="125">
        <v>33869</v>
      </c>
      <c r="N14" s="125">
        <v>29333</v>
      </c>
      <c r="O14" s="125">
        <v>4536</v>
      </c>
      <c r="P14" s="125">
        <v>0</v>
      </c>
    </row>
    <row r="15" spans="1:16" s="91" customFormat="1" ht="16.5">
      <c r="A15" s="137">
        <v>8</v>
      </c>
      <c r="H15" s="124"/>
      <c r="I15" s="122" t="s">
        <v>116</v>
      </c>
      <c r="J15" s="121" t="s">
        <v>117</v>
      </c>
      <c r="K15" s="123">
        <f aca="true" t="shared" si="1" ref="K15:P15">SUM(K16+K17)</f>
        <v>1838</v>
      </c>
      <c r="L15" s="123">
        <f t="shared" si="1"/>
        <v>1838</v>
      </c>
      <c r="M15" s="123">
        <f t="shared" si="1"/>
        <v>1998</v>
      </c>
      <c r="N15" s="123">
        <f t="shared" si="1"/>
        <v>1942</v>
      </c>
      <c r="O15" s="123">
        <f t="shared" si="1"/>
        <v>56</v>
      </c>
      <c r="P15" s="123">
        <f t="shared" si="1"/>
        <v>0</v>
      </c>
    </row>
    <row r="16" spans="1:16" s="91" customFormat="1" ht="16.5">
      <c r="A16" s="137">
        <v>9</v>
      </c>
      <c r="H16" s="124"/>
      <c r="I16" s="141"/>
      <c r="J16" s="124" t="s">
        <v>118</v>
      </c>
      <c r="K16" s="125">
        <v>1488</v>
      </c>
      <c r="L16" s="125">
        <v>1488</v>
      </c>
      <c r="M16" s="125">
        <v>1483</v>
      </c>
      <c r="N16" s="125">
        <v>1427</v>
      </c>
      <c r="O16" s="125">
        <v>56</v>
      </c>
      <c r="P16" s="125">
        <v>0</v>
      </c>
    </row>
    <row r="17" spans="1:16" s="91" customFormat="1" ht="16.5">
      <c r="A17" s="137">
        <v>10</v>
      </c>
      <c r="H17" s="124"/>
      <c r="I17" s="141"/>
      <c r="J17" s="124" t="s">
        <v>119</v>
      </c>
      <c r="K17" s="125">
        <v>350</v>
      </c>
      <c r="L17" s="125">
        <v>350</v>
      </c>
      <c r="M17" s="125">
        <v>515</v>
      </c>
      <c r="N17" s="125">
        <v>515</v>
      </c>
      <c r="O17" s="125">
        <v>0</v>
      </c>
      <c r="P17" s="125">
        <v>0</v>
      </c>
    </row>
    <row r="18" spans="1:16" s="91" customFormat="1" ht="16.5">
      <c r="A18" s="137">
        <v>11</v>
      </c>
      <c r="H18" s="124"/>
      <c r="I18" s="122" t="s">
        <v>120</v>
      </c>
      <c r="J18" s="121" t="s">
        <v>121</v>
      </c>
      <c r="K18" s="123">
        <f aca="true" t="shared" si="2" ref="K18:P18">SUM(K19:K25)</f>
        <v>81500</v>
      </c>
      <c r="L18" s="123">
        <f t="shared" si="2"/>
        <v>81657</v>
      </c>
      <c r="M18" s="123">
        <f t="shared" si="2"/>
        <v>81560</v>
      </c>
      <c r="N18" s="123">
        <f t="shared" si="2"/>
        <v>41747</v>
      </c>
      <c r="O18" s="123">
        <f t="shared" si="2"/>
        <v>39813</v>
      </c>
      <c r="P18" s="123">
        <f t="shared" si="2"/>
        <v>0</v>
      </c>
    </row>
    <row r="19" spans="1:16" s="91" customFormat="1" ht="16.5">
      <c r="A19" s="137">
        <v>12</v>
      </c>
      <c r="H19" s="124"/>
      <c r="I19" s="141"/>
      <c r="J19" s="124" t="s">
        <v>122</v>
      </c>
      <c r="K19" s="125">
        <v>8885</v>
      </c>
      <c r="L19" s="125">
        <v>8885</v>
      </c>
      <c r="M19" s="125">
        <v>8885</v>
      </c>
      <c r="N19" s="125">
        <v>6845</v>
      </c>
      <c r="O19" s="125">
        <v>2040</v>
      </c>
      <c r="P19" s="125">
        <v>0</v>
      </c>
    </row>
    <row r="20" spans="1:16" s="91" customFormat="1" ht="16.5">
      <c r="A20" s="137">
        <v>13</v>
      </c>
      <c r="H20" s="124"/>
      <c r="I20" s="141"/>
      <c r="J20" s="124" t="s">
        <v>123</v>
      </c>
      <c r="K20" s="125">
        <v>755</v>
      </c>
      <c r="L20" s="125">
        <v>755</v>
      </c>
      <c r="M20" s="125">
        <v>755</v>
      </c>
      <c r="N20" s="125">
        <v>550</v>
      </c>
      <c r="O20" s="125">
        <v>205</v>
      </c>
      <c r="P20" s="125">
        <v>0</v>
      </c>
    </row>
    <row r="21" spans="1:16" s="91" customFormat="1" ht="16.5">
      <c r="A21" s="137">
        <v>14</v>
      </c>
      <c r="H21" s="124"/>
      <c r="I21" s="141"/>
      <c r="J21" s="124" t="s">
        <v>124</v>
      </c>
      <c r="K21" s="125">
        <v>2200</v>
      </c>
      <c r="L21" s="125">
        <v>2200</v>
      </c>
      <c r="M21" s="125">
        <v>2200</v>
      </c>
      <c r="N21" s="125">
        <v>180</v>
      </c>
      <c r="O21" s="125">
        <v>2020</v>
      </c>
      <c r="P21" s="125">
        <v>0</v>
      </c>
    </row>
    <row r="22" spans="1:16" s="91" customFormat="1" ht="16.5">
      <c r="A22" s="137">
        <v>15</v>
      </c>
      <c r="H22" s="124"/>
      <c r="I22" s="141"/>
      <c r="J22" s="124" t="s">
        <v>125</v>
      </c>
      <c r="K22" s="125">
        <v>3357</v>
      </c>
      <c r="L22" s="125">
        <v>3357</v>
      </c>
      <c r="M22" s="125">
        <v>3357</v>
      </c>
      <c r="N22" s="125">
        <v>2607</v>
      </c>
      <c r="O22" s="125">
        <v>750</v>
      </c>
      <c r="P22" s="125">
        <v>0</v>
      </c>
    </row>
    <row r="23" spans="1:16" s="91" customFormat="1" ht="16.5">
      <c r="A23" s="137">
        <v>16</v>
      </c>
      <c r="H23" s="124"/>
      <c r="I23" s="141"/>
      <c r="J23" s="124" t="s">
        <v>126</v>
      </c>
      <c r="K23" s="125">
        <v>0</v>
      </c>
      <c r="L23" s="125">
        <v>0</v>
      </c>
      <c r="M23" s="125">
        <v>0</v>
      </c>
      <c r="N23" s="125">
        <v>0</v>
      </c>
      <c r="O23" s="125">
        <v>0</v>
      </c>
      <c r="P23" s="125">
        <v>0</v>
      </c>
    </row>
    <row r="24" spans="1:16" s="91" customFormat="1" ht="16.5">
      <c r="A24" s="137">
        <v>17</v>
      </c>
      <c r="H24" s="124"/>
      <c r="I24" s="141"/>
      <c r="J24" s="124" t="s">
        <v>127</v>
      </c>
      <c r="K24" s="125">
        <v>27279</v>
      </c>
      <c r="L24" s="125">
        <v>27279</v>
      </c>
      <c r="M24" s="125">
        <v>27279</v>
      </c>
      <c r="N24" s="125">
        <v>10544</v>
      </c>
      <c r="O24" s="125">
        <v>16735</v>
      </c>
      <c r="P24" s="125">
        <v>0</v>
      </c>
    </row>
    <row r="25" spans="1:16" s="91" customFormat="1" ht="16.5">
      <c r="A25" s="137">
        <v>18</v>
      </c>
      <c r="H25" s="124"/>
      <c r="I25" s="141"/>
      <c r="J25" s="124" t="s">
        <v>128</v>
      </c>
      <c r="K25" s="125">
        <v>39024</v>
      </c>
      <c r="L25" s="125">
        <v>39181</v>
      </c>
      <c r="M25" s="125">
        <v>39084</v>
      </c>
      <c r="N25" s="125">
        <v>21021</v>
      </c>
      <c r="O25" s="125">
        <v>18063</v>
      </c>
      <c r="P25" s="125">
        <v>0</v>
      </c>
    </row>
    <row r="26" spans="1:16" s="91" customFormat="1" ht="16.5">
      <c r="A26" s="137">
        <v>19</v>
      </c>
      <c r="H26" s="124"/>
      <c r="I26" s="122" t="s">
        <v>129</v>
      </c>
      <c r="J26" s="121" t="s">
        <v>130</v>
      </c>
      <c r="K26" s="123">
        <f aca="true" t="shared" si="3" ref="K26:P26">SUM(K27:K28)</f>
        <v>220</v>
      </c>
      <c r="L26" s="123">
        <f t="shared" si="3"/>
        <v>220</v>
      </c>
      <c r="M26" s="123">
        <f t="shared" si="3"/>
        <v>266</v>
      </c>
      <c r="N26" s="123">
        <f t="shared" si="3"/>
        <v>30</v>
      </c>
      <c r="O26" s="123">
        <f t="shared" si="3"/>
        <v>236</v>
      </c>
      <c r="P26" s="123">
        <f t="shared" si="3"/>
        <v>0</v>
      </c>
    </row>
    <row r="27" spans="1:16" s="91" customFormat="1" ht="16.5">
      <c r="A27" s="137">
        <v>20</v>
      </c>
      <c r="H27" s="124"/>
      <c r="I27" s="141"/>
      <c r="J27" s="124" t="s">
        <v>131</v>
      </c>
      <c r="K27" s="125">
        <v>30</v>
      </c>
      <c r="L27" s="125">
        <v>30</v>
      </c>
      <c r="M27" s="125">
        <v>30</v>
      </c>
      <c r="N27" s="125">
        <v>30</v>
      </c>
      <c r="O27" s="125">
        <v>0</v>
      </c>
      <c r="P27" s="125">
        <v>0</v>
      </c>
    </row>
    <row r="28" spans="1:16" s="91" customFormat="1" ht="16.5">
      <c r="A28" s="137">
        <v>21</v>
      </c>
      <c r="H28" s="124"/>
      <c r="I28" s="141"/>
      <c r="J28" s="124" t="s">
        <v>231</v>
      </c>
      <c r="K28" s="125">
        <v>190</v>
      </c>
      <c r="L28" s="125">
        <v>190</v>
      </c>
      <c r="M28" s="125">
        <v>236</v>
      </c>
      <c r="N28" s="125">
        <v>0</v>
      </c>
      <c r="O28" s="125">
        <v>236</v>
      </c>
      <c r="P28" s="125">
        <v>0</v>
      </c>
    </row>
    <row r="29" spans="1:16" s="91" customFormat="1" ht="16.5">
      <c r="A29" s="137">
        <v>22</v>
      </c>
      <c r="H29" s="124"/>
      <c r="I29" s="122" t="s">
        <v>132</v>
      </c>
      <c r="J29" s="121" t="s">
        <v>133</v>
      </c>
      <c r="K29" s="123">
        <f aca="true" t="shared" si="4" ref="K29:P29">SUM(K30:K32)</f>
        <v>37260</v>
      </c>
      <c r="L29" s="123">
        <f t="shared" si="4"/>
        <v>38504</v>
      </c>
      <c r="M29" s="123">
        <f t="shared" si="4"/>
        <v>39411</v>
      </c>
      <c r="N29" s="123">
        <f t="shared" si="4"/>
        <v>32444</v>
      </c>
      <c r="O29" s="123">
        <f t="shared" si="4"/>
        <v>6967</v>
      </c>
      <c r="P29" s="123">
        <f t="shared" si="4"/>
        <v>0</v>
      </c>
    </row>
    <row r="30" spans="1:16" s="91" customFormat="1" ht="16.5">
      <c r="A30" s="137">
        <v>23</v>
      </c>
      <c r="H30" s="124"/>
      <c r="I30" s="141"/>
      <c r="J30" s="124" t="s">
        <v>134</v>
      </c>
      <c r="K30" s="125">
        <v>26415</v>
      </c>
      <c r="L30" s="125">
        <v>27659</v>
      </c>
      <c r="M30" s="125">
        <v>22566</v>
      </c>
      <c r="N30" s="125">
        <v>15779</v>
      </c>
      <c r="O30" s="125">
        <v>6787</v>
      </c>
      <c r="P30" s="125">
        <v>0</v>
      </c>
    </row>
    <row r="31" spans="1:16" s="91" customFormat="1" ht="16.5">
      <c r="A31" s="137">
        <v>24</v>
      </c>
      <c r="H31" s="124"/>
      <c r="I31" s="141"/>
      <c r="J31" s="124" t="s">
        <v>135</v>
      </c>
      <c r="K31" s="125">
        <v>9911</v>
      </c>
      <c r="L31" s="125">
        <v>9911</v>
      </c>
      <c r="M31" s="125">
        <v>15911</v>
      </c>
      <c r="N31" s="125">
        <v>15911</v>
      </c>
      <c r="O31" s="125">
        <v>0</v>
      </c>
      <c r="P31" s="125">
        <v>0</v>
      </c>
    </row>
    <row r="32" spans="1:16" s="91" customFormat="1" ht="16.5">
      <c r="A32" s="137">
        <v>25</v>
      </c>
      <c r="H32" s="124"/>
      <c r="I32" s="141"/>
      <c r="J32" s="124" t="s">
        <v>136</v>
      </c>
      <c r="K32" s="125">
        <v>934</v>
      </c>
      <c r="L32" s="125">
        <v>934</v>
      </c>
      <c r="M32" s="125">
        <v>934</v>
      </c>
      <c r="N32" s="125">
        <v>754</v>
      </c>
      <c r="O32" s="125">
        <v>180</v>
      </c>
      <c r="P32" s="125">
        <v>0</v>
      </c>
    </row>
    <row r="33" spans="1:16" s="91" customFormat="1" ht="17.25">
      <c r="A33" s="137">
        <v>26</v>
      </c>
      <c r="H33" s="118" t="s">
        <v>97</v>
      </c>
      <c r="I33" s="119"/>
      <c r="J33" s="119" t="s">
        <v>99</v>
      </c>
      <c r="K33" s="120">
        <f>SUM(K34:K38)</f>
        <v>11488</v>
      </c>
      <c r="L33" s="120">
        <f>SUM(L34:L38)</f>
        <v>11488</v>
      </c>
      <c r="M33" s="120">
        <f>SUM(M34:M38)</f>
        <v>11853</v>
      </c>
      <c r="N33" s="120">
        <f>SUM(N34:N38)</f>
        <v>11853</v>
      </c>
      <c r="O33" s="120">
        <f>SUM(O34:O38)</f>
        <v>0</v>
      </c>
      <c r="P33" s="120">
        <v>0</v>
      </c>
    </row>
    <row r="34" spans="1:16" s="91" customFormat="1" ht="16.5">
      <c r="A34" s="137">
        <v>27</v>
      </c>
      <c r="H34" s="126"/>
      <c r="I34" s="122" t="s">
        <v>137</v>
      </c>
      <c r="J34" s="121" t="s">
        <v>316</v>
      </c>
      <c r="K34" s="123">
        <v>0</v>
      </c>
      <c r="L34" s="123">
        <v>0</v>
      </c>
      <c r="M34" s="123">
        <v>365</v>
      </c>
      <c r="N34" s="123">
        <v>365</v>
      </c>
      <c r="O34" s="123">
        <v>0</v>
      </c>
      <c r="P34" s="123">
        <v>0</v>
      </c>
    </row>
    <row r="35" spans="1:16" s="91" customFormat="1" ht="16.5">
      <c r="A35" s="137">
        <v>28</v>
      </c>
      <c r="H35" s="126"/>
      <c r="I35" s="122" t="s">
        <v>138</v>
      </c>
      <c r="J35" s="121" t="s">
        <v>257</v>
      </c>
      <c r="K35" s="123">
        <v>0</v>
      </c>
      <c r="L35" s="123">
        <v>0</v>
      </c>
      <c r="M35" s="123">
        <v>0</v>
      </c>
      <c r="N35" s="123">
        <v>0</v>
      </c>
      <c r="O35" s="123">
        <v>0</v>
      </c>
      <c r="P35" s="123">
        <v>0</v>
      </c>
    </row>
    <row r="36" spans="1:16" s="91" customFormat="1" ht="16.5">
      <c r="A36" s="137">
        <v>29</v>
      </c>
      <c r="H36" s="126"/>
      <c r="I36" s="122" t="s">
        <v>139</v>
      </c>
      <c r="J36" s="121" t="s">
        <v>142</v>
      </c>
      <c r="K36" s="123">
        <v>0</v>
      </c>
      <c r="L36" s="123">
        <v>0</v>
      </c>
      <c r="M36" s="123">
        <v>0</v>
      </c>
      <c r="N36" s="123">
        <v>0</v>
      </c>
      <c r="O36" s="123">
        <v>0</v>
      </c>
      <c r="P36" s="123">
        <v>0</v>
      </c>
    </row>
    <row r="37" spans="1:16" s="91" customFormat="1" ht="16.5">
      <c r="A37" s="137">
        <v>30</v>
      </c>
      <c r="H37" s="126"/>
      <c r="I37" s="122" t="s">
        <v>140</v>
      </c>
      <c r="J37" s="121" t="s">
        <v>143</v>
      </c>
      <c r="K37" s="123">
        <v>0</v>
      </c>
      <c r="L37" s="123">
        <v>0</v>
      </c>
      <c r="M37" s="123">
        <v>0</v>
      </c>
      <c r="N37" s="123">
        <v>0</v>
      </c>
      <c r="O37" s="123">
        <v>0</v>
      </c>
      <c r="P37" s="123">
        <v>0</v>
      </c>
    </row>
    <row r="38" spans="1:16" s="91" customFormat="1" ht="16.5">
      <c r="A38" s="137">
        <v>31</v>
      </c>
      <c r="H38" s="126"/>
      <c r="I38" s="122" t="s">
        <v>141</v>
      </c>
      <c r="J38" s="121" t="s">
        <v>144</v>
      </c>
      <c r="K38" s="123">
        <v>11488</v>
      </c>
      <c r="L38" s="123">
        <v>11488</v>
      </c>
      <c r="M38" s="123">
        <v>11488</v>
      </c>
      <c r="N38" s="123">
        <v>11488</v>
      </c>
      <c r="O38" s="123">
        <v>0</v>
      </c>
      <c r="P38" s="123">
        <v>0</v>
      </c>
    </row>
    <row r="39" spans="1:16" s="91" customFormat="1" ht="17.25">
      <c r="A39" s="137">
        <v>32</v>
      </c>
      <c r="H39" s="118" t="s">
        <v>98</v>
      </c>
      <c r="I39" s="118"/>
      <c r="J39" s="119" t="s">
        <v>145</v>
      </c>
      <c r="K39" s="120">
        <f aca="true" t="shared" si="5" ref="K39:P39">SUM(K40+K41+K45+K48)</f>
        <v>124378</v>
      </c>
      <c r="L39" s="120">
        <f t="shared" si="5"/>
        <v>112074</v>
      </c>
      <c r="M39" s="120">
        <f t="shared" si="5"/>
        <v>160944</v>
      </c>
      <c r="N39" s="120">
        <f t="shared" si="5"/>
        <v>74193</v>
      </c>
      <c r="O39" s="120">
        <f t="shared" si="5"/>
        <v>86751</v>
      </c>
      <c r="P39" s="120">
        <f t="shared" si="5"/>
        <v>0</v>
      </c>
    </row>
    <row r="40" spans="1:16" s="91" customFormat="1" ht="17.25">
      <c r="A40" s="137">
        <v>33</v>
      </c>
      <c r="H40" s="118"/>
      <c r="I40" s="122" t="s">
        <v>148</v>
      </c>
      <c r="J40" s="121" t="s">
        <v>225</v>
      </c>
      <c r="K40" s="123">
        <v>0</v>
      </c>
      <c r="L40" s="123">
        <v>0</v>
      </c>
      <c r="M40" s="123">
        <v>0</v>
      </c>
      <c r="N40" s="123">
        <v>0</v>
      </c>
      <c r="O40" s="123">
        <v>0</v>
      </c>
      <c r="P40" s="123">
        <v>0</v>
      </c>
    </row>
    <row r="41" spans="1:16" s="91" customFormat="1" ht="16.5">
      <c r="A41" s="137">
        <v>34</v>
      </c>
      <c r="H41" s="126"/>
      <c r="I41" s="122" t="s">
        <v>149</v>
      </c>
      <c r="J41" s="121" t="s">
        <v>146</v>
      </c>
      <c r="K41" s="123">
        <f>SUM(K42:K44)</f>
        <v>67441</v>
      </c>
      <c r="L41" s="123">
        <f>SUM(L42:L44)</f>
        <v>70034</v>
      </c>
      <c r="M41" s="123">
        <f>SUM(M42:M44)</f>
        <v>71193</v>
      </c>
      <c r="N41" s="123">
        <f>SUM(N42:N44)</f>
        <v>71193</v>
      </c>
      <c r="O41" s="123">
        <f>SUM(O44)</f>
        <v>0</v>
      </c>
      <c r="P41" s="123">
        <f>SUM(P44)</f>
        <v>0</v>
      </c>
    </row>
    <row r="42" spans="1:16" s="91" customFormat="1" ht="16.5">
      <c r="A42" s="137">
        <v>35</v>
      </c>
      <c r="H42" s="126"/>
      <c r="I42" s="122"/>
      <c r="J42" s="124" t="s">
        <v>147</v>
      </c>
      <c r="K42" s="125">
        <v>66045</v>
      </c>
      <c r="L42" s="125">
        <v>67773</v>
      </c>
      <c r="M42" s="125">
        <v>68932</v>
      </c>
      <c r="N42" s="125">
        <v>68932</v>
      </c>
      <c r="O42" s="125">
        <v>0</v>
      </c>
      <c r="P42" s="125">
        <v>0</v>
      </c>
    </row>
    <row r="43" spans="1:16" s="91" customFormat="1" ht="16.5">
      <c r="A43" s="137">
        <v>36</v>
      </c>
      <c r="H43" s="126"/>
      <c r="I43" s="122"/>
      <c r="J43" s="124" t="s">
        <v>268</v>
      </c>
      <c r="K43" s="125">
        <v>444</v>
      </c>
      <c r="L43" s="125">
        <v>1309</v>
      </c>
      <c r="M43" s="125">
        <v>1309</v>
      </c>
      <c r="N43" s="125">
        <v>1309</v>
      </c>
      <c r="O43" s="125">
        <v>0</v>
      </c>
      <c r="P43" s="125">
        <v>0</v>
      </c>
    </row>
    <row r="44" spans="1:16" s="91" customFormat="1" ht="16.5">
      <c r="A44" s="137">
        <v>37</v>
      </c>
      <c r="H44" s="126"/>
      <c r="I44" s="126"/>
      <c r="J44" s="124" t="s">
        <v>242</v>
      </c>
      <c r="K44" s="125">
        <v>952</v>
      </c>
      <c r="L44" s="125">
        <v>952</v>
      </c>
      <c r="M44" s="125">
        <v>952</v>
      </c>
      <c r="N44" s="125">
        <v>952</v>
      </c>
      <c r="O44" s="125">
        <v>0</v>
      </c>
      <c r="P44" s="125">
        <v>0</v>
      </c>
    </row>
    <row r="45" spans="1:16" s="91" customFormat="1" ht="16.5">
      <c r="A45" s="137">
        <v>38</v>
      </c>
      <c r="H45" s="126"/>
      <c r="I45" s="122" t="s">
        <v>152</v>
      </c>
      <c r="J45" s="121" t="s">
        <v>150</v>
      </c>
      <c r="K45" s="123">
        <f aca="true" t="shared" si="6" ref="K45:P45">SUM(K46:K47)</f>
        <v>12900</v>
      </c>
      <c r="L45" s="123">
        <f t="shared" si="6"/>
        <v>13400</v>
      </c>
      <c r="M45" s="123">
        <f t="shared" si="6"/>
        <v>14900</v>
      </c>
      <c r="N45" s="123">
        <f t="shared" si="6"/>
        <v>0</v>
      </c>
      <c r="O45" s="123">
        <f t="shared" si="6"/>
        <v>14900</v>
      </c>
      <c r="P45" s="123">
        <f t="shared" si="6"/>
        <v>0</v>
      </c>
    </row>
    <row r="46" spans="1:16" s="91" customFormat="1" ht="16.5">
      <c r="A46" s="137">
        <v>39</v>
      </c>
      <c r="H46" s="126"/>
      <c r="I46" s="122"/>
      <c r="J46" s="124" t="s">
        <v>151</v>
      </c>
      <c r="K46" s="125">
        <v>12900</v>
      </c>
      <c r="L46" s="125">
        <v>12900</v>
      </c>
      <c r="M46" s="125">
        <v>14400</v>
      </c>
      <c r="N46" s="125">
        <v>0</v>
      </c>
      <c r="O46" s="125">
        <v>14400</v>
      </c>
      <c r="P46" s="125">
        <v>0</v>
      </c>
    </row>
    <row r="47" spans="1:16" s="91" customFormat="1" ht="16.5">
      <c r="A47" s="142">
        <v>41</v>
      </c>
      <c r="H47" s="126"/>
      <c r="I47" s="122"/>
      <c r="J47" s="124" t="s">
        <v>232</v>
      </c>
      <c r="K47" s="123">
        <v>0</v>
      </c>
      <c r="L47" s="123">
        <v>500</v>
      </c>
      <c r="M47" s="123">
        <v>500</v>
      </c>
      <c r="N47" s="123">
        <v>0</v>
      </c>
      <c r="O47" s="123">
        <v>500</v>
      </c>
      <c r="P47" s="123">
        <v>0</v>
      </c>
    </row>
    <row r="48" spans="1:16" s="91" customFormat="1" ht="16.5">
      <c r="A48" s="142">
        <v>42</v>
      </c>
      <c r="H48" s="126"/>
      <c r="I48" s="122" t="s">
        <v>227</v>
      </c>
      <c r="J48" s="121" t="s">
        <v>153</v>
      </c>
      <c r="K48" s="123">
        <v>44037</v>
      </c>
      <c r="L48" s="123">
        <v>28640</v>
      </c>
      <c r="M48" s="123">
        <v>74851</v>
      </c>
      <c r="N48" s="123">
        <v>3000</v>
      </c>
      <c r="O48" s="123">
        <v>71851</v>
      </c>
      <c r="P48" s="123">
        <v>0</v>
      </c>
    </row>
    <row r="49" spans="1:16" s="138" customFormat="1" ht="16.5">
      <c r="A49" s="142">
        <v>43</v>
      </c>
      <c r="H49" s="114" t="s">
        <v>100</v>
      </c>
      <c r="I49" s="115"/>
      <c r="J49" s="116"/>
      <c r="K49" s="127">
        <f aca="true" t="shared" si="7" ref="K49:P49">SUM(K50:K52)</f>
        <v>324566</v>
      </c>
      <c r="L49" s="127">
        <f t="shared" si="7"/>
        <v>334538</v>
      </c>
      <c r="M49" s="127">
        <f t="shared" si="7"/>
        <v>335158</v>
      </c>
      <c r="N49" s="127">
        <f t="shared" si="7"/>
        <v>269406</v>
      </c>
      <c r="O49" s="127">
        <f t="shared" si="7"/>
        <v>65752</v>
      </c>
      <c r="P49" s="127">
        <f t="shared" si="7"/>
        <v>0</v>
      </c>
    </row>
    <row r="50" spans="1:16" s="143" customFormat="1" ht="17.25">
      <c r="A50" s="137">
        <v>44</v>
      </c>
      <c r="H50" s="118" t="s">
        <v>91</v>
      </c>
      <c r="I50" s="119"/>
      <c r="J50" s="119" t="s">
        <v>154</v>
      </c>
      <c r="K50" s="120">
        <v>229244</v>
      </c>
      <c r="L50" s="120">
        <v>242264</v>
      </c>
      <c r="M50" s="120">
        <v>242884</v>
      </c>
      <c r="N50" s="120">
        <v>189356</v>
      </c>
      <c r="O50" s="120">
        <v>53528</v>
      </c>
      <c r="P50" s="120">
        <v>0</v>
      </c>
    </row>
    <row r="51" spans="1:16" s="143" customFormat="1" ht="17.25">
      <c r="A51" s="137">
        <v>45</v>
      </c>
      <c r="H51" s="118" t="s">
        <v>93</v>
      </c>
      <c r="I51" s="119"/>
      <c r="J51" s="119" t="s">
        <v>155</v>
      </c>
      <c r="K51" s="120">
        <v>92622</v>
      </c>
      <c r="L51" s="120">
        <v>89574</v>
      </c>
      <c r="M51" s="120">
        <v>89574</v>
      </c>
      <c r="N51" s="120">
        <v>78550</v>
      </c>
      <c r="O51" s="120">
        <v>11024</v>
      </c>
      <c r="P51" s="120">
        <v>0</v>
      </c>
    </row>
    <row r="52" spans="1:16" s="143" customFormat="1" ht="17.25">
      <c r="A52" s="137">
        <v>46</v>
      </c>
      <c r="H52" s="118" t="s">
        <v>95</v>
      </c>
      <c r="I52" s="119"/>
      <c r="J52" s="119" t="s">
        <v>156</v>
      </c>
      <c r="K52" s="120">
        <f aca="true" t="shared" si="8" ref="K52:P52">SUM(K53:K55)</f>
        <v>2700</v>
      </c>
      <c r="L52" s="120">
        <f t="shared" si="8"/>
        <v>2700</v>
      </c>
      <c r="M52" s="120">
        <f t="shared" si="8"/>
        <v>2700</v>
      </c>
      <c r="N52" s="120">
        <f t="shared" si="8"/>
        <v>1500</v>
      </c>
      <c r="O52" s="120">
        <f t="shared" si="8"/>
        <v>1200</v>
      </c>
      <c r="P52" s="120">
        <f t="shared" si="8"/>
        <v>0</v>
      </c>
    </row>
    <row r="53" spans="1:16" s="91" customFormat="1" ht="16.5">
      <c r="A53" s="137">
        <v>47</v>
      </c>
      <c r="H53" s="124"/>
      <c r="I53" s="122" t="s">
        <v>112</v>
      </c>
      <c r="J53" s="121" t="s">
        <v>109</v>
      </c>
      <c r="K53" s="123">
        <v>0</v>
      </c>
      <c r="L53" s="123">
        <v>0</v>
      </c>
      <c r="M53" s="123">
        <v>0</v>
      </c>
      <c r="N53" s="123">
        <v>0</v>
      </c>
      <c r="O53" s="123">
        <v>0</v>
      </c>
      <c r="P53" s="123">
        <v>0</v>
      </c>
    </row>
    <row r="54" spans="1:16" s="91" customFormat="1" ht="16.5">
      <c r="A54" s="137">
        <v>48</v>
      </c>
      <c r="H54" s="124"/>
      <c r="I54" s="122" t="s">
        <v>116</v>
      </c>
      <c r="J54" s="121" t="s">
        <v>101</v>
      </c>
      <c r="K54" s="123">
        <v>0</v>
      </c>
      <c r="L54" s="123">
        <v>0</v>
      </c>
      <c r="M54" s="123">
        <v>0</v>
      </c>
      <c r="N54" s="123">
        <v>0</v>
      </c>
      <c r="O54" s="123">
        <v>0</v>
      </c>
      <c r="P54" s="123">
        <v>0</v>
      </c>
    </row>
    <row r="55" spans="1:16" s="91" customFormat="1" ht="16.5">
      <c r="A55" s="142">
        <v>49</v>
      </c>
      <c r="H55" s="124"/>
      <c r="I55" s="122" t="s">
        <v>120</v>
      </c>
      <c r="J55" s="121" t="s">
        <v>157</v>
      </c>
      <c r="K55" s="123">
        <v>2700</v>
      </c>
      <c r="L55" s="123">
        <v>2700</v>
      </c>
      <c r="M55" s="123">
        <v>2700</v>
      </c>
      <c r="N55" s="123">
        <v>1500</v>
      </c>
      <c r="O55" s="123">
        <v>1200</v>
      </c>
      <c r="P55" s="123">
        <v>0</v>
      </c>
    </row>
    <row r="56" spans="1:16" s="144" customFormat="1" ht="16.5">
      <c r="A56" s="137">
        <v>50</v>
      </c>
      <c r="H56" s="172" t="s">
        <v>167</v>
      </c>
      <c r="I56" s="173"/>
      <c r="J56" s="178"/>
      <c r="K56" s="127">
        <f aca="true" t="shared" si="9" ref="K56:P56">SUM(K8,K49,)</f>
        <v>695153</v>
      </c>
      <c r="L56" s="127">
        <f t="shared" si="9"/>
        <v>728962</v>
      </c>
      <c r="M56" s="127">
        <f t="shared" si="9"/>
        <v>790846</v>
      </c>
      <c r="N56" s="127">
        <f t="shared" si="9"/>
        <v>550627</v>
      </c>
      <c r="O56" s="127">
        <f t="shared" si="9"/>
        <v>240219</v>
      </c>
      <c r="P56" s="127">
        <f t="shared" si="9"/>
        <v>0</v>
      </c>
    </row>
    <row r="57" spans="1:16" s="144" customFormat="1" ht="16.5">
      <c r="A57" s="137">
        <v>51</v>
      </c>
      <c r="H57" s="114" t="s">
        <v>164</v>
      </c>
      <c r="I57" s="115"/>
      <c r="J57" s="116"/>
      <c r="K57" s="127"/>
      <c r="L57" s="127"/>
      <c r="M57" s="127"/>
      <c r="N57" s="127"/>
      <c r="O57" s="127"/>
      <c r="P57" s="127"/>
    </row>
    <row r="58" spans="1:16" s="144" customFormat="1" ht="17.25">
      <c r="A58" s="142">
        <v>52</v>
      </c>
      <c r="H58" s="129" t="s">
        <v>91</v>
      </c>
      <c r="I58" s="145"/>
      <c r="J58" s="146" t="s">
        <v>226</v>
      </c>
      <c r="K58" s="123">
        <v>5983</v>
      </c>
      <c r="L58" s="123">
        <v>5983</v>
      </c>
      <c r="M58" s="123">
        <v>5983</v>
      </c>
      <c r="N58" s="123">
        <v>5983</v>
      </c>
      <c r="O58" s="123">
        <v>0</v>
      </c>
      <c r="P58" s="123">
        <v>0</v>
      </c>
    </row>
    <row r="59" spans="1:16" s="143" customFormat="1" ht="17.25">
      <c r="A59" s="137">
        <v>53</v>
      </c>
      <c r="H59" s="129" t="s">
        <v>93</v>
      </c>
      <c r="I59" s="130"/>
      <c r="J59" s="146" t="s">
        <v>165</v>
      </c>
      <c r="K59" s="123">
        <v>70189</v>
      </c>
      <c r="L59" s="123">
        <v>70387</v>
      </c>
      <c r="M59" s="123">
        <v>70455</v>
      </c>
      <c r="N59" s="123">
        <v>70455</v>
      </c>
      <c r="O59" s="123">
        <v>0</v>
      </c>
      <c r="P59" s="123">
        <v>0</v>
      </c>
    </row>
    <row r="60" spans="1:16" s="144" customFormat="1" ht="16.5">
      <c r="A60" s="137">
        <v>54</v>
      </c>
      <c r="H60" s="172" t="s">
        <v>168</v>
      </c>
      <c r="I60" s="173"/>
      <c r="J60" s="174"/>
      <c r="K60" s="127">
        <f aca="true" t="shared" si="10" ref="K60:P60">SUM(K58:K59)</f>
        <v>76172</v>
      </c>
      <c r="L60" s="127">
        <f t="shared" si="10"/>
        <v>76370</v>
      </c>
      <c r="M60" s="127">
        <f t="shared" si="10"/>
        <v>76438</v>
      </c>
      <c r="N60" s="127">
        <f t="shared" si="10"/>
        <v>76438</v>
      </c>
      <c r="O60" s="127">
        <f t="shared" si="10"/>
        <v>0</v>
      </c>
      <c r="P60" s="127">
        <f t="shared" si="10"/>
        <v>0</v>
      </c>
    </row>
    <row r="61" spans="1:16" s="144" customFormat="1" ht="16.5">
      <c r="A61" s="137">
        <v>55</v>
      </c>
      <c r="H61" s="172" t="s">
        <v>169</v>
      </c>
      <c r="I61" s="173"/>
      <c r="J61" s="174"/>
      <c r="K61" s="127">
        <f aca="true" t="shared" si="11" ref="K61:P61">SUM(K56+K60)</f>
        <v>771325</v>
      </c>
      <c r="L61" s="127">
        <f t="shared" si="11"/>
        <v>805332</v>
      </c>
      <c r="M61" s="127">
        <f t="shared" si="11"/>
        <v>867284</v>
      </c>
      <c r="N61" s="127">
        <f t="shared" si="11"/>
        <v>627065</v>
      </c>
      <c r="O61" s="127">
        <f t="shared" si="11"/>
        <v>240219</v>
      </c>
      <c r="P61" s="127">
        <f t="shared" si="11"/>
        <v>0</v>
      </c>
    </row>
    <row r="62" ht="17.25">
      <c r="T62" s="55"/>
    </row>
  </sheetData>
  <sheetProtection/>
  <mergeCells count="14">
    <mergeCell ref="A5:A6"/>
    <mergeCell ref="H5:J6"/>
    <mergeCell ref="N5:P5"/>
    <mergeCell ref="H7:J7"/>
    <mergeCell ref="H8:J8"/>
    <mergeCell ref="H56:J56"/>
    <mergeCell ref="L5:L6"/>
    <mergeCell ref="H60:J60"/>
    <mergeCell ref="H61:J61"/>
    <mergeCell ref="H1:P1"/>
    <mergeCell ref="H2:P2"/>
    <mergeCell ref="H3:P3"/>
    <mergeCell ref="K5:K6"/>
    <mergeCell ref="M5:M6"/>
  </mergeCells>
  <printOptions/>
  <pageMargins left="0.7" right="0.7" top="0.75" bottom="0.75" header="0.3" footer="0.3"/>
  <pageSetup horizontalDpi="600" verticalDpi="600" orientation="portrait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9"/>
  <sheetViews>
    <sheetView zoomScalePageLayoutView="0" workbookViewId="0" topLeftCell="A19">
      <selection activeCell="P38" sqref="P38"/>
    </sheetView>
  </sheetViews>
  <sheetFormatPr defaultColWidth="9.140625" defaultRowHeight="15"/>
  <cols>
    <col min="1" max="1" width="3.8515625" style="133" customWidth="1"/>
    <col min="2" max="7" width="9.140625" style="133" hidden="1" customWidth="1"/>
    <col min="8" max="8" width="3.57421875" style="133" bestFit="1" customWidth="1"/>
    <col min="9" max="9" width="4.421875" style="133" customWidth="1"/>
    <col min="10" max="10" width="49.8515625" style="133" customWidth="1"/>
    <col min="11" max="11" width="19.00390625" style="133" customWidth="1"/>
    <col min="12" max="12" width="17.421875" style="133" customWidth="1"/>
    <col min="13" max="13" width="17.57421875" style="133" customWidth="1"/>
    <col min="14" max="14" width="13.28125" style="133" customWidth="1"/>
    <col min="15" max="15" width="13.140625" style="133" customWidth="1"/>
    <col min="16" max="16" width="18.57421875" style="133" customWidth="1"/>
    <col min="17" max="16384" width="9.140625" style="133" customWidth="1"/>
  </cols>
  <sheetData>
    <row r="1" spans="8:17" ht="17.25">
      <c r="H1" s="195"/>
      <c r="I1" s="195"/>
      <c r="J1" s="195"/>
      <c r="K1" s="195"/>
      <c r="L1" s="195"/>
      <c r="M1" s="195"/>
      <c r="N1" s="195"/>
      <c r="O1" s="195"/>
      <c r="P1" s="195"/>
      <c r="Q1" s="134"/>
    </row>
    <row r="2" spans="8:16" s="134" customFormat="1" ht="19.5" customHeight="1">
      <c r="H2" s="187" t="s">
        <v>205</v>
      </c>
      <c r="I2" s="187"/>
      <c r="J2" s="187"/>
      <c r="K2" s="187"/>
      <c r="L2" s="187"/>
      <c r="M2" s="187"/>
      <c r="N2" s="187"/>
      <c r="O2" s="187"/>
      <c r="P2" s="187"/>
    </row>
    <row r="3" spans="8:16" ht="17.25">
      <c r="H3" s="188" t="s">
        <v>261</v>
      </c>
      <c r="I3" s="188"/>
      <c r="J3" s="188"/>
      <c r="K3" s="188"/>
      <c r="L3" s="188"/>
      <c r="M3" s="188"/>
      <c r="N3" s="188"/>
      <c r="O3" s="188"/>
      <c r="P3" s="188"/>
    </row>
    <row r="4" spans="8:16" ht="20.25" customHeight="1">
      <c r="H4" s="111"/>
      <c r="I4" s="111"/>
      <c r="J4" s="111"/>
      <c r="K4" s="111"/>
      <c r="L4" s="111"/>
      <c r="M4" s="111"/>
      <c r="N4" s="111" t="s">
        <v>33</v>
      </c>
      <c r="O4" s="111"/>
      <c r="P4" s="112" t="s">
        <v>221</v>
      </c>
    </row>
    <row r="5" spans="1:16" s="144" customFormat="1" ht="16.5">
      <c r="A5" s="198" t="s">
        <v>166</v>
      </c>
      <c r="B5" s="55"/>
      <c r="C5" s="55"/>
      <c r="D5" s="55"/>
      <c r="E5" s="55"/>
      <c r="F5" s="55"/>
      <c r="G5" s="55"/>
      <c r="H5" s="179" t="s">
        <v>219</v>
      </c>
      <c r="I5" s="179"/>
      <c r="J5" s="180"/>
      <c r="K5" s="193" t="s">
        <v>248</v>
      </c>
      <c r="L5" s="180" t="s">
        <v>247</v>
      </c>
      <c r="M5" s="180" t="s">
        <v>304</v>
      </c>
      <c r="N5" s="183" t="s">
        <v>308</v>
      </c>
      <c r="O5" s="189"/>
      <c r="P5" s="190"/>
    </row>
    <row r="6" spans="1:16" s="55" customFormat="1" ht="49.5" customHeight="1">
      <c r="A6" s="199"/>
      <c r="H6" s="181"/>
      <c r="I6" s="181"/>
      <c r="J6" s="182"/>
      <c r="K6" s="194"/>
      <c r="L6" s="200"/>
      <c r="M6" s="200"/>
      <c r="N6" s="113" t="s">
        <v>88</v>
      </c>
      <c r="O6" s="113" t="s">
        <v>89</v>
      </c>
      <c r="P6" s="113" t="s">
        <v>237</v>
      </c>
    </row>
    <row r="7" spans="1:16" s="55" customFormat="1" ht="17.25">
      <c r="A7" s="135"/>
      <c r="H7" s="183" t="s">
        <v>6</v>
      </c>
      <c r="I7" s="184"/>
      <c r="J7" s="185"/>
      <c r="K7" s="113" t="s">
        <v>7</v>
      </c>
      <c r="L7" s="113" t="s">
        <v>8</v>
      </c>
      <c r="M7" s="113" t="s">
        <v>9</v>
      </c>
      <c r="N7" s="113" t="s">
        <v>106</v>
      </c>
      <c r="O7" s="113" t="s">
        <v>249</v>
      </c>
      <c r="P7" s="113" t="s">
        <v>305</v>
      </c>
    </row>
    <row r="8" spans="1:16" s="148" customFormat="1" ht="16.5">
      <c r="A8" s="147">
        <v>1</v>
      </c>
      <c r="H8" s="175" t="s">
        <v>102</v>
      </c>
      <c r="I8" s="176"/>
      <c r="J8" s="177"/>
      <c r="K8" s="117">
        <f aca="true" t="shared" si="0" ref="K8:P8">SUM(K9+K14+K20)</f>
        <v>5990</v>
      </c>
      <c r="L8" s="117">
        <f t="shared" si="0"/>
        <v>7695</v>
      </c>
      <c r="M8" s="117">
        <f t="shared" si="0"/>
        <v>10059</v>
      </c>
      <c r="N8" s="117">
        <f t="shared" si="0"/>
        <v>0</v>
      </c>
      <c r="O8" s="117">
        <f t="shared" si="0"/>
        <v>0</v>
      </c>
      <c r="P8" s="117">
        <f t="shared" si="0"/>
        <v>10059</v>
      </c>
    </row>
    <row r="9" spans="1:16" s="143" customFormat="1" ht="17.25">
      <c r="A9" s="149">
        <v>2</v>
      </c>
      <c r="H9" s="118" t="s">
        <v>91</v>
      </c>
      <c r="I9" s="119"/>
      <c r="J9" s="119" t="s">
        <v>110</v>
      </c>
      <c r="K9" s="120">
        <f aca="true" t="shared" si="1" ref="K9:P9">SUM(K10+K11)</f>
        <v>0</v>
      </c>
      <c r="L9" s="120">
        <f t="shared" si="1"/>
        <v>1705</v>
      </c>
      <c r="M9" s="120">
        <f t="shared" si="1"/>
        <v>4069</v>
      </c>
      <c r="N9" s="120">
        <f t="shared" si="1"/>
        <v>0</v>
      </c>
      <c r="O9" s="120">
        <f t="shared" si="1"/>
        <v>0</v>
      </c>
      <c r="P9" s="120">
        <f t="shared" si="1"/>
        <v>4069</v>
      </c>
    </row>
    <row r="10" spans="1:16" s="150" customFormat="1" ht="16.5">
      <c r="A10" s="137">
        <v>3</v>
      </c>
      <c r="H10" s="121"/>
      <c r="I10" s="122" t="s">
        <v>172</v>
      </c>
      <c r="J10" s="121" t="s">
        <v>158</v>
      </c>
      <c r="K10" s="123">
        <v>0</v>
      </c>
      <c r="L10" s="123">
        <v>0</v>
      </c>
      <c r="M10" s="123">
        <v>0</v>
      </c>
      <c r="N10" s="123">
        <v>0</v>
      </c>
      <c r="O10" s="123">
        <v>0</v>
      </c>
      <c r="P10" s="123">
        <v>0</v>
      </c>
    </row>
    <row r="11" spans="1:16" s="150" customFormat="1" ht="16.5">
      <c r="A11" s="137">
        <v>4</v>
      </c>
      <c r="H11" s="121"/>
      <c r="I11" s="122" t="s">
        <v>173</v>
      </c>
      <c r="J11" s="121" t="s">
        <v>162</v>
      </c>
      <c r="K11" s="123">
        <f>SUM(K12:K13)</f>
        <v>0</v>
      </c>
      <c r="L11" s="123">
        <f>SUM(L12:L13)</f>
        <v>1705</v>
      </c>
      <c r="M11" s="123">
        <f>SUM(M12:M13)</f>
        <v>4069</v>
      </c>
      <c r="N11" s="123">
        <f>SUM(N12:N13)</f>
        <v>0</v>
      </c>
      <c r="O11" s="123">
        <f>SUM(O12:O13)</f>
        <v>0</v>
      </c>
      <c r="P11" s="123">
        <f>SUM(P12:P13)</f>
        <v>4069</v>
      </c>
    </row>
    <row r="12" spans="1:16" s="150" customFormat="1" ht="16.5">
      <c r="A12" s="137">
        <v>5</v>
      </c>
      <c r="H12" s="121"/>
      <c r="I12" s="122"/>
      <c r="J12" s="124" t="s">
        <v>270</v>
      </c>
      <c r="K12" s="125">
        <v>0</v>
      </c>
      <c r="L12" s="125">
        <v>1705</v>
      </c>
      <c r="M12" s="125">
        <v>1663</v>
      </c>
      <c r="N12" s="125">
        <v>0</v>
      </c>
      <c r="O12" s="125">
        <v>0</v>
      </c>
      <c r="P12" s="125">
        <v>1663</v>
      </c>
    </row>
    <row r="13" spans="1:16" s="150" customFormat="1" ht="16.5">
      <c r="A13" s="137">
        <v>6</v>
      </c>
      <c r="H13" s="121"/>
      <c r="I13" s="122"/>
      <c r="J13" s="124" t="s">
        <v>318</v>
      </c>
      <c r="K13" s="125">
        <v>0</v>
      </c>
      <c r="L13" s="125">
        <v>0</v>
      </c>
      <c r="M13" s="125">
        <v>2406</v>
      </c>
      <c r="N13" s="125">
        <v>0</v>
      </c>
      <c r="O13" s="125">
        <v>0</v>
      </c>
      <c r="P13" s="125">
        <v>2406</v>
      </c>
    </row>
    <row r="14" spans="1:16" s="143" customFormat="1" ht="17.25">
      <c r="A14" s="137">
        <v>7</v>
      </c>
      <c r="H14" s="118" t="s">
        <v>93</v>
      </c>
      <c r="I14" s="118"/>
      <c r="J14" s="119" t="s">
        <v>103</v>
      </c>
      <c r="K14" s="120">
        <f aca="true" t="shared" si="2" ref="K14:P14">SUM(K15+K16+K17+K18+K19)</f>
        <v>60</v>
      </c>
      <c r="L14" s="120">
        <f t="shared" si="2"/>
        <v>60</v>
      </c>
      <c r="M14" s="120">
        <f t="shared" si="2"/>
        <v>60</v>
      </c>
      <c r="N14" s="120">
        <f t="shared" si="2"/>
        <v>0</v>
      </c>
      <c r="O14" s="120">
        <f t="shared" si="2"/>
        <v>0</v>
      </c>
      <c r="P14" s="120">
        <f t="shared" si="2"/>
        <v>60</v>
      </c>
    </row>
    <row r="15" spans="1:16" s="150" customFormat="1" ht="16.5">
      <c r="A15" s="137">
        <v>8</v>
      </c>
      <c r="H15" s="121"/>
      <c r="I15" s="122" t="s">
        <v>179</v>
      </c>
      <c r="J15" s="121" t="s">
        <v>174</v>
      </c>
      <c r="K15" s="123">
        <v>0</v>
      </c>
      <c r="L15" s="123">
        <v>0</v>
      </c>
      <c r="M15" s="123">
        <v>0</v>
      </c>
      <c r="N15" s="123">
        <v>0</v>
      </c>
      <c r="O15" s="123">
        <v>0</v>
      </c>
      <c r="P15" s="123">
        <v>0</v>
      </c>
    </row>
    <row r="16" spans="1:16" s="91" customFormat="1" ht="16.5">
      <c r="A16" s="137">
        <v>9</v>
      </c>
      <c r="H16" s="124"/>
      <c r="I16" s="122" t="s">
        <v>180</v>
      </c>
      <c r="J16" s="121" t="s">
        <v>176</v>
      </c>
      <c r="K16" s="123">
        <v>0</v>
      </c>
      <c r="L16" s="123">
        <v>0</v>
      </c>
      <c r="M16" s="123">
        <v>0</v>
      </c>
      <c r="N16" s="123">
        <v>0</v>
      </c>
      <c r="O16" s="123">
        <f>SUM(O17:O17)</f>
        <v>0</v>
      </c>
      <c r="P16" s="123">
        <v>0</v>
      </c>
    </row>
    <row r="17" spans="1:16" s="91" customFormat="1" ht="16.5">
      <c r="A17" s="137">
        <v>10</v>
      </c>
      <c r="H17" s="124"/>
      <c r="I17" s="122" t="s">
        <v>181</v>
      </c>
      <c r="J17" s="121" t="s">
        <v>182</v>
      </c>
      <c r="K17" s="123">
        <v>0</v>
      </c>
      <c r="L17" s="123">
        <v>0</v>
      </c>
      <c r="M17" s="123">
        <v>0</v>
      </c>
      <c r="N17" s="123">
        <v>0</v>
      </c>
      <c r="O17" s="123">
        <v>0</v>
      </c>
      <c r="P17" s="123">
        <v>0</v>
      </c>
    </row>
    <row r="18" spans="1:16" s="91" customFormat="1" ht="16.5">
      <c r="A18" s="137">
        <v>11</v>
      </c>
      <c r="H18" s="124"/>
      <c r="I18" s="122" t="s">
        <v>184</v>
      </c>
      <c r="J18" s="121" t="s">
        <v>185</v>
      </c>
      <c r="K18" s="123">
        <v>0</v>
      </c>
      <c r="L18" s="123">
        <v>0</v>
      </c>
      <c r="M18" s="123">
        <v>0</v>
      </c>
      <c r="N18" s="123">
        <v>0</v>
      </c>
      <c r="O18" s="123">
        <v>0</v>
      </c>
      <c r="P18" s="123">
        <v>0</v>
      </c>
    </row>
    <row r="19" spans="1:16" s="91" customFormat="1" ht="16.5">
      <c r="A19" s="137">
        <v>12</v>
      </c>
      <c r="H19" s="124"/>
      <c r="I19" s="122" t="s">
        <v>187</v>
      </c>
      <c r="J19" s="121" t="s">
        <v>188</v>
      </c>
      <c r="K19" s="123">
        <v>60</v>
      </c>
      <c r="L19" s="123">
        <v>60</v>
      </c>
      <c r="M19" s="123">
        <v>60</v>
      </c>
      <c r="N19" s="123">
        <v>0</v>
      </c>
      <c r="O19" s="123">
        <v>0</v>
      </c>
      <c r="P19" s="123">
        <v>60</v>
      </c>
    </row>
    <row r="20" spans="1:16" s="143" customFormat="1" ht="17.25">
      <c r="A20" s="137">
        <v>13</v>
      </c>
      <c r="H20" s="118" t="s">
        <v>95</v>
      </c>
      <c r="I20" s="118"/>
      <c r="J20" s="119" t="s">
        <v>190</v>
      </c>
      <c r="K20" s="120">
        <f aca="true" t="shared" si="3" ref="K20:P20">SUM(K21:K25)</f>
        <v>5930</v>
      </c>
      <c r="L20" s="120">
        <f t="shared" si="3"/>
        <v>5930</v>
      </c>
      <c r="M20" s="120">
        <f t="shared" si="3"/>
        <v>5930</v>
      </c>
      <c r="N20" s="120">
        <f t="shared" si="3"/>
        <v>0</v>
      </c>
      <c r="O20" s="120">
        <f t="shared" si="3"/>
        <v>0</v>
      </c>
      <c r="P20" s="120">
        <f t="shared" si="3"/>
        <v>5930</v>
      </c>
    </row>
    <row r="21" spans="1:16" s="91" customFormat="1" ht="16.5">
      <c r="A21" s="137">
        <v>14</v>
      </c>
      <c r="H21" s="124"/>
      <c r="I21" s="122" t="s">
        <v>112</v>
      </c>
      <c r="J21" s="121" t="s">
        <v>191</v>
      </c>
      <c r="K21" s="123">
        <v>5880</v>
      </c>
      <c r="L21" s="123">
        <v>5880</v>
      </c>
      <c r="M21" s="123">
        <v>5880</v>
      </c>
      <c r="N21" s="123">
        <v>0</v>
      </c>
      <c r="O21" s="123">
        <v>0</v>
      </c>
      <c r="P21" s="123">
        <v>5880</v>
      </c>
    </row>
    <row r="22" spans="1:16" s="91" customFormat="1" ht="16.5">
      <c r="A22" s="137">
        <v>15</v>
      </c>
      <c r="H22" s="124"/>
      <c r="I22" s="122" t="s">
        <v>116</v>
      </c>
      <c r="J22" s="121" t="s">
        <v>192</v>
      </c>
      <c r="K22" s="123">
        <v>0</v>
      </c>
      <c r="L22" s="123">
        <v>0</v>
      </c>
      <c r="M22" s="123">
        <v>0</v>
      </c>
      <c r="N22" s="123">
        <v>0</v>
      </c>
      <c r="O22" s="123">
        <v>0</v>
      </c>
      <c r="P22" s="123">
        <v>0</v>
      </c>
    </row>
    <row r="23" spans="1:16" s="91" customFormat="1" ht="16.5">
      <c r="A23" s="137">
        <v>16</v>
      </c>
      <c r="H23" s="124"/>
      <c r="I23" s="122" t="s">
        <v>120</v>
      </c>
      <c r="J23" s="121" t="s">
        <v>193</v>
      </c>
      <c r="K23" s="123">
        <v>0</v>
      </c>
      <c r="L23" s="123">
        <v>0</v>
      </c>
      <c r="M23" s="123">
        <v>0</v>
      </c>
      <c r="N23" s="123">
        <v>0</v>
      </c>
      <c r="O23" s="123">
        <v>0</v>
      </c>
      <c r="P23" s="123">
        <v>0</v>
      </c>
    </row>
    <row r="24" spans="1:16" s="91" customFormat="1" ht="16.5">
      <c r="A24" s="137">
        <v>17</v>
      </c>
      <c r="H24" s="124"/>
      <c r="I24" s="122" t="s">
        <v>129</v>
      </c>
      <c r="J24" s="121" t="s">
        <v>194</v>
      </c>
      <c r="K24" s="123">
        <v>0</v>
      </c>
      <c r="L24" s="123">
        <v>0</v>
      </c>
      <c r="M24" s="123">
        <v>0</v>
      </c>
      <c r="N24" s="123">
        <v>0</v>
      </c>
      <c r="O24" s="123">
        <v>0</v>
      </c>
      <c r="P24" s="123">
        <v>0</v>
      </c>
    </row>
    <row r="25" spans="1:16" s="91" customFormat="1" ht="16.5">
      <c r="A25" s="137">
        <v>18</v>
      </c>
      <c r="H25" s="124"/>
      <c r="I25" s="122" t="s">
        <v>132</v>
      </c>
      <c r="J25" s="121" t="s">
        <v>104</v>
      </c>
      <c r="K25" s="123">
        <v>50</v>
      </c>
      <c r="L25" s="123">
        <v>50</v>
      </c>
      <c r="M25" s="123">
        <v>50</v>
      </c>
      <c r="N25" s="123">
        <v>0</v>
      </c>
      <c r="O25" s="123">
        <v>0</v>
      </c>
      <c r="P25" s="123">
        <v>50</v>
      </c>
    </row>
    <row r="26" spans="1:16" s="138" customFormat="1" ht="18.75" customHeight="1">
      <c r="A26" s="137">
        <v>19</v>
      </c>
      <c r="H26" s="175" t="s">
        <v>105</v>
      </c>
      <c r="I26" s="176"/>
      <c r="J26" s="177"/>
      <c r="K26" s="127">
        <f aca="true" t="shared" si="4" ref="K26:P26">SUM(K27+K29+K31)</f>
        <v>0</v>
      </c>
      <c r="L26" s="127">
        <f t="shared" si="4"/>
        <v>0</v>
      </c>
      <c r="M26" s="127">
        <f t="shared" si="4"/>
        <v>0</v>
      </c>
      <c r="N26" s="127">
        <f t="shared" si="4"/>
        <v>0</v>
      </c>
      <c r="O26" s="127">
        <f t="shared" si="4"/>
        <v>0</v>
      </c>
      <c r="P26" s="127">
        <f t="shared" si="4"/>
        <v>0</v>
      </c>
    </row>
    <row r="27" spans="1:16" s="91" customFormat="1" ht="17.25">
      <c r="A27" s="137">
        <v>20</v>
      </c>
      <c r="H27" s="118" t="s">
        <v>91</v>
      </c>
      <c r="I27" s="124"/>
      <c r="J27" s="128" t="s">
        <v>195</v>
      </c>
      <c r="K27" s="120">
        <v>0</v>
      </c>
      <c r="L27" s="120">
        <v>0</v>
      </c>
      <c r="M27" s="120">
        <v>0</v>
      </c>
      <c r="N27" s="120">
        <v>0</v>
      </c>
      <c r="O27" s="120">
        <v>0</v>
      </c>
      <c r="P27" s="120">
        <v>0</v>
      </c>
    </row>
    <row r="28" spans="1:16" s="150" customFormat="1" ht="16.5">
      <c r="A28" s="137">
        <v>21</v>
      </c>
      <c r="H28" s="121"/>
      <c r="I28" s="122" t="s">
        <v>172</v>
      </c>
      <c r="J28" s="121" t="s">
        <v>258</v>
      </c>
      <c r="K28" s="123">
        <v>0</v>
      </c>
      <c r="L28" s="123">
        <v>0</v>
      </c>
      <c r="M28" s="123">
        <v>0</v>
      </c>
      <c r="N28" s="123">
        <v>0</v>
      </c>
      <c r="O28" s="123">
        <v>0</v>
      </c>
      <c r="P28" s="123">
        <v>0</v>
      </c>
    </row>
    <row r="29" spans="1:16" s="143" customFormat="1" ht="17.25">
      <c r="A29" s="137">
        <v>22</v>
      </c>
      <c r="H29" s="118" t="s">
        <v>93</v>
      </c>
      <c r="I29" s="119"/>
      <c r="J29" s="119" t="s">
        <v>196</v>
      </c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20">
        <v>0</v>
      </c>
    </row>
    <row r="30" spans="1:16" s="91" customFormat="1" ht="16.5">
      <c r="A30" s="137">
        <v>23</v>
      </c>
      <c r="H30" s="124"/>
      <c r="I30" s="122" t="s">
        <v>179</v>
      </c>
      <c r="J30" s="121" t="s">
        <v>197</v>
      </c>
      <c r="K30" s="125">
        <v>0</v>
      </c>
      <c r="L30" s="125">
        <v>0</v>
      </c>
      <c r="M30" s="125">
        <v>0</v>
      </c>
      <c r="N30" s="125">
        <v>0</v>
      </c>
      <c r="O30" s="125">
        <v>0</v>
      </c>
      <c r="P30" s="125">
        <v>0</v>
      </c>
    </row>
    <row r="31" spans="1:16" s="91" customFormat="1" ht="17.25">
      <c r="A31" s="137">
        <v>24</v>
      </c>
      <c r="H31" s="118" t="s">
        <v>95</v>
      </c>
      <c r="I31" s="119"/>
      <c r="J31" s="119" t="s">
        <v>198</v>
      </c>
      <c r="K31" s="120">
        <v>0</v>
      </c>
      <c r="L31" s="120">
        <v>0</v>
      </c>
      <c r="M31" s="120">
        <v>0</v>
      </c>
      <c r="N31" s="120">
        <v>0</v>
      </c>
      <c r="O31" s="120">
        <v>0</v>
      </c>
      <c r="P31" s="120">
        <v>0</v>
      </c>
    </row>
    <row r="32" spans="1:16" s="91" customFormat="1" ht="16.5">
      <c r="A32" s="137">
        <v>25</v>
      </c>
      <c r="H32" s="124"/>
      <c r="I32" s="122" t="s">
        <v>112</v>
      </c>
      <c r="J32" s="121" t="s">
        <v>199</v>
      </c>
      <c r="K32" s="123">
        <v>0</v>
      </c>
      <c r="L32" s="123">
        <v>0</v>
      </c>
      <c r="M32" s="123">
        <v>0</v>
      </c>
      <c r="N32" s="123">
        <v>0</v>
      </c>
      <c r="O32" s="123">
        <v>0</v>
      </c>
      <c r="P32" s="123">
        <v>0</v>
      </c>
    </row>
    <row r="33" spans="1:16" s="144" customFormat="1" ht="18.75" customHeight="1">
      <c r="A33" s="137">
        <v>26</v>
      </c>
      <c r="H33" s="172" t="s">
        <v>200</v>
      </c>
      <c r="I33" s="173"/>
      <c r="J33" s="178"/>
      <c r="K33" s="127">
        <f aca="true" t="shared" si="5" ref="K33:P33">SUM(K8,K26)</f>
        <v>5990</v>
      </c>
      <c r="L33" s="127">
        <f t="shared" si="5"/>
        <v>7695</v>
      </c>
      <c r="M33" s="127">
        <f t="shared" si="5"/>
        <v>10059</v>
      </c>
      <c r="N33" s="127">
        <f t="shared" si="5"/>
        <v>0</v>
      </c>
      <c r="O33" s="127">
        <f t="shared" si="5"/>
        <v>0</v>
      </c>
      <c r="P33" s="127">
        <f t="shared" si="5"/>
        <v>10059</v>
      </c>
    </row>
    <row r="34" spans="1:16" s="144" customFormat="1" ht="21.75" customHeight="1">
      <c r="A34" s="137">
        <v>27</v>
      </c>
      <c r="H34" s="114" t="s">
        <v>202</v>
      </c>
      <c r="I34" s="115"/>
      <c r="J34" s="116"/>
      <c r="K34" s="127"/>
      <c r="L34" s="127"/>
      <c r="M34" s="127"/>
      <c r="N34" s="127"/>
      <c r="O34" s="127"/>
      <c r="P34" s="127"/>
    </row>
    <row r="35" spans="1:16" ht="18" customHeight="1">
      <c r="A35" s="137">
        <v>28</v>
      </c>
      <c r="B35" s="143"/>
      <c r="C35" s="143"/>
      <c r="D35" s="143"/>
      <c r="E35" s="143"/>
      <c r="F35" s="143"/>
      <c r="G35" s="143"/>
      <c r="H35" s="129" t="s">
        <v>91</v>
      </c>
      <c r="I35" s="130"/>
      <c r="J35" s="131" t="s">
        <v>201</v>
      </c>
      <c r="K35" s="132">
        <v>528</v>
      </c>
      <c r="L35" s="132">
        <v>528</v>
      </c>
      <c r="M35" s="132">
        <v>528</v>
      </c>
      <c r="N35" s="132">
        <v>0</v>
      </c>
      <c r="O35" s="132">
        <v>0</v>
      </c>
      <c r="P35" s="132">
        <v>528</v>
      </c>
    </row>
    <row r="36" spans="1:16" ht="18" customHeight="1">
      <c r="A36" s="137">
        <v>29</v>
      </c>
      <c r="B36" s="143"/>
      <c r="C36" s="143"/>
      <c r="D36" s="143"/>
      <c r="E36" s="143"/>
      <c r="F36" s="143"/>
      <c r="G36" s="143"/>
      <c r="H36" s="129" t="s">
        <v>93</v>
      </c>
      <c r="I36" s="130"/>
      <c r="J36" s="131" t="s">
        <v>165</v>
      </c>
      <c r="K36" s="132">
        <v>70189</v>
      </c>
      <c r="L36" s="132">
        <v>70387</v>
      </c>
      <c r="M36" s="132">
        <v>70455</v>
      </c>
      <c r="N36" s="132">
        <v>0</v>
      </c>
      <c r="O36" s="132">
        <v>0</v>
      </c>
      <c r="P36" s="132">
        <v>70455</v>
      </c>
    </row>
    <row r="37" spans="1:16" s="91" customFormat="1" ht="18.75" customHeight="1">
      <c r="A37" s="137">
        <v>30</v>
      </c>
      <c r="B37" s="144"/>
      <c r="C37" s="144"/>
      <c r="D37" s="144"/>
      <c r="E37" s="144"/>
      <c r="F37" s="144"/>
      <c r="G37" s="144"/>
      <c r="H37" s="172" t="s">
        <v>203</v>
      </c>
      <c r="I37" s="173"/>
      <c r="J37" s="174"/>
      <c r="K37" s="127">
        <f aca="true" t="shared" si="6" ref="K37:P37">SUM(K35:K36)</f>
        <v>70717</v>
      </c>
      <c r="L37" s="127">
        <f t="shared" si="6"/>
        <v>70915</v>
      </c>
      <c r="M37" s="127">
        <f t="shared" si="6"/>
        <v>70983</v>
      </c>
      <c r="N37" s="127">
        <f t="shared" si="6"/>
        <v>0</v>
      </c>
      <c r="O37" s="127">
        <f t="shared" si="6"/>
        <v>0</v>
      </c>
      <c r="P37" s="127">
        <f t="shared" si="6"/>
        <v>70983</v>
      </c>
    </row>
    <row r="38" spans="1:16" s="91" customFormat="1" ht="21.75" customHeight="1">
      <c r="A38" s="137">
        <v>31</v>
      </c>
      <c r="B38" s="144"/>
      <c r="C38" s="144"/>
      <c r="D38" s="144"/>
      <c r="E38" s="144"/>
      <c r="F38" s="144"/>
      <c r="G38" s="144"/>
      <c r="H38" s="172" t="s">
        <v>204</v>
      </c>
      <c r="I38" s="173"/>
      <c r="J38" s="174"/>
      <c r="K38" s="127">
        <f aca="true" t="shared" si="7" ref="K38:P38">SUM(K33+K37)</f>
        <v>76707</v>
      </c>
      <c r="L38" s="127">
        <f t="shared" si="7"/>
        <v>78610</v>
      </c>
      <c r="M38" s="127">
        <f t="shared" si="7"/>
        <v>81042</v>
      </c>
      <c r="N38" s="127">
        <f t="shared" si="7"/>
        <v>0</v>
      </c>
      <c r="O38" s="127">
        <f t="shared" si="7"/>
        <v>0</v>
      </c>
      <c r="P38" s="127">
        <f t="shared" si="7"/>
        <v>81042</v>
      </c>
    </row>
    <row r="39" ht="17.25">
      <c r="T39" s="55"/>
    </row>
  </sheetData>
  <sheetProtection/>
  <mergeCells count="15">
    <mergeCell ref="L5:L6"/>
    <mergeCell ref="K5:K6"/>
    <mergeCell ref="M5:M6"/>
    <mergeCell ref="A5:A6"/>
    <mergeCell ref="H5:J6"/>
    <mergeCell ref="H1:P1"/>
    <mergeCell ref="H2:P2"/>
    <mergeCell ref="H3:P3"/>
    <mergeCell ref="H38:J38"/>
    <mergeCell ref="N5:P5"/>
    <mergeCell ref="H7:J7"/>
    <mergeCell ref="H8:J8"/>
    <mergeCell ref="H26:J26"/>
    <mergeCell ref="H33:J33"/>
    <mergeCell ref="H37:J37"/>
  </mergeCells>
  <printOptions/>
  <pageMargins left="0.7" right="0.7" top="0.75" bottom="0.75" header="0.3" footer="0.3"/>
  <pageSetup horizontalDpi="600" verticalDpi="600" orientation="portrait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42"/>
  <sheetViews>
    <sheetView zoomScalePageLayoutView="0" workbookViewId="0" topLeftCell="A22">
      <selection activeCell="P8" sqref="P8:P41"/>
    </sheetView>
  </sheetViews>
  <sheetFormatPr defaultColWidth="9.140625" defaultRowHeight="15"/>
  <cols>
    <col min="1" max="1" width="4.421875" style="133" customWidth="1"/>
    <col min="2" max="7" width="9.140625" style="133" hidden="1" customWidth="1"/>
    <col min="8" max="8" width="3.57421875" style="133" bestFit="1" customWidth="1"/>
    <col min="9" max="9" width="4.421875" style="133" customWidth="1"/>
    <col min="10" max="10" width="49.421875" style="133" customWidth="1"/>
    <col min="11" max="11" width="18.140625" style="133" customWidth="1"/>
    <col min="12" max="12" width="16.421875" style="133" customWidth="1"/>
    <col min="13" max="13" width="15.00390625" style="133" customWidth="1"/>
    <col min="14" max="14" width="14.00390625" style="133" customWidth="1"/>
    <col min="15" max="15" width="14.421875" style="133" customWidth="1"/>
    <col min="16" max="16" width="18.421875" style="133" customWidth="1"/>
    <col min="17" max="16384" width="9.140625" style="133" customWidth="1"/>
  </cols>
  <sheetData>
    <row r="1" spans="8:17" ht="17.25">
      <c r="H1" s="195"/>
      <c r="I1" s="195"/>
      <c r="J1" s="195"/>
      <c r="K1" s="195"/>
      <c r="L1" s="195"/>
      <c r="M1" s="195"/>
      <c r="N1" s="195"/>
      <c r="O1" s="195"/>
      <c r="P1" s="195"/>
      <c r="Q1" s="134"/>
    </row>
    <row r="2" spans="8:16" s="134" customFormat="1" ht="19.5" customHeight="1">
      <c r="H2" s="187" t="s">
        <v>205</v>
      </c>
      <c r="I2" s="187"/>
      <c r="J2" s="187"/>
      <c r="K2" s="187"/>
      <c r="L2" s="187"/>
      <c r="M2" s="187"/>
      <c r="N2" s="187"/>
      <c r="O2" s="187"/>
      <c r="P2" s="187"/>
    </row>
    <row r="3" spans="8:16" ht="17.25">
      <c r="H3" s="188" t="s">
        <v>271</v>
      </c>
      <c r="I3" s="188"/>
      <c r="J3" s="188"/>
      <c r="K3" s="188"/>
      <c r="L3" s="188"/>
      <c r="M3" s="188"/>
      <c r="N3" s="188"/>
      <c r="O3" s="188"/>
      <c r="P3" s="188"/>
    </row>
    <row r="4" spans="8:16" ht="17.25" customHeight="1">
      <c r="H4" s="111"/>
      <c r="I4" s="111"/>
      <c r="J4" s="111"/>
      <c r="K4" s="111"/>
      <c r="L4" s="111"/>
      <c r="M4" s="111"/>
      <c r="N4" s="111" t="s">
        <v>33</v>
      </c>
      <c r="O4" s="111"/>
      <c r="P4" s="112" t="s">
        <v>222</v>
      </c>
    </row>
    <row r="5" spans="1:16" s="55" customFormat="1" ht="14.25" customHeight="1">
      <c r="A5" s="198" t="s">
        <v>166</v>
      </c>
      <c r="H5" s="179" t="s">
        <v>218</v>
      </c>
      <c r="I5" s="179"/>
      <c r="J5" s="180"/>
      <c r="K5" s="193" t="s">
        <v>248</v>
      </c>
      <c r="L5" s="180" t="s">
        <v>247</v>
      </c>
      <c r="M5" s="180" t="s">
        <v>304</v>
      </c>
      <c r="N5" s="183" t="s">
        <v>307</v>
      </c>
      <c r="O5" s="189"/>
      <c r="P5" s="189"/>
    </row>
    <row r="6" spans="1:16" s="55" customFormat="1" ht="48.75" customHeight="1">
      <c r="A6" s="199"/>
      <c r="H6" s="181"/>
      <c r="I6" s="181"/>
      <c r="J6" s="182"/>
      <c r="K6" s="194"/>
      <c r="L6" s="200"/>
      <c r="M6" s="200"/>
      <c r="N6" s="113" t="s">
        <v>88</v>
      </c>
      <c r="O6" s="113" t="s">
        <v>89</v>
      </c>
      <c r="P6" s="136" t="s">
        <v>237</v>
      </c>
    </row>
    <row r="7" spans="1:16" s="55" customFormat="1" ht="17.25">
      <c r="A7" s="135"/>
      <c r="H7" s="183" t="s">
        <v>6</v>
      </c>
      <c r="I7" s="184"/>
      <c r="J7" s="185"/>
      <c r="K7" s="113" t="s">
        <v>7</v>
      </c>
      <c r="L7" s="113" t="s">
        <v>8</v>
      </c>
      <c r="M7" s="136" t="s">
        <v>9</v>
      </c>
      <c r="N7" s="113" t="s">
        <v>106</v>
      </c>
      <c r="O7" s="136" t="s">
        <v>249</v>
      </c>
      <c r="P7" s="136" t="s">
        <v>305</v>
      </c>
    </row>
    <row r="8" spans="1:16" s="138" customFormat="1" ht="16.5">
      <c r="A8" s="137">
        <v>1</v>
      </c>
      <c r="H8" s="175" t="s">
        <v>90</v>
      </c>
      <c r="I8" s="176"/>
      <c r="J8" s="177"/>
      <c r="K8" s="127">
        <f>SUM(K9:K11)</f>
        <v>76389</v>
      </c>
      <c r="L8" s="127">
        <f>SUM(L9:L11)</f>
        <v>78292</v>
      </c>
      <c r="M8" s="127">
        <f>SUM(M9:M11)</f>
        <v>80724</v>
      </c>
      <c r="N8" s="127">
        <f>SUM(N9+N10+N11+N31+N32)</f>
        <v>0</v>
      </c>
      <c r="O8" s="127">
        <f>SUM(O9+O10+O11+O31+O32)</f>
        <v>0</v>
      </c>
      <c r="P8" s="127">
        <f>SUM(P9:P11)</f>
        <v>80724</v>
      </c>
    </row>
    <row r="9" spans="1:16" s="91" customFormat="1" ht="17.25">
      <c r="A9" s="137">
        <v>2</v>
      </c>
      <c r="H9" s="118" t="s">
        <v>91</v>
      </c>
      <c r="I9" s="124"/>
      <c r="J9" s="119" t="s">
        <v>92</v>
      </c>
      <c r="K9" s="120">
        <v>55283</v>
      </c>
      <c r="L9" s="120">
        <v>56809</v>
      </c>
      <c r="M9" s="120">
        <v>58755</v>
      </c>
      <c r="N9" s="139">
        <v>0</v>
      </c>
      <c r="O9" s="120">
        <v>0</v>
      </c>
      <c r="P9" s="120">
        <v>58755</v>
      </c>
    </row>
    <row r="10" spans="1:16" s="91" customFormat="1" ht="17.25">
      <c r="A10" s="137">
        <v>3</v>
      </c>
      <c r="H10" s="118" t="s">
        <v>93</v>
      </c>
      <c r="I10" s="124"/>
      <c r="J10" s="119" t="s">
        <v>94</v>
      </c>
      <c r="K10" s="120">
        <v>11297</v>
      </c>
      <c r="L10" s="120">
        <v>11632</v>
      </c>
      <c r="M10" s="120">
        <v>12069</v>
      </c>
      <c r="N10" s="120">
        <v>0</v>
      </c>
      <c r="O10" s="120">
        <v>0</v>
      </c>
      <c r="P10" s="120">
        <v>12069</v>
      </c>
    </row>
    <row r="11" spans="1:16" s="91" customFormat="1" ht="17.25">
      <c r="A11" s="137">
        <v>4</v>
      </c>
      <c r="H11" s="118" t="s">
        <v>95</v>
      </c>
      <c r="I11" s="124"/>
      <c r="J11" s="119" t="s">
        <v>96</v>
      </c>
      <c r="K11" s="120">
        <f aca="true" t="shared" si="0" ref="K11:P11">SUM(K12+K15+K18+K25+K27)</f>
        <v>9809</v>
      </c>
      <c r="L11" s="120">
        <f t="shared" si="0"/>
        <v>9851</v>
      </c>
      <c r="M11" s="120">
        <f t="shared" si="0"/>
        <v>9900</v>
      </c>
      <c r="N11" s="120">
        <f t="shared" si="0"/>
        <v>0</v>
      </c>
      <c r="O11" s="120">
        <f t="shared" si="0"/>
        <v>0</v>
      </c>
      <c r="P11" s="120">
        <f>SUM(P12+P15+P18+P25+P27)</f>
        <v>9900</v>
      </c>
    </row>
    <row r="12" spans="1:16" s="91" customFormat="1" ht="16.5">
      <c r="A12" s="137">
        <v>5</v>
      </c>
      <c r="H12" s="124"/>
      <c r="I12" s="151" t="s">
        <v>112</v>
      </c>
      <c r="J12" s="121" t="s">
        <v>113</v>
      </c>
      <c r="K12" s="123">
        <f>SUM(K13+K14)</f>
        <v>1480</v>
      </c>
      <c r="L12" s="123">
        <f>SUM(L13+L14)</f>
        <v>1513</v>
      </c>
      <c r="M12" s="123">
        <f>SUM(M13+M14)</f>
        <v>1533</v>
      </c>
      <c r="N12" s="123">
        <f>SUM(N13+N14)</f>
        <v>0</v>
      </c>
      <c r="O12" s="123"/>
      <c r="P12" s="123">
        <f>SUM(P13+P14)</f>
        <v>1533</v>
      </c>
    </row>
    <row r="13" spans="1:16" s="91" customFormat="1" ht="16.5">
      <c r="A13" s="137">
        <v>6</v>
      </c>
      <c r="H13" s="124"/>
      <c r="I13" s="140"/>
      <c r="J13" s="124" t="s">
        <v>114</v>
      </c>
      <c r="K13" s="125">
        <v>345</v>
      </c>
      <c r="L13" s="125">
        <v>345</v>
      </c>
      <c r="M13" s="125">
        <v>345</v>
      </c>
      <c r="N13" s="125">
        <v>0</v>
      </c>
      <c r="O13" s="125">
        <v>0</v>
      </c>
      <c r="P13" s="125">
        <v>345</v>
      </c>
    </row>
    <row r="14" spans="1:16" s="91" customFormat="1" ht="16.5">
      <c r="A14" s="137">
        <v>7</v>
      </c>
      <c r="H14" s="124"/>
      <c r="I14" s="140"/>
      <c r="J14" s="124" t="s">
        <v>115</v>
      </c>
      <c r="K14" s="125">
        <v>1135</v>
      </c>
      <c r="L14" s="125">
        <v>1168</v>
      </c>
      <c r="M14" s="125">
        <v>1188</v>
      </c>
      <c r="N14" s="125">
        <v>0</v>
      </c>
      <c r="O14" s="125">
        <v>0</v>
      </c>
      <c r="P14" s="125">
        <v>1188</v>
      </c>
    </row>
    <row r="15" spans="1:16" s="91" customFormat="1" ht="16.5">
      <c r="A15" s="137">
        <v>8</v>
      </c>
      <c r="H15" s="124"/>
      <c r="I15" s="122" t="s">
        <v>116</v>
      </c>
      <c r="J15" s="121" t="s">
        <v>117</v>
      </c>
      <c r="K15" s="123">
        <f aca="true" t="shared" si="1" ref="K15:P15">SUM(K16+K17)</f>
        <v>1179</v>
      </c>
      <c r="L15" s="123">
        <f t="shared" si="1"/>
        <v>1179</v>
      </c>
      <c r="M15" s="123">
        <f t="shared" si="1"/>
        <v>1179</v>
      </c>
      <c r="N15" s="123">
        <f t="shared" si="1"/>
        <v>0</v>
      </c>
      <c r="O15" s="123">
        <f t="shared" si="1"/>
        <v>0</v>
      </c>
      <c r="P15" s="123">
        <f>SUM(P16+P17)</f>
        <v>1179</v>
      </c>
    </row>
    <row r="16" spans="1:16" s="91" customFormat="1" ht="16.5">
      <c r="A16" s="137">
        <v>9</v>
      </c>
      <c r="H16" s="124"/>
      <c r="I16" s="141"/>
      <c r="J16" s="124" t="s">
        <v>118</v>
      </c>
      <c r="K16" s="125">
        <v>679</v>
      </c>
      <c r="L16" s="125">
        <v>679</v>
      </c>
      <c r="M16" s="125">
        <v>679</v>
      </c>
      <c r="N16" s="125">
        <v>0</v>
      </c>
      <c r="O16" s="125">
        <v>0</v>
      </c>
      <c r="P16" s="125">
        <v>679</v>
      </c>
    </row>
    <row r="17" spans="1:16" s="91" customFormat="1" ht="16.5">
      <c r="A17" s="137">
        <v>10</v>
      </c>
      <c r="H17" s="124"/>
      <c r="I17" s="141"/>
      <c r="J17" s="124" t="s">
        <v>119</v>
      </c>
      <c r="K17" s="125">
        <v>500</v>
      </c>
      <c r="L17" s="125">
        <v>500</v>
      </c>
      <c r="M17" s="125">
        <v>500</v>
      </c>
      <c r="N17" s="125">
        <v>0</v>
      </c>
      <c r="O17" s="125">
        <v>0</v>
      </c>
      <c r="P17" s="125">
        <v>500</v>
      </c>
    </row>
    <row r="18" spans="1:16" s="91" customFormat="1" ht="16.5">
      <c r="A18" s="137">
        <v>11</v>
      </c>
      <c r="H18" s="124"/>
      <c r="I18" s="122" t="s">
        <v>120</v>
      </c>
      <c r="J18" s="121" t="s">
        <v>121</v>
      </c>
      <c r="K18" s="123">
        <f aca="true" t="shared" si="2" ref="K18:P18">SUM(K19:K24)</f>
        <v>4885</v>
      </c>
      <c r="L18" s="123">
        <f t="shared" si="2"/>
        <v>4885</v>
      </c>
      <c r="M18" s="123">
        <f t="shared" si="2"/>
        <v>4885</v>
      </c>
      <c r="N18" s="123">
        <f t="shared" si="2"/>
        <v>0</v>
      </c>
      <c r="O18" s="123">
        <f t="shared" si="2"/>
        <v>0</v>
      </c>
      <c r="P18" s="123">
        <f>SUM(P19:P24)</f>
        <v>4885</v>
      </c>
    </row>
    <row r="19" spans="1:16" s="91" customFormat="1" ht="16.5">
      <c r="A19" s="137">
        <v>12</v>
      </c>
      <c r="H19" s="124"/>
      <c r="I19" s="141"/>
      <c r="J19" s="124" t="s">
        <v>122</v>
      </c>
      <c r="K19" s="125">
        <v>940</v>
      </c>
      <c r="L19" s="125">
        <v>940</v>
      </c>
      <c r="M19" s="125">
        <v>940</v>
      </c>
      <c r="N19" s="125">
        <v>0</v>
      </c>
      <c r="O19" s="125">
        <v>0</v>
      </c>
      <c r="P19" s="125">
        <v>940</v>
      </c>
    </row>
    <row r="20" spans="1:16" s="91" customFormat="1" ht="16.5">
      <c r="A20" s="137">
        <v>13</v>
      </c>
      <c r="H20" s="124"/>
      <c r="I20" s="141"/>
      <c r="J20" s="124" t="s">
        <v>123</v>
      </c>
      <c r="K20" s="125">
        <v>270</v>
      </c>
      <c r="L20" s="125">
        <v>270</v>
      </c>
      <c r="M20" s="125">
        <v>270</v>
      </c>
      <c r="N20" s="125">
        <v>0</v>
      </c>
      <c r="O20" s="125">
        <v>0</v>
      </c>
      <c r="P20" s="125">
        <v>270</v>
      </c>
    </row>
    <row r="21" spans="1:16" s="91" customFormat="1" ht="16.5">
      <c r="A21" s="137">
        <v>14</v>
      </c>
      <c r="H21" s="124"/>
      <c r="I21" s="141"/>
      <c r="J21" s="124" t="s">
        <v>124</v>
      </c>
      <c r="K21" s="125">
        <v>1080</v>
      </c>
      <c r="L21" s="125">
        <v>1080</v>
      </c>
      <c r="M21" s="125">
        <v>1080</v>
      </c>
      <c r="N21" s="125">
        <v>0</v>
      </c>
      <c r="O21" s="125">
        <v>0</v>
      </c>
      <c r="P21" s="125">
        <v>1080</v>
      </c>
    </row>
    <row r="22" spans="1:16" s="91" customFormat="1" ht="16.5">
      <c r="A22" s="137">
        <v>15</v>
      </c>
      <c r="H22" s="124"/>
      <c r="I22" s="141"/>
      <c r="J22" s="124" t="s">
        <v>125</v>
      </c>
      <c r="K22" s="125">
        <v>80</v>
      </c>
      <c r="L22" s="125">
        <v>80</v>
      </c>
      <c r="M22" s="125">
        <v>80</v>
      </c>
      <c r="N22" s="125">
        <v>0</v>
      </c>
      <c r="O22" s="125">
        <v>0</v>
      </c>
      <c r="P22" s="125">
        <v>80</v>
      </c>
    </row>
    <row r="23" spans="1:16" s="91" customFormat="1" ht="16.5">
      <c r="A23" s="137">
        <v>16</v>
      </c>
      <c r="H23" s="124"/>
      <c r="I23" s="141"/>
      <c r="J23" s="124" t="s">
        <v>127</v>
      </c>
      <c r="K23" s="125">
        <v>1549</v>
      </c>
      <c r="L23" s="125">
        <v>1549</v>
      </c>
      <c r="M23" s="125">
        <v>1549</v>
      </c>
      <c r="N23" s="125">
        <v>0</v>
      </c>
      <c r="O23" s="125">
        <v>0</v>
      </c>
      <c r="P23" s="125">
        <v>1549</v>
      </c>
    </row>
    <row r="24" spans="1:16" s="91" customFormat="1" ht="16.5">
      <c r="A24" s="137">
        <v>17</v>
      </c>
      <c r="H24" s="124"/>
      <c r="I24" s="141"/>
      <c r="J24" s="124" t="s">
        <v>128</v>
      </c>
      <c r="K24" s="125">
        <v>966</v>
      </c>
      <c r="L24" s="125">
        <v>966</v>
      </c>
      <c r="M24" s="125">
        <v>966</v>
      </c>
      <c r="N24" s="125">
        <v>0</v>
      </c>
      <c r="O24" s="125">
        <v>0</v>
      </c>
      <c r="P24" s="125">
        <v>966</v>
      </c>
    </row>
    <row r="25" spans="1:16" s="91" customFormat="1" ht="16.5">
      <c r="A25" s="137">
        <v>18</v>
      </c>
      <c r="H25" s="124"/>
      <c r="I25" s="122" t="s">
        <v>129</v>
      </c>
      <c r="J25" s="121" t="s">
        <v>130</v>
      </c>
      <c r="K25" s="123">
        <f>SUM(K26)</f>
        <v>420</v>
      </c>
      <c r="L25" s="123">
        <f>SUM(L26)</f>
        <v>420</v>
      </c>
      <c r="M25" s="123">
        <f>SUM(M26)</f>
        <v>420</v>
      </c>
      <c r="N25" s="123">
        <v>0</v>
      </c>
      <c r="O25" s="123">
        <v>0</v>
      </c>
      <c r="P25" s="123">
        <f>SUM(P26)</f>
        <v>420</v>
      </c>
    </row>
    <row r="26" spans="1:16" s="91" customFormat="1" ht="16.5">
      <c r="A26" s="137">
        <v>19</v>
      </c>
      <c r="H26" s="124"/>
      <c r="I26" s="141"/>
      <c r="J26" s="124" t="s">
        <v>131</v>
      </c>
      <c r="K26" s="125">
        <v>420</v>
      </c>
      <c r="L26" s="125">
        <v>420</v>
      </c>
      <c r="M26" s="125">
        <v>420</v>
      </c>
      <c r="N26" s="125">
        <v>0</v>
      </c>
      <c r="O26" s="125">
        <v>0</v>
      </c>
      <c r="P26" s="125">
        <v>420</v>
      </c>
    </row>
    <row r="27" spans="1:16" s="91" customFormat="1" ht="16.5">
      <c r="A27" s="137">
        <v>20</v>
      </c>
      <c r="H27" s="124"/>
      <c r="I27" s="122" t="s">
        <v>132</v>
      </c>
      <c r="J27" s="121" t="s">
        <v>133</v>
      </c>
      <c r="K27" s="123">
        <f aca="true" t="shared" si="3" ref="K27:P27">SUM(K28:K30)</f>
        <v>1845</v>
      </c>
      <c r="L27" s="123">
        <f t="shared" si="3"/>
        <v>1854</v>
      </c>
      <c r="M27" s="123">
        <f t="shared" si="3"/>
        <v>1883</v>
      </c>
      <c r="N27" s="123">
        <f t="shared" si="3"/>
        <v>0</v>
      </c>
      <c r="O27" s="123">
        <f t="shared" si="3"/>
        <v>0</v>
      </c>
      <c r="P27" s="123">
        <f>SUM(P28:P30)</f>
        <v>1883</v>
      </c>
    </row>
    <row r="28" spans="1:16" s="91" customFormat="1" ht="16.5">
      <c r="A28" s="137">
        <v>21</v>
      </c>
      <c r="H28" s="124"/>
      <c r="I28" s="141"/>
      <c r="J28" s="124" t="s">
        <v>134</v>
      </c>
      <c r="K28" s="125">
        <v>1835</v>
      </c>
      <c r="L28" s="125">
        <v>1844</v>
      </c>
      <c r="M28" s="125">
        <v>1873</v>
      </c>
      <c r="N28" s="125">
        <v>0</v>
      </c>
      <c r="O28" s="125">
        <v>0</v>
      </c>
      <c r="P28" s="125">
        <v>1873</v>
      </c>
    </row>
    <row r="29" spans="1:16" s="91" customFormat="1" ht="16.5">
      <c r="A29" s="137">
        <v>22</v>
      </c>
      <c r="H29" s="124"/>
      <c r="I29" s="141"/>
      <c r="J29" s="124" t="s">
        <v>135</v>
      </c>
      <c r="K29" s="125">
        <v>0</v>
      </c>
      <c r="L29" s="125">
        <v>0</v>
      </c>
      <c r="M29" s="125">
        <v>0</v>
      </c>
      <c r="N29" s="125">
        <v>0</v>
      </c>
      <c r="O29" s="125">
        <v>0</v>
      </c>
      <c r="P29" s="125">
        <v>0</v>
      </c>
    </row>
    <row r="30" spans="1:16" s="91" customFormat="1" ht="16.5">
      <c r="A30" s="137">
        <v>23</v>
      </c>
      <c r="H30" s="124"/>
      <c r="I30" s="141"/>
      <c r="J30" s="124" t="s">
        <v>136</v>
      </c>
      <c r="K30" s="125">
        <v>10</v>
      </c>
      <c r="L30" s="125">
        <v>10</v>
      </c>
      <c r="M30" s="125">
        <v>10</v>
      </c>
      <c r="N30" s="125">
        <v>0</v>
      </c>
      <c r="O30" s="125">
        <v>0</v>
      </c>
      <c r="P30" s="125">
        <v>10</v>
      </c>
    </row>
    <row r="31" spans="1:16" s="91" customFormat="1" ht="17.25">
      <c r="A31" s="137">
        <v>24</v>
      </c>
      <c r="H31" s="118" t="s">
        <v>97</v>
      </c>
      <c r="I31" s="119"/>
      <c r="J31" s="119" t="s">
        <v>99</v>
      </c>
      <c r="K31" s="120">
        <v>0</v>
      </c>
      <c r="L31" s="120">
        <v>0</v>
      </c>
      <c r="M31" s="120">
        <v>0</v>
      </c>
      <c r="N31" s="120">
        <v>0</v>
      </c>
      <c r="O31" s="120">
        <v>0</v>
      </c>
      <c r="P31" s="120">
        <v>0</v>
      </c>
    </row>
    <row r="32" spans="1:16" s="91" customFormat="1" ht="17.25">
      <c r="A32" s="137">
        <v>25</v>
      </c>
      <c r="H32" s="118" t="s">
        <v>98</v>
      </c>
      <c r="I32" s="118"/>
      <c r="J32" s="119" t="s">
        <v>145</v>
      </c>
      <c r="K32" s="120">
        <v>0</v>
      </c>
      <c r="L32" s="120">
        <v>0</v>
      </c>
      <c r="M32" s="120">
        <v>0</v>
      </c>
      <c r="N32" s="120">
        <v>0</v>
      </c>
      <c r="O32" s="120">
        <v>0</v>
      </c>
      <c r="P32" s="120">
        <v>0</v>
      </c>
    </row>
    <row r="33" spans="1:16" s="138" customFormat="1" ht="19.5" customHeight="1">
      <c r="A33" s="137">
        <v>26</v>
      </c>
      <c r="H33" s="114" t="s">
        <v>100</v>
      </c>
      <c r="I33" s="115"/>
      <c r="J33" s="116"/>
      <c r="K33" s="127">
        <f aca="true" t="shared" si="4" ref="K33:P33">SUM(K34:K36)</f>
        <v>318</v>
      </c>
      <c r="L33" s="127">
        <f t="shared" si="4"/>
        <v>318</v>
      </c>
      <c r="M33" s="127">
        <f t="shared" si="4"/>
        <v>318</v>
      </c>
      <c r="N33" s="127">
        <f t="shared" si="4"/>
        <v>0</v>
      </c>
      <c r="O33" s="127">
        <f t="shared" si="4"/>
        <v>0</v>
      </c>
      <c r="P33" s="127">
        <f>SUM(P34:P36)</f>
        <v>318</v>
      </c>
    </row>
    <row r="34" spans="1:16" s="143" customFormat="1" ht="17.25">
      <c r="A34" s="142">
        <v>27</v>
      </c>
      <c r="H34" s="118" t="s">
        <v>91</v>
      </c>
      <c r="I34" s="119"/>
      <c r="J34" s="119" t="s">
        <v>154</v>
      </c>
      <c r="K34" s="120">
        <v>318</v>
      </c>
      <c r="L34" s="120">
        <v>318</v>
      </c>
      <c r="M34" s="120">
        <v>318</v>
      </c>
      <c r="N34" s="120">
        <v>0</v>
      </c>
      <c r="O34" s="120">
        <v>0</v>
      </c>
      <c r="P34" s="120">
        <v>318</v>
      </c>
    </row>
    <row r="35" spans="1:16" s="143" customFormat="1" ht="17.25">
      <c r="A35" s="142">
        <v>28</v>
      </c>
      <c r="H35" s="118" t="s">
        <v>93</v>
      </c>
      <c r="I35" s="119"/>
      <c r="J35" s="119" t="s">
        <v>155</v>
      </c>
      <c r="K35" s="120">
        <v>0</v>
      </c>
      <c r="L35" s="120">
        <v>0</v>
      </c>
      <c r="M35" s="120">
        <v>0</v>
      </c>
      <c r="N35" s="120">
        <v>0</v>
      </c>
      <c r="O35" s="120">
        <v>0</v>
      </c>
      <c r="P35" s="120">
        <v>0</v>
      </c>
    </row>
    <row r="36" spans="1:16" s="143" customFormat="1" ht="17.25">
      <c r="A36" s="142">
        <v>29</v>
      </c>
      <c r="H36" s="118" t="s">
        <v>95</v>
      </c>
      <c r="I36" s="119"/>
      <c r="J36" s="119" t="s">
        <v>156</v>
      </c>
      <c r="K36" s="120">
        <v>0</v>
      </c>
      <c r="L36" s="120">
        <v>0</v>
      </c>
      <c r="M36" s="120">
        <v>0</v>
      </c>
      <c r="N36" s="120">
        <v>0</v>
      </c>
      <c r="O36" s="120">
        <v>0</v>
      </c>
      <c r="P36" s="120">
        <v>0</v>
      </c>
    </row>
    <row r="37" spans="1:16" s="144" customFormat="1" ht="19.5" customHeight="1">
      <c r="A37" s="137">
        <v>30</v>
      </c>
      <c r="H37" s="172" t="s">
        <v>167</v>
      </c>
      <c r="I37" s="173"/>
      <c r="J37" s="178"/>
      <c r="K37" s="127">
        <f aca="true" t="shared" si="5" ref="K37:P37">SUM(K8,K33,)</f>
        <v>76707</v>
      </c>
      <c r="L37" s="127">
        <f t="shared" si="5"/>
        <v>78610</v>
      </c>
      <c r="M37" s="127">
        <f t="shared" si="5"/>
        <v>81042</v>
      </c>
      <c r="N37" s="127">
        <f t="shared" si="5"/>
        <v>0</v>
      </c>
      <c r="O37" s="127">
        <f t="shared" si="5"/>
        <v>0</v>
      </c>
      <c r="P37" s="127">
        <f>SUM(P8,P33,)</f>
        <v>81042</v>
      </c>
    </row>
    <row r="38" spans="1:16" s="144" customFormat="1" ht="16.5">
      <c r="A38" s="137">
        <v>31</v>
      </c>
      <c r="H38" s="114" t="s">
        <v>164</v>
      </c>
      <c r="I38" s="115"/>
      <c r="J38" s="116"/>
      <c r="K38" s="127"/>
      <c r="L38" s="127"/>
      <c r="M38" s="127"/>
      <c r="N38" s="127"/>
      <c r="O38" s="127"/>
      <c r="P38" s="127"/>
    </row>
    <row r="39" spans="1:16" s="143" customFormat="1" ht="17.25">
      <c r="A39" s="142">
        <v>32</v>
      </c>
      <c r="H39" s="129" t="s">
        <v>91</v>
      </c>
      <c r="I39" s="130"/>
      <c r="J39" s="131" t="s">
        <v>165</v>
      </c>
      <c r="K39" s="123">
        <v>0</v>
      </c>
      <c r="L39" s="123">
        <v>0</v>
      </c>
      <c r="M39" s="123">
        <v>0</v>
      </c>
      <c r="N39" s="123">
        <v>0</v>
      </c>
      <c r="O39" s="123">
        <v>0</v>
      </c>
      <c r="P39" s="123">
        <v>0</v>
      </c>
    </row>
    <row r="40" spans="1:16" s="144" customFormat="1" ht="16.5">
      <c r="A40" s="137">
        <v>33</v>
      </c>
      <c r="H40" s="172" t="s">
        <v>168</v>
      </c>
      <c r="I40" s="173"/>
      <c r="J40" s="174"/>
      <c r="K40" s="127">
        <v>0</v>
      </c>
      <c r="L40" s="127">
        <v>0</v>
      </c>
      <c r="M40" s="127">
        <v>0</v>
      </c>
      <c r="N40" s="127">
        <v>0</v>
      </c>
      <c r="O40" s="127">
        <v>0</v>
      </c>
      <c r="P40" s="127">
        <v>0</v>
      </c>
    </row>
    <row r="41" spans="1:16" s="144" customFormat="1" ht="18.75" customHeight="1">
      <c r="A41" s="137">
        <v>34</v>
      </c>
      <c r="H41" s="172" t="s">
        <v>169</v>
      </c>
      <c r="I41" s="173"/>
      <c r="J41" s="174"/>
      <c r="K41" s="127">
        <f aca="true" t="shared" si="6" ref="K41:P41">SUM(K37+K40)</f>
        <v>76707</v>
      </c>
      <c r="L41" s="127">
        <f t="shared" si="6"/>
        <v>78610</v>
      </c>
      <c r="M41" s="127">
        <f t="shared" si="6"/>
        <v>81042</v>
      </c>
      <c r="N41" s="127">
        <f t="shared" si="6"/>
        <v>0</v>
      </c>
      <c r="O41" s="127">
        <f t="shared" si="6"/>
        <v>0</v>
      </c>
      <c r="P41" s="127">
        <f>SUM(P37+P40)</f>
        <v>81042</v>
      </c>
    </row>
    <row r="42" ht="17.25">
      <c r="T42" s="55"/>
    </row>
  </sheetData>
  <sheetProtection/>
  <mergeCells count="14">
    <mergeCell ref="A5:A6"/>
    <mergeCell ref="H5:J6"/>
    <mergeCell ref="N5:P5"/>
    <mergeCell ref="H7:J7"/>
    <mergeCell ref="H8:J8"/>
    <mergeCell ref="H37:J37"/>
    <mergeCell ref="L5:L6"/>
    <mergeCell ref="H40:J40"/>
    <mergeCell ref="H41:J41"/>
    <mergeCell ref="H1:P1"/>
    <mergeCell ref="H2:P2"/>
    <mergeCell ref="H3:P3"/>
    <mergeCell ref="K5:K6"/>
    <mergeCell ref="M5:M6"/>
  </mergeCells>
  <printOptions/>
  <pageMargins left="0.7" right="0.7" top="0.75" bottom="0.75" header="0.3" footer="0.3"/>
  <pageSetup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4">
      <selection activeCell="E24" sqref="E24"/>
    </sheetView>
  </sheetViews>
  <sheetFormatPr defaultColWidth="9.140625" defaultRowHeight="15"/>
  <cols>
    <col min="1" max="1" width="6.7109375" style="0" customWidth="1"/>
    <col min="2" max="2" width="46.00390625" style="0" customWidth="1"/>
    <col min="3" max="3" width="16.7109375" style="0" customWidth="1"/>
    <col min="4" max="4" width="10.421875" style="0" customWidth="1"/>
    <col min="5" max="5" width="18.28125" style="0" customWidth="1"/>
    <col min="6" max="6" width="9.7109375" style="0" customWidth="1"/>
    <col min="8" max="8" width="16.7109375" style="0" customWidth="1"/>
  </cols>
  <sheetData>
    <row r="1" ht="19.5" customHeight="1">
      <c r="A1" s="54"/>
    </row>
    <row r="2" ht="38.25" customHeight="1"/>
    <row r="3" spans="1:8" s="67" customFormat="1" ht="74.25" customHeight="1">
      <c r="A3" s="205" t="s">
        <v>272</v>
      </c>
      <c r="B3" s="205"/>
      <c r="C3" s="205"/>
      <c r="D3" s="206"/>
      <c r="E3" s="206"/>
      <c r="F3" s="206"/>
      <c r="G3" s="206"/>
      <c r="H3" s="206"/>
    </row>
    <row r="4" spans="1:8" ht="24.75" customHeight="1" thickBot="1">
      <c r="A4" s="133"/>
      <c r="B4" s="152"/>
      <c r="C4" s="153" t="s">
        <v>33</v>
      </c>
      <c r="D4" s="154"/>
      <c r="E4" s="154"/>
      <c r="F4" s="154"/>
      <c r="G4" s="133"/>
      <c r="H4" s="154" t="s">
        <v>216</v>
      </c>
    </row>
    <row r="5" spans="1:8" s="67" customFormat="1" ht="61.5" customHeight="1">
      <c r="A5" s="158" t="s">
        <v>166</v>
      </c>
      <c r="B5" s="159" t="s">
        <v>206</v>
      </c>
      <c r="C5" s="201" t="s">
        <v>273</v>
      </c>
      <c r="D5" s="212"/>
      <c r="E5" s="201" t="s">
        <v>247</v>
      </c>
      <c r="F5" s="202"/>
      <c r="G5" s="201" t="s">
        <v>304</v>
      </c>
      <c r="H5" s="202"/>
    </row>
    <row r="6" spans="1:8" ht="15" customHeight="1">
      <c r="A6" s="160"/>
      <c r="B6" s="155" t="s">
        <v>6</v>
      </c>
      <c r="C6" s="213" t="s">
        <v>7</v>
      </c>
      <c r="D6" s="214"/>
      <c r="E6" s="213" t="s">
        <v>8</v>
      </c>
      <c r="F6" s="234"/>
      <c r="G6" s="213" t="s">
        <v>9</v>
      </c>
      <c r="H6" s="221"/>
    </row>
    <row r="7" spans="1:8" s="54" customFormat="1" ht="15" customHeight="1">
      <c r="A7" s="161">
        <v>1</v>
      </c>
      <c r="B7" s="125" t="s">
        <v>206</v>
      </c>
      <c r="C7" s="218">
        <v>3000</v>
      </c>
      <c r="D7" s="219"/>
      <c r="E7" s="218">
        <v>3000</v>
      </c>
      <c r="F7" s="233"/>
      <c r="G7" s="218">
        <v>3000</v>
      </c>
      <c r="H7" s="222"/>
    </row>
    <row r="8" spans="1:8" s="54" customFormat="1" ht="15" customHeight="1">
      <c r="A8" s="161">
        <v>2</v>
      </c>
      <c r="B8" s="127" t="s">
        <v>207</v>
      </c>
      <c r="C8" s="211">
        <f>SUM(C7)</f>
        <v>3000</v>
      </c>
      <c r="D8" s="220"/>
      <c r="E8" s="211">
        <f>SUM(E7)</f>
        <v>3000</v>
      </c>
      <c r="F8" s="232"/>
      <c r="G8" s="211">
        <f>SUM(G7)</f>
        <v>3000</v>
      </c>
      <c r="H8" s="223"/>
    </row>
    <row r="9" spans="1:8" s="54" customFormat="1" ht="15" customHeight="1">
      <c r="A9" s="161">
        <v>3</v>
      </c>
      <c r="B9" s="156" t="s">
        <v>274</v>
      </c>
      <c r="C9" s="207">
        <v>2500</v>
      </c>
      <c r="D9" s="208"/>
      <c r="E9" s="207">
        <v>2500</v>
      </c>
      <c r="F9" s="231"/>
      <c r="G9" s="207">
        <v>2500</v>
      </c>
      <c r="H9" s="217"/>
    </row>
    <row r="10" spans="1:8" s="54" customFormat="1" ht="15" customHeight="1">
      <c r="A10" s="161">
        <v>4</v>
      </c>
      <c r="B10" s="156" t="s">
        <v>319</v>
      </c>
      <c r="C10" s="209">
        <v>0</v>
      </c>
      <c r="D10" s="210"/>
      <c r="E10" s="209">
        <v>0</v>
      </c>
      <c r="F10" s="216"/>
      <c r="G10" s="209">
        <v>30000</v>
      </c>
      <c r="H10" s="216"/>
    </row>
    <row r="11" spans="1:8" s="54" customFormat="1" ht="15" customHeight="1">
      <c r="A11" s="161">
        <v>5</v>
      </c>
      <c r="B11" s="156" t="s">
        <v>320</v>
      </c>
      <c r="C11" s="209">
        <v>0</v>
      </c>
      <c r="D11" s="210"/>
      <c r="E11" s="209">
        <v>0</v>
      </c>
      <c r="F11" s="216"/>
      <c r="G11" s="209">
        <v>19897</v>
      </c>
      <c r="H11" s="216"/>
    </row>
    <row r="12" spans="1:8" s="54" customFormat="1" ht="15" customHeight="1">
      <c r="A12" s="161">
        <v>6</v>
      </c>
      <c r="B12" s="156" t="s">
        <v>208</v>
      </c>
      <c r="C12" s="209">
        <v>38537</v>
      </c>
      <c r="D12" s="210"/>
      <c r="E12" s="209">
        <v>23140</v>
      </c>
      <c r="F12" s="216"/>
      <c r="G12" s="209">
        <v>19454</v>
      </c>
      <c r="H12" s="216"/>
    </row>
    <row r="13" spans="1:8" ht="15" customHeight="1">
      <c r="A13" s="161">
        <v>7</v>
      </c>
      <c r="B13" s="157" t="s">
        <v>209</v>
      </c>
      <c r="C13" s="211">
        <f>SUM(C9:C12)</f>
        <v>41037</v>
      </c>
      <c r="D13" s="208"/>
      <c r="E13" s="211">
        <f>SUM(E9:E12)</f>
        <v>25640</v>
      </c>
      <c r="F13" s="232"/>
      <c r="G13" s="211">
        <f>SUM(G9:G12)</f>
        <v>71851</v>
      </c>
      <c r="H13" s="217"/>
    </row>
    <row r="14" spans="1:8" s="69" customFormat="1" ht="15" customHeight="1" thickBot="1">
      <c r="A14" s="162">
        <v>8</v>
      </c>
      <c r="B14" s="163" t="s">
        <v>210</v>
      </c>
      <c r="C14" s="203">
        <f>SUM(C8+C13)</f>
        <v>44037</v>
      </c>
      <c r="D14" s="215"/>
      <c r="E14" s="203">
        <f>SUM(E8+E13)</f>
        <v>28640</v>
      </c>
      <c r="F14" s="235"/>
      <c r="G14" s="203">
        <f>SUM(G8+G13)</f>
        <v>74851</v>
      </c>
      <c r="H14" s="204"/>
    </row>
    <row r="16" spans="4:6" ht="15">
      <c r="D16" s="68"/>
      <c r="E16" s="68"/>
      <c r="F16" s="68"/>
    </row>
  </sheetData>
  <sheetProtection/>
  <mergeCells count="31">
    <mergeCell ref="E12:F12"/>
    <mergeCell ref="E13:F13"/>
    <mergeCell ref="E14:F14"/>
    <mergeCell ref="G11:H11"/>
    <mergeCell ref="E5:F5"/>
    <mergeCell ref="E6:F6"/>
    <mergeCell ref="E7:F7"/>
    <mergeCell ref="E8:F8"/>
    <mergeCell ref="E9:F9"/>
    <mergeCell ref="E10:F10"/>
    <mergeCell ref="E11:F11"/>
    <mergeCell ref="G13:H13"/>
    <mergeCell ref="C7:D7"/>
    <mergeCell ref="C8:D8"/>
    <mergeCell ref="G6:H6"/>
    <mergeCell ref="G7:H7"/>
    <mergeCell ref="G8:H8"/>
    <mergeCell ref="G9:H9"/>
    <mergeCell ref="C10:D10"/>
    <mergeCell ref="G10:H10"/>
    <mergeCell ref="C11:D11"/>
    <mergeCell ref="G5:H5"/>
    <mergeCell ref="G14:H14"/>
    <mergeCell ref="A3:H3"/>
    <mergeCell ref="C9:D9"/>
    <mergeCell ref="C12:D12"/>
    <mergeCell ref="C13:D13"/>
    <mergeCell ref="C5:D5"/>
    <mergeCell ref="C6:D6"/>
    <mergeCell ref="C14:D14"/>
    <mergeCell ref="G12:H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PageLayoutView="0" workbookViewId="0" topLeftCell="A34">
      <selection activeCell="B61" sqref="B61"/>
    </sheetView>
  </sheetViews>
  <sheetFormatPr defaultColWidth="9.140625" defaultRowHeight="15"/>
  <cols>
    <col min="1" max="1" width="16.8515625" style="70" customWidth="1"/>
    <col min="2" max="2" width="54.8515625" style="71" customWidth="1"/>
    <col min="3" max="4" width="31.00390625" style="71" customWidth="1"/>
    <col min="5" max="5" width="28.8515625" style="70" customWidth="1"/>
    <col min="6" max="7" width="11.00390625" style="70" customWidth="1"/>
    <col min="8" max="8" width="11.8515625" style="70" customWidth="1"/>
    <col min="9" max="16384" width="9.140625" style="70" customWidth="1"/>
  </cols>
  <sheetData>
    <row r="1" spans="5:6" ht="15">
      <c r="E1" s="224" t="s">
        <v>217</v>
      </c>
      <c r="F1" s="224"/>
    </row>
    <row r="3" spans="1:5" ht="20.25" customHeight="1">
      <c r="A3" s="225" t="s">
        <v>275</v>
      </c>
      <c r="B3" s="226"/>
      <c r="C3" s="226"/>
      <c r="D3" s="226"/>
      <c r="E3" s="226"/>
    </row>
    <row r="5" spans="1:6" ht="26.25" customHeight="1" thickBot="1">
      <c r="A5" s="71"/>
      <c r="B5" s="72"/>
      <c r="C5" s="72"/>
      <c r="D5" s="72"/>
      <c r="E5" s="88" t="s">
        <v>33</v>
      </c>
      <c r="F5" s="71"/>
    </row>
    <row r="6" spans="1:5" s="76" customFormat="1" ht="49.5" customHeight="1" thickBot="1">
      <c r="A6" s="73" t="s">
        <v>166</v>
      </c>
      <c r="B6" s="74" t="s">
        <v>214</v>
      </c>
      <c r="C6" s="75" t="s">
        <v>260</v>
      </c>
      <c r="D6" s="75" t="s">
        <v>250</v>
      </c>
      <c r="E6" s="75" t="s">
        <v>309</v>
      </c>
    </row>
    <row r="7" spans="1:6" s="78" customFormat="1" ht="18" customHeight="1" thickBot="1">
      <c r="A7" s="90"/>
      <c r="B7" s="74" t="s">
        <v>6</v>
      </c>
      <c r="C7" s="77" t="s">
        <v>7</v>
      </c>
      <c r="D7" s="77" t="s">
        <v>8</v>
      </c>
      <c r="E7" s="77" t="s">
        <v>9</v>
      </c>
      <c r="F7" s="72"/>
    </row>
    <row r="8" spans="1:6" s="78" customFormat="1" ht="18" customHeight="1">
      <c r="A8" s="227" t="s">
        <v>228</v>
      </c>
      <c r="B8" s="228"/>
      <c r="C8" s="98">
        <f>SUM(C9+C11+C22+C27+C47)</f>
        <v>229244</v>
      </c>
      <c r="D8" s="98">
        <f>SUM(D9+D11+D22+D27+D47)</f>
        <v>242264</v>
      </c>
      <c r="E8" s="98">
        <f>SUM(E9+E11+E22+E27+E47)</f>
        <v>242884</v>
      </c>
      <c r="F8" s="72"/>
    </row>
    <row r="9" spans="1:6" s="78" customFormat="1" ht="18" customHeight="1">
      <c r="A9" s="101">
        <v>1</v>
      </c>
      <c r="B9" s="79" t="s">
        <v>233</v>
      </c>
      <c r="C9" s="99">
        <f>SUM(C10)</f>
        <v>705</v>
      </c>
      <c r="D9" s="99">
        <f>SUM(D10)</f>
        <v>705</v>
      </c>
      <c r="E9" s="99">
        <f>SUM(E10)</f>
        <v>705</v>
      </c>
      <c r="F9" s="72"/>
    </row>
    <row r="10" spans="1:6" s="78" customFormat="1" ht="18" customHeight="1">
      <c r="A10" s="101">
        <v>2</v>
      </c>
      <c r="B10" s="81" t="s">
        <v>234</v>
      </c>
      <c r="C10" s="100">
        <v>705</v>
      </c>
      <c r="D10" s="100">
        <v>705</v>
      </c>
      <c r="E10" s="100">
        <v>705</v>
      </c>
      <c r="F10" s="72"/>
    </row>
    <row r="11" spans="1:6" ht="15.75" customHeight="1">
      <c r="A11" s="83">
        <v>3</v>
      </c>
      <c r="B11" s="79" t="s">
        <v>211</v>
      </c>
      <c r="C11" s="84">
        <f>SUM(C12:C21)</f>
        <v>183031</v>
      </c>
      <c r="D11" s="84">
        <f>SUM(D12:D21)</f>
        <v>189504</v>
      </c>
      <c r="E11" s="84">
        <f>SUM(E12:E21)</f>
        <v>189504</v>
      </c>
      <c r="F11" s="71"/>
    </row>
    <row r="12" spans="1:6" ht="15.75" customHeight="1">
      <c r="A12" s="83">
        <v>4</v>
      </c>
      <c r="B12" s="81" t="s">
        <v>243</v>
      </c>
      <c r="C12" s="82">
        <v>3950</v>
      </c>
      <c r="D12" s="82">
        <v>3950</v>
      </c>
      <c r="E12" s="82">
        <v>3950</v>
      </c>
      <c r="F12" s="71"/>
    </row>
    <row r="13" spans="1:6" ht="15.75" customHeight="1">
      <c r="A13" s="83">
        <v>5</v>
      </c>
      <c r="B13" s="81" t="s">
        <v>235</v>
      </c>
      <c r="C13" s="82">
        <v>580</v>
      </c>
      <c r="D13" s="82">
        <v>580</v>
      </c>
      <c r="E13" s="82">
        <v>580</v>
      </c>
      <c r="F13" s="71"/>
    </row>
    <row r="14" spans="1:6" ht="15.75" customHeight="1">
      <c r="A14" s="83">
        <v>6</v>
      </c>
      <c r="B14" s="81" t="s">
        <v>276</v>
      </c>
      <c r="C14" s="82">
        <v>1580</v>
      </c>
      <c r="D14" s="82">
        <v>1580</v>
      </c>
      <c r="E14" s="82">
        <v>1580</v>
      </c>
      <c r="F14" s="71"/>
    </row>
    <row r="15" spans="1:6" ht="15.75" customHeight="1">
      <c r="A15" s="83">
        <v>7</v>
      </c>
      <c r="B15" s="81" t="s">
        <v>277</v>
      </c>
      <c r="C15" s="82">
        <v>945</v>
      </c>
      <c r="D15" s="82">
        <v>945</v>
      </c>
      <c r="E15" s="82">
        <v>945</v>
      </c>
      <c r="F15" s="71"/>
    </row>
    <row r="16" spans="1:6" ht="15.75" customHeight="1">
      <c r="A16" s="83">
        <v>8</v>
      </c>
      <c r="B16" s="81" t="s">
        <v>278</v>
      </c>
      <c r="C16" s="82">
        <v>1580</v>
      </c>
      <c r="D16" s="82">
        <v>1580</v>
      </c>
      <c r="E16" s="82">
        <v>1580</v>
      </c>
      <c r="F16" s="71"/>
    </row>
    <row r="17" spans="1:6" ht="15.75" customHeight="1">
      <c r="A17" s="83">
        <v>9</v>
      </c>
      <c r="B17" s="81" t="s">
        <v>279</v>
      </c>
      <c r="C17" s="82">
        <v>3950</v>
      </c>
      <c r="D17" s="82">
        <v>6350</v>
      </c>
      <c r="E17" s="82">
        <v>6350</v>
      </c>
      <c r="F17" s="71"/>
    </row>
    <row r="18" spans="1:6" ht="15.75" customHeight="1">
      <c r="A18" s="83">
        <v>10</v>
      </c>
      <c r="B18" s="81" t="s">
        <v>244</v>
      </c>
      <c r="C18" s="82">
        <v>120592</v>
      </c>
      <c r="D18" s="82">
        <v>120592</v>
      </c>
      <c r="E18" s="82">
        <v>120592</v>
      </c>
      <c r="F18" s="71"/>
    </row>
    <row r="19" spans="1:6" ht="15.75" customHeight="1">
      <c r="A19" s="83">
        <v>11</v>
      </c>
      <c r="B19" s="81" t="s">
        <v>255</v>
      </c>
      <c r="C19" s="82">
        <v>39366</v>
      </c>
      <c r="D19" s="82">
        <v>39366</v>
      </c>
      <c r="E19" s="82">
        <v>39366</v>
      </c>
      <c r="F19" s="71"/>
    </row>
    <row r="20" spans="1:6" ht="15.75" customHeight="1">
      <c r="A20" s="83">
        <v>12</v>
      </c>
      <c r="B20" s="81" t="s">
        <v>280</v>
      </c>
      <c r="C20" s="82">
        <v>10488</v>
      </c>
      <c r="D20" s="82">
        <v>10488</v>
      </c>
      <c r="E20" s="82">
        <v>10488</v>
      </c>
      <c r="F20" s="71"/>
    </row>
    <row r="21" spans="1:6" ht="15.75" customHeight="1">
      <c r="A21" s="83">
        <v>13</v>
      </c>
      <c r="B21" s="81" t="s">
        <v>281</v>
      </c>
      <c r="C21" s="105">
        <v>0</v>
      </c>
      <c r="D21" s="82">
        <v>4073</v>
      </c>
      <c r="E21" s="82">
        <v>4073</v>
      </c>
      <c r="F21" s="71"/>
    </row>
    <row r="22" spans="1:6" ht="15.75" customHeight="1">
      <c r="A22" s="83">
        <v>14</v>
      </c>
      <c r="B22" s="79" t="s">
        <v>253</v>
      </c>
      <c r="C22" s="109">
        <f>SUM(C23:C26)</f>
        <v>978</v>
      </c>
      <c r="D22" s="109">
        <f>SUM(D23:D26)</f>
        <v>978</v>
      </c>
      <c r="E22" s="109">
        <f>SUM(E23:E26)</f>
        <v>1466</v>
      </c>
      <c r="F22" s="71"/>
    </row>
    <row r="23" spans="1:6" s="95" customFormat="1" ht="15.75" customHeight="1">
      <c r="A23" s="83">
        <v>15</v>
      </c>
      <c r="B23" s="81" t="s">
        <v>282</v>
      </c>
      <c r="C23" s="105">
        <v>158</v>
      </c>
      <c r="D23" s="105">
        <v>158</v>
      </c>
      <c r="E23" s="105">
        <v>158</v>
      </c>
      <c r="F23" s="94"/>
    </row>
    <row r="24" spans="1:6" s="95" customFormat="1" ht="15.75" customHeight="1">
      <c r="A24" s="80">
        <v>16</v>
      </c>
      <c r="B24" s="81" t="s">
        <v>283</v>
      </c>
      <c r="C24" s="105">
        <v>235</v>
      </c>
      <c r="D24" s="105">
        <v>235</v>
      </c>
      <c r="E24" s="105">
        <v>235</v>
      </c>
      <c r="F24" s="94"/>
    </row>
    <row r="25" spans="1:6" s="95" customFormat="1" ht="15.75" customHeight="1">
      <c r="A25" s="83">
        <v>17</v>
      </c>
      <c r="B25" s="81" t="s">
        <v>284</v>
      </c>
      <c r="C25" s="105">
        <v>585</v>
      </c>
      <c r="D25" s="105">
        <v>585</v>
      </c>
      <c r="E25" s="105">
        <v>585</v>
      </c>
      <c r="F25" s="94"/>
    </row>
    <row r="26" spans="1:6" ht="15.75" customHeight="1">
      <c r="A26" s="80">
        <v>18</v>
      </c>
      <c r="B26" s="81" t="s">
        <v>321</v>
      </c>
      <c r="C26" s="105">
        <v>0</v>
      </c>
      <c r="D26" s="105">
        <v>0</v>
      </c>
      <c r="E26" s="105">
        <v>488</v>
      </c>
      <c r="F26" s="71"/>
    </row>
    <row r="27" spans="1:6" ht="15.75" customHeight="1">
      <c r="A27" s="83">
        <v>19</v>
      </c>
      <c r="B27" s="79" t="s">
        <v>212</v>
      </c>
      <c r="C27" s="84">
        <f>SUM(C28:C46)</f>
        <v>23746</v>
      </c>
      <c r="D27" s="84">
        <f>SUM(D28:D46)</f>
        <v>27525</v>
      </c>
      <c r="E27" s="84">
        <f>SUM(E28:E46)</f>
        <v>27525</v>
      </c>
      <c r="F27" s="71"/>
    </row>
    <row r="28" spans="1:6" ht="15.75" customHeight="1">
      <c r="A28" s="83">
        <v>20</v>
      </c>
      <c r="B28" s="81" t="s">
        <v>285</v>
      </c>
      <c r="C28" s="82">
        <v>1300</v>
      </c>
      <c r="D28" s="82">
        <v>1300</v>
      </c>
      <c r="E28" s="82">
        <v>1300</v>
      </c>
      <c r="F28" s="71"/>
    </row>
    <row r="29" spans="1:6" ht="15.75" customHeight="1">
      <c r="A29" s="83">
        <v>21</v>
      </c>
      <c r="B29" s="81" t="s">
        <v>246</v>
      </c>
      <c r="C29" s="82">
        <v>160</v>
      </c>
      <c r="D29" s="82">
        <v>160</v>
      </c>
      <c r="E29" s="82">
        <v>160</v>
      </c>
      <c r="F29" s="71"/>
    </row>
    <row r="30" spans="1:6" ht="15.75" customHeight="1">
      <c r="A30" s="83">
        <v>22</v>
      </c>
      <c r="B30" s="81" t="s">
        <v>286</v>
      </c>
      <c r="C30" s="82">
        <v>32</v>
      </c>
      <c r="D30" s="82">
        <v>32</v>
      </c>
      <c r="E30" s="82">
        <v>32</v>
      </c>
      <c r="F30" s="71"/>
    </row>
    <row r="31" spans="1:6" ht="15.75" customHeight="1">
      <c r="A31" s="83">
        <v>23</v>
      </c>
      <c r="B31" s="81" t="s">
        <v>287</v>
      </c>
      <c r="C31" s="82">
        <v>155</v>
      </c>
      <c r="D31" s="82">
        <v>155</v>
      </c>
      <c r="E31" s="82">
        <v>155</v>
      </c>
      <c r="F31" s="71"/>
    </row>
    <row r="32" spans="1:6" ht="15.75" customHeight="1">
      <c r="A32" s="83">
        <v>24</v>
      </c>
      <c r="B32" s="81" t="s">
        <v>288</v>
      </c>
      <c r="C32" s="82">
        <v>95</v>
      </c>
      <c r="D32" s="82">
        <v>95</v>
      </c>
      <c r="E32" s="82">
        <v>95</v>
      </c>
      <c r="F32" s="71"/>
    </row>
    <row r="33" spans="1:6" ht="15.75" customHeight="1">
      <c r="A33" s="83">
        <v>25</v>
      </c>
      <c r="B33" s="81" t="s">
        <v>289</v>
      </c>
      <c r="C33" s="82">
        <v>240</v>
      </c>
      <c r="D33" s="82">
        <v>240</v>
      </c>
      <c r="E33" s="82">
        <v>240</v>
      </c>
      <c r="F33" s="71"/>
    </row>
    <row r="34" spans="1:6" ht="15.75" customHeight="1">
      <c r="A34" s="83">
        <v>26</v>
      </c>
      <c r="B34" s="81" t="s">
        <v>290</v>
      </c>
      <c r="C34" s="82">
        <v>753</v>
      </c>
      <c r="D34" s="82">
        <v>753</v>
      </c>
      <c r="E34" s="82">
        <v>753</v>
      </c>
      <c r="F34" s="71"/>
    </row>
    <row r="35" spans="1:6" ht="15.75" customHeight="1">
      <c r="A35" s="83">
        <v>27</v>
      </c>
      <c r="B35" s="81" t="s">
        <v>245</v>
      </c>
      <c r="C35" s="82">
        <v>120</v>
      </c>
      <c r="D35" s="82">
        <v>120</v>
      </c>
      <c r="E35" s="82">
        <v>120</v>
      </c>
      <c r="F35" s="71"/>
    </row>
    <row r="36" spans="1:6" ht="15.75" customHeight="1">
      <c r="A36" s="83">
        <v>28</v>
      </c>
      <c r="B36" s="81" t="s">
        <v>291</v>
      </c>
      <c r="C36" s="82">
        <v>144</v>
      </c>
      <c r="D36" s="82">
        <v>144</v>
      </c>
      <c r="E36" s="82">
        <v>144</v>
      </c>
      <c r="F36" s="71"/>
    </row>
    <row r="37" spans="1:6" ht="15.75" customHeight="1">
      <c r="A37" s="83">
        <v>29</v>
      </c>
      <c r="B37" s="81" t="s">
        <v>292</v>
      </c>
      <c r="C37" s="82">
        <v>591</v>
      </c>
      <c r="D37" s="82">
        <v>591</v>
      </c>
      <c r="E37" s="82">
        <v>591</v>
      </c>
      <c r="F37" s="71"/>
    </row>
    <row r="38" spans="1:6" ht="15.75" customHeight="1">
      <c r="A38" s="83">
        <v>30</v>
      </c>
      <c r="B38" s="81" t="s">
        <v>293</v>
      </c>
      <c r="C38" s="82">
        <v>795</v>
      </c>
      <c r="D38" s="82">
        <v>795</v>
      </c>
      <c r="E38" s="82">
        <v>795</v>
      </c>
      <c r="F38" s="71"/>
    </row>
    <row r="39" spans="1:6" ht="15.75" customHeight="1">
      <c r="A39" s="83">
        <v>31</v>
      </c>
      <c r="B39" s="81" t="s">
        <v>294</v>
      </c>
      <c r="C39" s="105">
        <v>3278</v>
      </c>
      <c r="D39" s="105">
        <v>3278</v>
      </c>
      <c r="E39" s="105">
        <v>3278</v>
      </c>
      <c r="F39" s="71"/>
    </row>
    <row r="40" spans="1:6" ht="15.75" customHeight="1">
      <c r="A40" s="83">
        <v>32</v>
      </c>
      <c r="B40" s="81" t="s">
        <v>295</v>
      </c>
      <c r="C40" s="105">
        <v>350</v>
      </c>
      <c r="D40" s="105">
        <v>350</v>
      </c>
      <c r="E40" s="105">
        <v>350</v>
      </c>
      <c r="F40" s="71"/>
    </row>
    <row r="41" spans="1:6" ht="15.75" customHeight="1">
      <c r="A41" s="83">
        <v>33</v>
      </c>
      <c r="B41" s="81" t="s">
        <v>256</v>
      </c>
      <c r="C41" s="105">
        <v>1265</v>
      </c>
      <c r="D41" s="105">
        <v>1265</v>
      </c>
      <c r="E41" s="105">
        <v>1265</v>
      </c>
      <c r="F41" s="71"/>
    </row>
    <row r="42" spans="1:6" ht="15.75" customHeight="1">
      <c r="A42" s="83">
        <v>34</v>
      </c>
      <c r="B42" s="81" t="s">
        <v>299</v>
      </c>
      <c r="C42" s="105">
        <v>14468</v>
      </c>
      <c r="D42" s="105">
        <v>14468</v>
      </c>
      <c r="E42" s="105">
        <v>14468</v>
      </c>
      <c r="F42" s="71"/>
    </row>
    <row r="43" spans="1:6" ht="15.75" customHeight="1">
      <c r="A43" s="83">
        <v>35</v>
      </c>
      <c r="B43" s="81" t="s">
        <v>296</v>
      </c>
      <c r="C43" s="105">
        <v>0</v>
      </c>
      <c r="D43" s="105">
        <v>420</v>
      </c>
      <c r="E43" s="105">
        <v>420</v>
      </c>
      <c r="F43" s="71"/>
    </row>
    <row r="44" spans="1:6" ht="15.75" customHeight="1">
      <c r="A44" s="83">
        <v>36</v>
      </c>
      <c r="B44" s="81" t="s">
        <v>297</v>
      </c>
      <c r="C44" s="105">
        <v>0</v>
      </c>
      <c r="D44" s="105">
        <v>3100</v>
      </c>
      <c r="E44" s="105">
        <v>3100</v>
      </c>
      <c r="F44" s="71"/>
    </row>
    <row r="45" spans="1:6" ht="15.75" customHeight="1">
      <c r="A45" s="83">
        <v>37</v>
      </c>
      <c r="B45" s="81" t="s">
        <v>254</v>
      </c>
      <c r="C45" s="105">
        <v>0</v>
      </c>
      <c r="D45" s="105">
        <v>120</v>
      </c>
      <c r="E45" s="105">
        <v>120</v>
      </c>
      <c r="F45" s="71"/>
    </row>
    <row r="46" spans="1:6" ht="15.75" customHeight="1">
      <c r="A46" s="83">
        <v>38</v>
      </c>
      <c r="B46" s="81" t="s">
        <v>298</v>
      </c>
      <c r="C46" s="105">
        <v>0</v>
      </c>
      <c r="D46" s="105">
        <v>139</v>
      </c>
      <c r="E46" s="105">
        <v>139</v>
      </c>
      <c r="F46" s="71"/>
    </row>
    <row r="47" spans="1:6" ht="15.75" customHeight="1">
      <c r="A47" s="83">
        <v>39</v>
      </c>
      <c r="B47" s="79" t="s">
        <v>213</v>
      </c>
      <c r="C47" s="89">
        <f>SUM(C48:C48)</f>
        <v>20784</v>
      </c>
      <c r="D47" s="89">
        <f>SUM(D48:D48)</f>
        <v>23552</v>
      </c>
      <c r="E47" s="89">
        <f>SUM(E48:E48)</f>
        <v>23684</v>
      </c>
      <c r="F47" s="71"/>
    </row>
    <row r="48" spans="1:6" ht="15.75" customHeight="1" thickBot="1">
      <c r="A48" s="83">
        <v>40</v>
      </c>
      <c r="B48" s="81" t="s">
        <v>236</v>
      </c>
      <c r="C48" s="103">
        <v>20784</v>
      </c>
      <c r="D48" s="103">
        <v>23552</v>
      </c>
      <c r="E48" s="103">
        <v>23684</v>
      </c>
      <c r="F48" s="71"/>
    </row>
    <row r="49" spans="1:6" ht="15.75" customHeight="1">
      <c r="A49" s="229" t="s">
        <v>229</v>
      </c>
      <c r="B49" s="230"/>
      <c r="C49" s="102">
        <f>SUM(C50+C53+C55)</f>
        <v>318</v>
      </c>
      <c r="D49" s="102">
        <f>SUM(D50+D53+D55)</f>
        <v>318</v>
      </c>
      <c r="E49" s="102">
        <f>SUM(E50+E53+E55)</f>
        <v>318</v>
      </c>
      <c r="F49" s="71"/>
    </row>
    <row r="50" spans="1:6" ht="15.75" customHeight="1">
      <c r="A50" s="97">
        <v>41</v>
      </c>
      <c r="B50" s="79" t="s">
        <v>253</v>
      </c>
      <c r="C50" s="165">
        <f>SUM(C51:C52)</f>
        <v>0</v>
      </c>
      <c r="D50" s="165">
        <f>SUM(D51:D52)</f>
        <v>16</v>
      </c>
      <c r="E50" s="165">
        <f>SUM(E51:E52)</f>
        <v>182</v>
      </c>
      <c r="F50" s="71"/>
    </row>
    <row r="51" spans="1:6" ht="15.75" customHeight="1">
      <c r="A51" s="97">
        <v>42</v>
      </c>
      <c r="B51" s="81" t="s">
        <v>300</v>
      </c>
      <c r="C51" s="105">
        <v>0</v>
      </c>
      <c r="D51" s="164">
        <v>16</v>
      </c>
      <c r="E51" s="164">
        <v>16</v>
      </c>
      <c r="F51" s="71"/>
    </row>
    <row r="52" spans="1:6" ht="15.75" customHeight="1">
      <c r="A52" s="110">
        <v>43</v>
      </c>
      <c r="B52" s="81" t="s">
        <v>310</v>
      </c>
      <c r="C52" s="105">
        <v>0</v>
      </c>
      <c r="D52" s="105">
        <v>0</v>
      </c>
      <c r="E52" s="164">
        <v>166</v>
      </c>
      <c r="F52" s="71"/>
    </row>
    <row r="53" spans="1:6" ht="15.75" customHeight="1">
      <c r="A53" s="83">
        <v>44</v>
      </c>
      <c r="B53" s="79" t="s">
        <v>212</v>
      </c>
      <c r="C53" s="89">
        <f>SUM(C54:C54)</f>
        <v>250</v>
      </c>
      <c r="D53" s="89">
        <f>SUM(D54:D54)</f>
        <v>234</v>
      </c>
      <c r="E53" s="89">
        <f>SUM(E54:E54)</f>
        <v>68</v>
      </c>
      <c r="F53" s="71"/>
    </row>
    <row r="54" spans="1:6" ht="15.75" customHeight="1">
      <c r="A54" s="83">
        <v>45</v>
      </c>
      <c r="B54" s="96" t="s">
        <v>301</v>
      </c>
      <c r="C54" s="82">
        <v>250</v>
      </c>
      <c r="D54" s="82">
        <v>234</v>
      </c>
      <c r="E54" s="82">
        <v>68</v>
      </c>
      <c r="F54" s="71"/>
    </row>
    <row r="55" spans="1:6" ht="15.75" customHeight="1">
      <c r="A55" s="236">
        <v>46</v>
      </c>
      <c r="B55" s="79" t="s">
        <v>213</v>
      </c>
      <c r="C55" s="104">
        <f>SUM(C56)</f>
        <v>68</v>
      </c>
      <c r="D55" s="104">
        <f>SUM(D56)</f>
        <v>68</v>
      </c>
      <c r="E55" s="104">
        <f>SUM(E56)</f>
        <v>68</v>
      </c>
      <c r="F55" s="71"/>
    </row>
    <row r="56" spans="1:6" ht="15.75" customHeight="1" thickBot="1">
      <c r="A56" s="237">
        <v>47</v>
      </c>
      <c r="B56" s="81" t="s">
        <v>236</v>
      </c>
      <c r="C56" s="105">
        <v>68</v>
      </c>
      <c r="D56" s="105">
        <v>68</v>
      </c>
      <c r="E56" s="105">
        <v>68</v>
      </c>
      <c r="F56" s="71"/>
    </row>
    <row r="57" spans="1:6" s="87" customFormat="1" ht="18" customHeight="1" thickBot="1">
      <c r="A57" s="166">
        <v>48</v>
      </c>
      <c r="B57" s="85" t="s">
        <v>215</v>
      </c>
      <c r="C57" s="86">
        <f>SUM(C8+C49)</f>
        <v>229562</v>
      </c>
      <c r="D57" s="86">
        <f>SUM(D8+D49)</f>
        <v>242582</v>
      </c>
      <c r="E57" s="86">
        <f>SUM(E8+E49)</f>
        <v>243202</v>
      </c>
      <c r="F57" s="76"/>
    </row>
  </sheetData>
  <sheetProtection/>
  <mergeCells count="4">
    <mergeCell ref="E1:F1"/>
    <mergeCell ref="A3:E3"/>
    <mergeCell ref="A8:B8"/>
    <mergeCell ref="A49:B49"/>
  </mergeCells>
  <printOptions/>
  <pageMargins left="0.7" right="0.7" top="0.75" bottom="0.75" header="0.3" footer="0.3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2013-01-19T13:18:41Z</cp:lastPrinted>
  <dcterms:created xsi:type="dcterms:W3CDTF">2006-09-16T00:00:00Z</dcterms:created>
  <dcterms:modified xsi:type="dcterms:W3CDTF">2019-09-20T17:37:04Z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26cd3365-566e-4ce5-a7b1-79a94fd37595</vt:lpwstr>
  </property>
</Properties>
</file>