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vegerne\Desktop\költségvetés 2018\Pénzesgyőr\II. számú módosíttás\"/>
    </mc:Choice>
  </mc:AlternateContent>
  <xr:revisionPtr revIDLastSave="0" documentId="13_ncr:1_{A1ABA2CE-279B-4EB7-844F-06A488BE302E}" xr6:coauthVersionLast="40" xr6:coauthVersionMax="40" xr10:uidLastSave="{00000000-0000-0000-0000-000000000000}"/>
  <bookViews>
    <workbookView xWindow="0" yWindow="0" windowWidth="15345" windowHeight="4920" activeTab="2" xr2:uid="{00000000-000D-0000-FFFF-FFFF00000000}"/>
  </bookViews>
  <sheets>
    <sheet name="1. Pénzesgyőr" sheetId="1" r:id="rId1"/>
    <sheet name="2.1 kötelező" sheetId="5" r:id="rId2"/>
    <sheet name="2.2 önként vállalt" sheetId="2" r:id="rId3"/>
    <sheet name="2.3 államigazgatási" sheetId="6" r:id="rId4"/>
    <sheet name="3. adosságot keletkeztető ügyel" sheetId="7" r:id="rId5"/>
    <sheet name="4. saját bevételek bemutatása" sheetId="8" r:id="rId6"/>
    <sheet name="5.beruhási kiadások bemutatása" sheetId="9" r:id="rId7"/>
    <sheet name="6. felújítások bemutatása" sheetId="10" r:id="rId8"/>
    <sheet name="7. EU-s támogatások" sheetId="11" r:id="rId9"/>
    <sheet name="8.kitekintő határozat" sheetId="13" r:id="rId10"/>
    <sheet name="9.likviditási terv" sheetId="14" r:id="rId11"/>
    <sheet name="10.adott támogatások bemutatása" sheetId="23" r:id="rId12"/>
    <sheet name="11. tartozásállomány" sheetId="24" r:id="rId13"/>
    <sheet name="12. állami támogatások" sheetId="26" r:id="rId14"/>
  </sheets>
  <calcPr calcId="181029"/>
</workbook>
</file>

<file path=xl/calcChain.xml><?xml version="1.0" encoding="utf-8"?>
<calcChain xmlns="http://schemas.openxmlformats.org/spreadsheetml/2006/main">
  <c r="I18" i="5" l="1"/>
  <c r="I32" i="5" s="1"/>
  <c r="I11" i="5" l="1"/>
  <c r="I12" i="5"/>
  <c r="I13" i="5"/>
  <c r="I14" i="5"/>
  <c r="I15" i="5"/>
  <c r="I16" i="5"/>
  <c r="I17" i="5"/>
  <c r="I20" i="5"/>
  <c r="I21" i="5"/>
  <c r="I22" i="5"/>
  <c r="I23" i="5"/>
  <c r="I25" i="5" s="1"/>
  <c r="I24" i="5"/>
  <c r="I28" i="5"/>
  <c r="I29" i="5"/>
  <c r="I30" i="5"/>
  <c r="I31" i="5"/>
  <c r="E28" i="5"/>
  <c r="E32" i="5" s="1"/>
  <c r="E29" i="5"/>
  <c r="E30" i="5"/>
  <c r="E20" i="5"/>
  <c r="E21" i="5"/>
  <c r="E22" i="5"/>
  <c r="E23" i="5"/>
  <c r="E24" i="5"/>
  <c r="E12" i="5"/>
  <c r="E13" i="5"/>
  <c r="E14" i="5"/>
  <c r="E15" i="5"/>
  <c r="I25" i="1"/>
  <c r="I15" i="1"/>
  <c r="I18" i="1" s="1"/>
  <c r="E28" i="1"/>
  <c r="I28" i="1"/>
  <c r="E11" i="5"/>
  <c r="I18" i="2"/>
  <c r="I32" i="2" s="1"/>
  <c r="E32" i="2"/>
  <c r="E18" i="2"/>
  <c r="E25" i="5"/>
  <c r="E18" i="1"/>
  <c r="E25" i="1"/>
  <c r="E18" i="5" l="1"/>
  <c r="I32" i="1"/>
  <c r="E32" i="1"/>
  <c r="D36" i="13"/>
  <c r="D38" i="13" s="1"/>
  <c r="E32" i="13"/>
  <c r="E36" i="13" s="1"/>
  <c r="E38" i="13" s="1"/>
  <c r="D32" i="13"/>
  <c r="C32" i="13"/>
  <c r="C36" i="13" s="1"/>
  <c r="C38" i="13" s="1"/>
  <c r="E29" i="13"/>
  <c r="D29" i="13"/>
  <c r="C29" i="13"/>
  <c r="D23" i="13"/>
  <c r="D25" i="13" s="1"/>
  <c r="E10" i="13"/>
  <c r="E23" i="13" s="1"/>
  <c r="E25" i="13" s="1"/>
  <c r="C10" i="13"/>
  <c r="C23" i="13" s="1"/>
  <c r="C25" i="13" s="1"/>
  <c r="D14" i="1" l="1"/>
  <c r="C14" i="1"/>
  <c r="D12" i="8" l="1"/>
  <c r="C11" i="5" l="1"/>
  <c r="D11" i="5"/>
  <c r="C12" i="5"/>
  <c r="D12" i="5"/>
  <c r="D13" i="5"/>
  <c r="G11" i="5"/>
  <c r="H11" i="5"/>
  <c r="G12" i="5"/>
  <c r="H12" i="5"/>
  <c r="H13" i="5"/>
  <c r="G13" i="5"/>
  <c r="B11" i="26" l="1"/>
  <c r="O10" i="14"/>
  <c r="O6" i="14"/>
  <c r="C11" i="11" l="1"/>
  <c r="H25" i="1" l="1"/>
  <c r="H18" i="1"/>
  <c r="O14" i="14" l="1"/>
  <c r="O27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C12" i="8"/>
  <c r="H30" i="5"/>
  <c r="H31" i="5"/>
  <c r="H29" i="5"/>
  <c r="G30" i="5"/>
  <c r="G31" i="5"/>
  <c r="G29" i="5"/>
  <c r="H21" i="5"/>
  <c r="H22" i="5"/>
  <c r="H23" i="5"/>
  <c r="H24" i="5"/>
  <c r="H20" i="5"/>
  <c r="G21" i="5"/>
  <c r="G22" i="5"/>
  <c r="G23" i="5"/>
  <c r="G24" i="5"/>
  <c r="G20" i="5"/>
  <c r="H14" i="5"/>
  <c r="H15" i="5"/>
  <c r="H16" i="5"/>
  <c r="H17" i="5"/>
  <c r="G14" i="5"/>
  <c r="G15" i="5"/>
  <c r="G16" i="5"/>
  <c r="G17" i="5"/>
  <c r="D30" i="5"/>
  <c r="D31" i="5"/>
  <c r="D29" i="5"/>
  <c r="C30" i="5"/>
  <c r="C31" i="5"/>
  <c r="C29" i="5"/>
  <c r="D21" i="5"/>
  <c r="D22" i="5"/>
  <c r="D23" i="5"/>
  <c r="D24" i="5"/>
  <c r="D20" i="5"/>
  <c r="C21" i="5"/>
  <c r="C22" i="5"/>
  <c r="C23" i="5"/>
  <c r="C24" i="5"/>
  <c r="C20" i="5"/>
  <c r="D14" i="5"/>
  <c r="D15" i="5"/>
  <c r="D16" i="5"/>
  <c r="D17" i="5"/>
  <c r="C14" i="5"/>
  <c r="C15" i="5"/>
  <c r="C16" i="5"/>
  <c r="C17" i="5"/>
  <c r="D39" i="23"/>
  <c r="B27" i="26"/>
  <c r="N16" i="14"/>
  <c r="J16" i="14"/>
  <c r="F16" i="14"/>
  <c r="L16" i="14"/>
  <c r="L29" i="14" s="1"/>
  <c r="K16" i="14"/>
  <c r="H16" i="14"/>
  <c r="G16" i="14"/>
  <c r="D16" i="14"/>
  <c r="O26" i="14"/>
  <c r="O25" i="14"/>
  <c r="O24" i="14"/>
  <c r="O23" i="14"/>
  <c r="O22" i="14"/>
  <c r="O21" i="14"/>
  <c r="O20" i="14"/>
  <c r="O19" i="14"/>
  <c r="O18" i="14"/>
  <c r="M16" i="14"/>
  <c r="I16" i="14"/>
  <c r="E16" i="14"/>
  <c r="C16" i="14"/>
  <c r="O15" i="14"/>
  <c r="O13" i="14"/>
  <c r="O12" i="14"/>
  <c r="O11" i="14"/>
  <c r="O9" i="14"/>
  <c r="O8" i="14"/>
  <c r="O7" i="14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D39" i="11"/>
  <c r="C39" i="11"/>
  <c r="B39" i="11"/>
  <c r="E38" i="11"/>
  <c r="E37" i="11"/>
  <c r="E36" i="11"/>
  <c r="E35" i="11"/>
  <c r="E34" i="11"/>
  <c r="E33" i="11"/>
  <c r="E32" i="11"/>
  <c r="E39" i="11" s="1"/>
  <c r="D26" i="11"/>
  <c r="B26" i="11"/>
  <c r="E25" i="11"/>
  <c r="E24" i="11"/>
  <c r="E23" i="11"/>
  <c r="E22" i="11"/>
  <c r="E20" i="11"/>
  <c r="E19" i="11"/>
  <c r="D16" i="11"/>
  <c r="C16" i="11"/>
  <c r="B16" i="11"/>
  <c r="E15" i="11"/>
  <c r="E14" i="11"/>
  <c r="E13" i="11"/>
  <c r="E12" i="11"/>
  <c r="E11" i="1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B25" i="10"/>
  <c r="B24" i="9"/>
  <c r="H28" i="6"/>
  <c r="G28" i="6"/>
  <c r="D28" i="6"/>
  <c r="C28" i="6"/>
  <c r="H25" i="6"/>
  <c r="G25" i="6"/>
  <c r="D25" i="6"/>
  <c r="C25" i="6"/>
  <c r="H18" i="6"/>
  <c r="D18" i="6"/>
  <c r="G18" i="6"/>
  <c r="C18" i="6"/>
  <c r="C32" i="6" s="1"/>
  <c r="H32" i="6"/>
  <c r="C28" i="1"/>
  <c r="C18" i="1"/>
  <c r="D18" i="1"/>
  <c r="H28" i="1"/>
  <c r="H32" i="1" s="1"/>
  <c r="G28" i="1"/>
  <c r="D28" i="1"/>
  <c r="G25" i="1"/>
  <c r="D25" i="1"/>
  <c r="C25" i="1"/>
  <c r="G18" i="1"/>
  <c r="H28" i="2"/>
  <c r="G28" i="2"/>
  <c r="D28" i="2"/>
  <c r="C28" i="2"/>
  <c r="H25" i="2"/>
  <c r="G25" i="2"/>
  <c r="D25" i="2"/>
  <c r="C25" i="2"/>
  <c r="H18" i="2"/>
  <c r="H32" i="2" s="1"/>
  <c r="G18" i="2"/>
  <c r="C18" i="2"/>
  <c r="D18" i="2"/>
  <c r="E49" i="11" l="1"/>
  <c r="G20" i="24"/>
  <c r="C32" i="2"/>
  <c r="G32" i="6"/>
  <c r="D32" i="6"/>
  <c r="J32" i="6" s="1"/>
  <c r="D32" i="2"/>
  <c r="C28" i="5"/>
  <c r="G25" i="5"/>
  <c r="G28" i="5"/>
  <c r="D25" i="5"/>
  <c r="H28" i="5"/>
  <c r="H25" i="5"/>
  <c r="K29" i="14"/>
  <c r="J29" i="14"/>
  <c r="D29" i="14"/>
  <c r="E29" i="14"/>
  <c r="F29" i="14"/>
  <c r="M29" i="14"/>
  <c r="G29" i="14"/>
  <c r="H29" i="14"/>
  <c r="N29" i="14"/>
  <c r="O28" i="14"/>
  <c r="I29" i="14"/>
  <c r="O16" i="14"/>
  <c r="C29" i="14"/>
  <c r="J32" i="2"/>
  <c r="G32" i="2"/>
  <c r="D18" i="5"/>
  <c r="H18" i="5"/>
  <c r="D28" i="5"/>
  <c r="D32" i="1"/>
  <c r="G32" i="1"/>
  <c r="G18" i="5"/>
  <c r="C25" i="5"/>
  <c r="C18" i="5"/>
  <c r="C32" i="1"/>
  <c r="E16" i="11"/>
  <c r="E21" i="11"/>
  <c r="E26" i="11" s="1"/>
  <c r="C26" i="11"/>
  <c r="C32" i="5" l="1"/>
  <c r="G32" i="5"/>
  <c r="H32" i="5"/>
  <c r="O29" i="14"/>
  <c r="D32" i="5"/>
  <c r="J32" i="1"/>
  <c r="J32" i="5" l="1"/>
</calcChain>
</file>

<file path=xl/sharedStrings.xml><?xml version="1.0" encoding="utf-8"?>
<sst xmlns="http://schemas.openxmlformats.org/spreadsheetml/2006/main" count="609" uniqueCount="286">
  <si>
    <t>1. melléklet a …/2018.(…)önkormányzati rendelethez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</si>
  <si>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</si>
  <si>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</si>
  <si>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</si>
  <si>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</si>
  <si>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</si>
  <si>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</si>
  <si>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</si>
  <si>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</si>
  <si>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</si>
  <si>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</si>
  <si>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2018.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</si>
  <si>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</si>
  <si>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</si>
  <si>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</si>
  <si>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</si>
  <si>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</si>
  <si>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</si>
  <si>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</si>
  <si>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</si>
  <si>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</si>
  <si>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</si>
  <si>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</si>
  <si>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</si>
  <si>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</si>
  <si>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</si>
  <si>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</si>
  <si>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</si>
  <si>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</si>
  <si>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</si>
  <si>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</si>
  <si>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</si>
  <si>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</si>
  <si>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</si>
  <si>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</si>
  <si>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</si>
  <si>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</si>
  <si>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</si>
  <si>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</si>
  <si>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</si>
  <si>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</si>
  <si>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</si>
  <si>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</si>
  <si>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</si>
  <si>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</si>
  <si>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</si>
  <si>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</si>
  <si>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</si>
  <si>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</si>
  <si>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</si>
  <si>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</si>
  <si>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</si>
  <si>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</si>
  <si>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kötelező feladat</t>
  </si>
  <si>
    <t>4. melléklet a …/2018.(…)önkormányzati rendelethez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</si>
  <si>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</si>
  <si>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</si>
  <si>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</si>
  <si>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</si>
  <si>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</si>
  <si>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</si>
  <si>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</si>
  <si>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</si>
  <si>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</si>
  <si>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</si>
  <si>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</si>
  <si>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</si>
  <si>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</si>
  <si>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</si>
  <si>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</si>
  <si>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</si>
  <si>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</si>
  <si>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</si>
  <si>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</si>
  <si>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</si>
  <si>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</si>
  <si>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</si>
  <si>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</si>
  <si>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</si>
  <si>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Beruházási (felhalmozási) kiadások előirányzata beruházásonként</t>
  </si>
  <si>
    <t>Beruházás  megnevezése</t>
  </si>
  <si>
    <t>ÖSSZESEN: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</si>
  <si>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</si>
  <si>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</si>
  <si>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</si>
  <si>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</si>
  <si>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</si>
  <si>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</si>
  <si>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</si>
  <si>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</si>
  <si>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</si>
  <si>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</si>
  <si>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</si>
  <si>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</si>
  <si>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</si>
  <si>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</si>
  <si>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</si>
  <si>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</si>
  <si>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</si>
  <si>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</si>
  <si>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</si>
  <si>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</si>
  <si>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</si>
  <si>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</si>
  <si>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</si>
  <si>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</si>
  <si>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</si>
  <si>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</si>
  <si>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</si>
  <si>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</si>
  <si>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</si>
  <si>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</si>
  <si>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</si>
  <si>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</si>
  <si>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</si>
  <si>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</si>
  <si>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</si>
  <si>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</si>
  <si>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</si>
  <si>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</si>
  <si>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</si>
  <si>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</si>
  <si>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</si>
  <si>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</si>
  <si>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</si>
  <si>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</si>
  <si>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</si>
  <si>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</si>
  <si>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</si>
  <si>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</si>
  <si>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</si>
  <si>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</si>
  <si>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</si>
  <si>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</si>
  <si>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</si>
  <si>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</si>
  <si>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</si>
  <si>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</si>
  <si>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</si>
  <si>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</si>
  <si>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</si>
  <si>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</si>
  <si>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</si>
  <si>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</si>
  <si>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</si>
  <si>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</si>
  <si>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</si>
  <si>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</si>
  <si>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</si>
  <si>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</si>
  <si>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</si>
  <si>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</si>
  <si>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</si>
  <si>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</si>
  <si>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</si>
  <si>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</si>
  <si>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</si>
  <si>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</si>
  <si>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</si>
  <si>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</si>
  <si>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</si>
  <si>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</si>
  <si>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</si>
  <si>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</si>
  <si>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</si>
  <si>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</si>
  <si>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</si>
  <si>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</si>
  <si>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</si>
  <si>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</si>
  <si>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</si>
  <si>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</si>
  <si>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</si>
  <si>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</si>
  <si>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</si>
  <si>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</si>
  <si>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</si>
  <si>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</si>
  <si>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</si>
  <si>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</si>
  <si>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</si>
  <si>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</si>
  <si>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</si>
  <si>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</si>
  <si>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</si>
  <si>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</si>
  <si>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</si>
  <si>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</si>
  <si>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</si>
  <si>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</si>
  <si>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</si>
  <si>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</si>
  <si>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</si>
  <si>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</si>
  <si>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</si>
  <si>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</si>
  <si>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Falugondnoki szolgálatatás</t>
  </si>
  <si>
    <t>Gyermekétkeztetés támogatása</t>
  </si>
  <si>
    <t>December havi bérkompenzáció</t>
  </si>
  <si>
    <t>2018. évi támogatás összesen")</t>
  </si>
  <si>
    <t>Sor-
szám</t>
  </si>
  <si>
    <t>Támogatott szervezet neve</t>
  </si>
  <si>
    <t>Támogatás célja</t>
  </si>
  <si>
    <t>Támogatás összge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</si>
  <si>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</si>
  <si>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</si>
  <si>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</si>
  <si>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</si>
  <si>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</si>
  <si>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</si>
  <si>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</si>
  <si>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</si>
  <si>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</si>
  <si>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</si>
  <si>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</si>
  <si>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</si>
  <si>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Bevételi jogcím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</si>
  <si>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</si>
  <si>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</si>
  <si>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</si>
  <si>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</si>
  <si>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</si>
  <si>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</si>
  <si>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</si>
  <si>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</si>
  <si>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</si>
  <si>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</si>
  <si>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</si>
  <si>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</si>
  <si>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</si>
  <si>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</si>
  <si>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</si>
  <si>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</si>
  <si>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</si>
  <si>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</si>
  <si>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</si>
  <si>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</si>
  <si>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</si>
  <si>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</si>
  <si>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</si>
  <si>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</si>
  <si>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</si>
  <si>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</si>
  <si>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</si>
  <si>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</si>
  <si>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</si>
  <si>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</si>
  <si>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</si>
  <si>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</si>
  <si>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</si>
  <si>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</si>
  <si>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</si>
  <si>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</si>
  <si>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</si>
  <si>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3. melléklet a …/2018.(…)önkormányzati rendelethez</t>
  </si>
  <si>
    <t>5. melléklet a …/2018.(…)önkormányzati rendelethez</t>
  </si>
  <si>
    <t>6. melléklet a …/2018.(…)önkormányzati rendelethez</t>
  </si>
  <si>
    <t>7. melléklet a …/2018.(…)önkormányzati rendelethez</t>
  </si>
  <si>
    <t>2.3. melléklet a …/2018.(…)önkormányzati rendelethez</t>
  </si>
  <si>
    <t>2.2. melléklet a …/2018.(…)önkormányzati rendelethez</t>
  </si>
  <si>
    <t>2.1. melléklet a …/2018.(…)önkormányzati rendelethez</t>
  </si>
  <si>
    <t>9. melléklet a …/2018.(…)önkormányzati rendelethez</t>
  </si>
  <si>
    <t>10. melléklet a …/2018.(…)önkormányzati rendelethez</t>
  </si>
  <si>
    <t>11. melléklet a …/2018.(…)önkormányzati rendelethez</t>
  </si>
  <si>
    <t>12. melléklet a …/2018.(…)önkormányzati rendelethez</t>
  </si>
  <si>
    <t>2018.évi általános működés és ágazati feladatok támogatásának alakulása jogcímenként</t>
  </si>
  <si>
    <t>Működési tartalé</t>
  </si>
  <si>
    <t>Pénzmaradvány</t>
  </si>
  <si>
    <t>Pénzmaradvény</t>
  </si>
  <si>
    <t>Üzemeltetési anyagok</t>
  </si>
  <si>
    <t>Pénzesgyőr Község Önkormányzata</t>
  </si>
  <si>
    <t>2018. év módosított előirányzat</t>
  </si>
  <si>
    <t>Pénzesgyőr Község Önkormányzat adósságot keletkeztető ügyletekből és kezességvállalásokból fennálló kötelezettségei</t>
  </si>
  <si>
    <t>Pénzesgyőr Község Önkormányzat saját bevételeinek részletezése az adósságot keletkeztető ügyletből származó tárgyévi fizetési kötelezettség megállapításához</t>
  </si>
  <si>
    <t>Kultúrház felújítás</t>
  </si>
  <si>
    <t>PÉNZESGYŐR KÖZSÉGI ÖNKORMÁNYZAT KÖLTSÉGVETÉS MÓDOSÍTÁS</t>
  </si>
  <si>
    <t>Ezer forintban</t>
  </si>
  <si>
    <t>2018.évi</t>
  </si>
  <si>
    <t>2019. évi</t>
  </si>
  <si>
    <t>2020. évi</t>
  </si>
  <si>
    <t>8. melléklet a …/2018.(…)önkormányzati rendelethez</t>
  </si>
  <si>
    <t>2018. III. negyedév</t>
  </si>
  <si>
    <t>2018. év 1. sz. módosított előirányzat</t>
  </si>
  <si>
    <t>2018. év 2. sz. módosított előirányzat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</si>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</sst>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indexed="8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8"/>
      <color theme="1"/>
      <name val="Times New Roman CE"/>
      <family val="1"/>
      <charset val="238"/>
    </font>
    <font>
      <sz val="10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darkHorizontal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9" fillId="0" borderId="0"/>
    <xf numFmtId="0" fontId="1" fillId="0" borderId="0"/>
    <xf numFmtId="0" fontId="19" fillId="0" borderId="0"/>
  </cellStyleXfs>
  <cellXfs count="357">
    <xf numFmtId="0" fontId="0" fillId="0" borderId="0" xfId="0"/>
    <xf numFmtId="0" fontId="2" fillId="0" borderId="0" xfId="6" applyFont="1" applyAlignment="1">
      <alignment horizontal="center"/>
    </xf>
    <xf numFmtId="0" fontId="4" fillId="0" borderId="0" xfId="0" applyFont="1" applyAlignment="1"/>
    <xf numFmtId="0" fontId="2" fillId="0" borderId="0" xfId="6" applyFont="1"/>
    <xf numFmtId="0" fontId="4" fillId="0" borderId="0" xfId="0" applyFont="1" applyAlignment="1">
      <alignment horizontal="right"/>
    </xf>
    <xf numFmtId="0" fontId="2" fillId="2" borderId="1" xfId="6" applyFont="1" applyFill="1" applyBorder="1" applyAlignment="1">
      <alignment horizontal="center"/>
    </xf>
    <xf numFmtId="3" fontId="6" fillId="2" borderId="1" xfId="6" applyNumberFormat="1" applyFont="1" applyFill="1" applyBorder="1" applyAlignment="1">
      <alignment horizontal="center"/>
    </xf>
    <xf numFmtId="0" fontId="6" fillId="2" borderId="1" xfId="6" applyFont="1" applyFill="1" applyBorder="1" applyAlignment="1">
      <alignment horizontal="center"/>
    </xf>
    <xf numFmtId="0" fontId="7" fillId="0" borderId="1" xfId="6" applyFont="1" applyBorder="1" applyAlignment="1">
      <alignment horizontal="center"/>
    </xf>
    <xf numFmtId="3" fontId="8" fillId="0" borderId="1" xfId="6" applyNumberFormat="1" applyFont="1" applyBorder="1" applyAlignment="1"/>
    <xf numFmtId="3" fontId="4" fillId="0" borderId="1" xfId="6" applyNumberFormat="1" applyFont="1" applyBorder="1"/>
    <xf numFmtId="3" fontId="7" fillId="0" borderId="1" xfId="6" applyNumberFormat="1" applyFont="1" applyBorder="1"/>
    <xf numFmtId="3" fontId="4" fillId="0" borderId="1" xfId="6" applyNumberFormat="1" applyFont="1" applyBorder="1" applyAlignment="1"/>
    <xf numFmtId="3" fontId="4" fillId="0" borderId="1" xfId="6" applyNumberFormat="1" applyFont="1" applyFill="1" applyBorder="1" applyAlignment="1"/>
    <xf numFmtId="0" fontId="9" fillId="0" borderId="1" xfId="6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vertical="center"/>
    </xf>
    <xf numFmtId="3" fontId="8" fillId="0" borderId="1" xfId="6" applyNumberFormat="1" applyFont="1" applyBorder="1" applyAlignment="1">
      <alignment vertical="center"/>
    </xf>
    <xf numFmtId="3" fontId="4" fillId="0" borderId="1" xfId="6" applyNumberFormat="1" applyFont="1" applyBorder="1" applyAlignment="1">
      <alignment horizontal="left"/>
    </xf>
    <xf numFmtId="3" fontId="8" fillId="0" borderId="1" xfId="6" applyNumberFormat="1" applyFont="1" applyFill="1" applyBorder="1" applyAlignment="1">
      <alignment horizontal="left" vertical="center"/>
    </xf>
    <xf numFmtId="3" fontId="8" fillId="0" borderId="1" xfId="6" applyNumberFormat="1" applyFont="1" applyBorder="1" applyAlignment="1">
      <alignment horizontal="right" vertical="center"/>
    </xf>
    <xf numFmtId="3" fontId="8" fillId="0" borderId="1" xfId="6" applyNumberFormat="1" applyFont="1" applyFill="1" applyBorder="1" applyAlignment="1">
      <alignment horizontal="left"/>
    </xf>
    <xf numFmtId="3" fontId="8" fillId="0" borderId="1" xfId="6" applyNumberFormat="1" applyFont="1" applyBorder="1"/>
    <xf numFmtId="3" fontId="8" fillId="0" borderId="1" xfId="6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/>
    <xf numFmtId="3" fontId="10" fillId="0" borderId="1" xfId="6" applyNumberFormat="1" applyFont="1" applyFill="1" applyBorder="1" applyAlignment="1">
      <alignment horizontal="left"/>
    </xf>
    <xf numFmtId="3" fontId="4" fillId="0" borderId="1" xfId="6" applyNumberFormat="1" applyFont="1" applyFill="1" applyBorder="1" applyAlignment="1">
      <alignment horizontal="left"/>
    </xf>
    <xf numFmtId="0" fontId="9" fillId="2" borderId="1" xfId="6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164" fontId="14" fillId="0" borderId="0" xfId="5" applyNumberFormat="1" applyFont="1" applyFill="1" applyBorder="1" applyAlignment="1" applyProtection="1">
      <alignment horizontal="centerContinuous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/>
    </xf>
    <xf numFmtId="0" fontId="22" fillId="0" borderId="4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0" fontId="35" fillId="0" borderId="5" xfId="5" applyFont="1" applyFill="1" applyBorder="1"/>
    <xf numFmtId="165" fontId="22" fillId="0" borderId="8" xfId="1" applyNumberFormat="1" applyFont="1" applyFill="1" applyBorder="1"/>
    <xf numFmtId="165" fontId="22" fillId="0" borderId="9" xfId="1" applyNumberFormat="1" applyFont="1" applyFill="1" applyBorder="1"/>
    <xf numFmtId="0" fontId="22" fillId="0" borderId="10" xfId="5" applyFont="1" applyFill="1" applyBorder="1" applyProtection="1">
      <protection locked="0"/>
    </xf>
    <xf numFmtId="165" fontId="22" fillId="0" borderId="10" xfId="1" applyNumberFormat="1" applyFont="1" applyFill="1" applyBorder="1" applyProtection="1">
      <protection locked="0"/>
    </xf>
    <xf numFmtId="0" fontId="22" fillId="0" borderId="1" xfId="5" applyFont="1" applyFill="1" applyBorder="1" applyProtection="1">
      <protection locked="0"/>
    </xf>
    <xf numFmtId="165" fontId="22" fillId="0" borderId="1" xfId="1" applyNumberFormat="1" applyFont="1" applyFill="1" applyBorder="1" applyProtection="1">
      <protection locked="0"/>
    </xf>
    <xf numFmtId="0" fontId="22" fillId="0" borderId="11" xfId="5" applyFont="1" applyFill="1" applyBorder="1" applyProtection="1">
      <protection locked="0"/>
    </xf>
    <xf numFmtId="165" fontId="22" fillId="0" borderId="11" xfId="1" applyNumberFormat="1" applyFont="1" applyFill="1" applyBorder="1" applyProtection="1">
      <protection locked="0"/>
    </xf>
    <xf numFmtId="0" fontId="35" fillId="0" borderId="4" xfId="5" applyFont="1" applyFill="1" applyBorder="1" applyAlignment="1">
      <alignment horizontal="center" vertical="center"/>
    </xf>
    <xf numFmtId="165" fontId="35" fillId="0" borderId="5" xfId="5" applyNumberFormat="1" applyFont="1" applyFill="1" applyBorder="1"/>
    <xf numFmtId="165" fontId="35" fillId="0" borderId="6" xfId="5" applyNumberFormat="1" applyFont="1" applyFill="1" applyBorder="1"/>
    <xf numFmtId="166" fontId="35" fillId="0" borderId="11" xfId="5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3" fillId="0" borderId="10" xfId="5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2" fillId="0" borderId="5" xfId="5" applyFont="1" applyFill="1" applyBorder="1" applyAlignment="1" applyProtection="1">
      <alignment horizontal="center" vertical="center" wrapText="1"/>
    </xf>
    <xf numFmtId="164" fontId="14" fillId="0" borderId="0" xfId="5" applyNumberFormat="1" applyFont="1" applyFill="1" applyBorder="1" applyAlignment="1" applyProtection="1">
      <alignment horizontal="centerContinuous" vertical="center" wrapText="1"/>
    </xf>
    <xf numFmtId="0" fontId="28" fillId="0" borderId="1" xfId="5" applyFont="1" applyFill="1" applyBorder="1" applyAlignment="1" applyProtection="1">
      <alignment horizontal="left" vertical="center" wrapText="1" indent="1"/>
    </xf>
    <xf numFmtId="0" fontId="28" fillId="0" borderId="11" xfId="5" applyFont="1" applyFill="1" applyBorder="1" applyAlignment="1" applyProtection="1">
      <alignment horizontal="left" vertical="center" wrapText="1" indent="1"/>
    </xf>
    <xf numFmtId="49" fontId="28" fillId="0" borderId="2" xfId="5" applyNumberFormat="1" applyFont="1" applyFill="1" applyBorder="1" applyAlignment="1" applyProtection="1">
      <alignment horizontal="left" vertical="center" wrapText="1" indent="1"/>
    </xf>
    <xf numFmtId="49" fontId="28" fillId="0" borderId="3" xfId="5" applyNumberFormat="1" applyFont="1" applyFill="1" applyBorder="1" applyAlignment="1" applyProtection="1">
      <alignment horizontal="left" vertical="center" wrapText="1" indent="1"/>
    </xf>
    <xf numFmtId="49" fontId="28" fillId="0" borderId="7" xfId="5" applyNumberFormat="1" applyFont="1" applyFill="1" applyBorder="1" applyAlignment="1" applyProtection="1">
      <alignment horizontal="left" vertical="center" wrapText="1" indent="1"/>
    </xf>
    <xf numFmtId="0" fontId="26" fillId="0" borderId="4" xfId="5" applyFont="1" applyFill="1" applyBorder="1" applyAlignment="1" applyProtection="1">
      <alignment horizontal="left" vertical="center" wrapText="1" indent="1"/>
    </xf>
    <xf numFmtId="0" fontId="26" fillId="0" borderId="5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vertical="center" wrapText="1"/>
    </xf>
    <xf numFmtId="0" fontId="26" fillId="0" borderId="4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horizontal="center" vertical="center" wrapText="1"/>
    </xf>
    <xf numFmtId="0" fontId="17" fillId="0" borderId="5" xfId="7" applyFont="1" applyFill="1" applyBorder="1" applyAlignment="1" applyProtection="1">
      <alignment horizontal="left" vertical="center" indent="1"/>
    </xf>
    <xf numFmtId="0" fontId="34" fillId="0" borderId="12" xfId="7" applyFont="1" applyFill="1" applyBorder="1" applyAlignment="1" applyProtection="1">
      <alignment horizontal="center" vertical="center" wrapText="1"/>
    </xf>
    <xf numFmtId="0" fontId="34" fillId="0" borderId="13" xfId="7" applyFont="1" applyFill="1" applyBorder="1" applyAlignment="1" applyProtection="1">
      <alignment horizontal="center" vertical="center"/>
    </xf>
    <xf numFmtId="0" fontId="34" fillId="0" borderId="14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4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15" xfId="7" applyFont="1" applyFill="1" applyBorder="1" applyAlignment="1" applyProtection="1">
      <alignment horizontal="left" vertical="center" indent="1"/>
    </xf>
    <xf numFmtId="164" fontId="28" fillId="0" borderId="16" xfId="7" applyNumberFormat="1" applyFont="1" applyFill="1" applyBorder="1" applyAlignment="1" applyProtection="1">
      <alignment vertical="center"/>
      <protection locked="0"/>
    </xf>
    <xf numFmtId="164" fontId="28" fillId="0" borderId="17" xfId="7" applyNumberFormat="1" applyFont="1" applyFill="1" applyBorder="1" applyAlignment="1" applyProtection="1">
      <alignment vertical="center"/>
    </xf>
    <xf numFmtId="0" fontId="28" fillId="0" borderId="2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9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10" xfId="7" applyNumberFormat="1" applyFont="1" applyFill="1" applyBorder="1" applyAlignment="1" applyProtection="1">
      <alignment vertical="center"/>
      <protection locked="0"/>
    </xf>
    <xf numFmtId="164" fontId="28" fillId="0" borderId="8" xfId="7" applyNumberFormat="1" applyFont="1" applyFill="1" applyBorder="1" applyAlignment="1" applyProtection="1">
      <alignment vertical="center"/>
    </xf>
    <xf numFmtId="164" fontId="26" fillId="0" borderId="5" xfId="7" applyNumberFormat="1" applyFont="1" applyFill="1" applyBorder="1" applyAlignment="1" applyProtection="1">
      <alignment vertical="center"/>
    </xf>
    <xf numFmtId="164" fontId="26" fillId="0" borderId="6" xfId="7" applyNumberFormat="1" applyFont="1" applyFill="1" applyBorder="1" applyAlignment="1" applyProtection="1">
      <alignment vertical="center"/>
    </xf>
    <xf numFmtId="0" fontId="28" fillId="0" borderId="3" xfId="7" applyFont="1" applyFill="1" applyBorder="1" applyAlignment="1" applyProtection="1">
      <alignment horizontal="left" vertical="center" indent="1"/>
    </xf>
    <xf numFmtId="0" fontId="26" fillId="0" borderId="4" xfId="7" applyFont="1" applyFill="1" applyBorder="1" applyAlignment="1" applyProtection="1">
      <alignment horizontal="left" vertical="center" indent="1"/>
    </xf>
    <xf numFmtId="164" fontId="26" fillId="0" borderId="5" xfId="7" applyNumberFormat="1" applyFont="1" applyFill="1" applyBorder="1" applyProtection="1"/>
    <xf numFmtId="164" fontId="26" fillId="0" borderId="6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39" fillId="0" borderId="0" xfId="7" applyFont="1" applyFill="1" applyProtection="1">
      <protection locked="0"/>
    </xf>
    <xf numFmtId="0" fontId="29" fillId="0" borderId="0" xfId="7" applyFont="1" applyFill="1" applyProtection="1">
      <protection locked="0"/>
    </xf>
    <xf numFmtId="0" fontId="32" fillId="0" borderId="5" xfId="5" applyFont="1" applyFill="1" applyBorder="1" applyAlignment="1" applyProtection="1">
      <alignment horizontal="left" vertical="center" wrapText="1" indent="1"/>
    </xf>
    <xf numFmtId="0" fontId="32" fillId="0" borderId="20" xfId="5" applyFont="1" applyFill="1" applyBorder="1" applyAlignment="1" applyProtection="1">
      <alignment horizontal="center" vertical="center" wrapText="1"/>
    </xf>
    <xf numFmtId="0" fontId="32" fillId="0" borderId="21" xfId="5" applyFont="1" applyFill="1" applyBorder="1" applyAlignment="1" applyProtection="1">
      <alignment horizontal="center" vertical="center" wrapText="1"/>
    </xf>
    <xf numFmtId="0" fontId="32" fillId="0" borderId="22" xfId="5" applyFont="1" applyFill="1" applyBorder="1" applyAlignment="1" applyProtection="1">
      <alignment horizontal="center" vertical="center" wrapText="1"/>
    </xf>
    <xf numFmtId="0" fontId="33" fillId="0" borderId="4" xfId="5" applyFont="1" applyFill="1" applyBorder="1" applyAlignment="1" applyProtection="1">
      <alignment horizontal="center" vertical="center"/>
    </xf>
    <xf numFmtId="0" fontId="33" fillId="0" borderId="20" xfId="5" applyFont="1" applyFill="1" applyBorder="1" applyAlignment="1" applyProtection="1">
      <alignment horizontal="center" vertical="center"/>
    </xf>
    <xf numFmtId="0" fontId="33" fillId="0" borderId="2" xfId="5" applyFont="1" applyFill="1" applyBorder="1" applyAlignment="1" applyProtection="1">
      <alignment horizontal="center" vertical="center"/>
    </xf>
    <xf numFmtId="0" fontId="33" fillId="0" borderId="7" xfId="5" applyFont="1" applyFill="1" applyBorder="1" applyAlignment="1" applyProtection="1">
      <alignment horizontal="center" vertical="center"/>
    </xf>
    <xf numFmtId="165" fontId="32" fillId="0" borderId="6" xfId="1" applyNumberFormat="1" applyFont="1" applyFill="1" applyBorder="1" applyProtection="1"/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10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10" xfId="7" applyFont="1" applyFill="1" applyBorder="1" applyAlignment="1" applyProtection="1">
      <alignment horizontal="left" vertical="center" indent="1"/>
    </xf>
    <xf numFmtId="0" fontId="17" fillId="0" borderId="5" xfId="7" applyFont="1" applyFill="1" applyBorder="1" applyAlignment="1" applyProtection="1">
      <alignment horizontal="left" indent="1"/>
    </xf>
    <xf numFmtId="165" fontId="33" fillId="0" borderId="25" xfId="1" applyNumberFormat="1" applyFont="1" applyFill="1" applyBorder="1" applyProtection="1">
      <protection locked="0"/>
    </xf>
    <xf numFmtId="165" fontId="33" fillId="0" borderId="23" xfId="1" applyNumberFormat="1" applyFont="1" applyFill="1" applyBorder="1" applyProtection="1">
      <protection locked="0"/>
    </xf>
    <xf numFmtId="165" fontId="33" fillId="0" borderId="24" xfId="1" applyNumberFormat="1" applyFont="1" applyFill="1" applyBorder="1" applyProtection="1">
      <protection locked="0"/>
    </xf>
    <xf numFmtId="0" fontId="16" fillId="0" borderId="26" xfId="5" applyFont="1" applyFill="1" applyBorder="1" applyAlignment="1" applyProtection="1">
      <alignment horizontal="center" vertical="center" wrapText="1"/>
    </xf>
    <xf numFmtId="0" fontId="16" fillId="0" borderId="26" xfId="5" applyFont="1" applyFill="1" applyBorder="1" applyAlignment="1" applyProtection="1">
      <alignment vertical="center" wrapText="1"/>
    </xf>
    <xf numFmtId="164" fontId="16" fillId="0" borderId="26" xfId="5" applyNumberFormat="1" applyFont="1" applyFill="1" applyBorder="1" applyAlignment="1" applyProtection="1">
      <alignment horizontal="right" vertical="center" wrapText="1" indent="1"/>
    </xf>
    <xf numFmtId="0" fontId="19" fillId="0" borderId="0" xfId="5" applyFont="1" applyFill="1" applyAlignment="1" applyProtection="1">
      <alignment horizontal="right" vertical="center" indent="1"/>
    </xf>
    <xf numFmtId="0" fontId="41" fillId="0" borderId="1" xfId="4" applyFont="1" applyBorder="1" applyAlignment="1">
      <alignment horizontal="justify" wrapText="1"/>
    </xf>
    <xf numFmtId="0" fontId="41" fillId="0" borderId="1" xfId="4" applyFont="1" applyBorder="1" applyAlignment="1">
      <alignment wrapText="1"/>
    </xf>
    <xf numFmtId="0" fontId="41" fillId="0" borderId="27" xfId="4" applyFont="1" applyBorder="1" applyAlignment="1">
      <alignment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</xf>
    <xf numFmtId="164" fontId="2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28" xfId="5" applyFont="1" applyFill="1" applyBorder="1" applyAlignment="1" applyProtection="1">
      <alignment horizontal="center" vertical="center" wrapText="1"/>
    </xf>
    <xf numFmtId="0" fontId="26" fillId="0" borderId="12" xfId="5" applyFont="1" applyFill="1" applyBorder="1" applyAlignment="1" applyProtection="1">
      <alignment horizontal="center" vertical="center" wrapText="1"/>
    </xf>
    <xf numFmtId="0" fontId="26" fillId="0" borderId="13" xfId="5" applyFont="1" applyFill="1" applyBorder="1" applyAlignment="1" applyProtection="1">
      <alignment horizontal="center" vertical="center"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6" xfId="7" applyFont="1" applyFill="1" applyBorder="1" applyAlignment="1" applyProtection="1">
      <alignment horizontal="left" vertical="center" wrapText="1" indent="1"/>
    </xf>
    <xf numFmtId="0" fontId="26" fillId="0" borderId="29" xfId="5" applyFont="1" applyFill="1" applyBorder="1" applyAlignment="1" applyProtection="1">
      <alignment horizontal="left" vertical="center" wrapText="1" indent="1"/>
    </xf>
    <xf numFmtId="0" fontId="32" fillId="0" borderId="30" xfId="5" applyFont="1" applyFill="1" applyBorder="1" applyAlignment="1" applyProtection="1">
      <alignment vertical="center" wrapText="1"/>
    </xf>
    <xf numFmtId="164" fontId="32" fillId="0" borderId="30" xfId="5" applyNumberFormat="1" applyFont="1" applyFill="1" applyBorder="1" applyAlignment="1" applyProtection="1">
      <alignment horizontal="right" vertical="center" wrapText="1" indent="1"/>
    </xf>
    <xf numFmtId="0" fontId="28" fillId="0" borderId="26" xfId="5" applyFont="1" applyFill="1" applyBorder="1" applyAlignment="1" applyProtection="1">
      <alignment horizontal="right" vertical="center" wrapText="1" indent="1"/>
    </xf>
    <xf numFmtId="164" fontId="32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6" xfId="5" applyFont="1" applyFill="1" applyBorder="1" applyAlignment="1" applyProtection="1">
      <alignment horizontal="center" vertical="center"/>
    </xf>
    <xf numFmtId="164" fontId="28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center" vertical="center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15" xfId="0" applyNumberFormat="1" applyFill="1" applyBorder="1" applyAlignment="1" applyProtection="1">
      <alignment horizontal="left" vertical="center" wrapTex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4" xfId="0" applyNumberFormat="1" applyFont="1" applyFill="1" applyBorder="1" applyAlignment="1" applyProtection="1">
      <alignment horizontal="left" vertical="center" wrapText="1"/>
    </xf>
    <xf numFmtId="164" fontId="2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5" xfId="0" applyNumberFormat="1" applyFont="1" applyFill="1" applyBorder="1" applyAlignment="1" applyProtection="1">
      <alignment vertical="center" wrapText="1"/>
    </xf>
    <xf numFmtId="0" fontId="29" fillId="0" borderId="0" xfId="0" applyFont="1" applyFill="1" applyProtection="1"/>
    <xf numFmtId="0" fontId="0" fillId="0" borderId="0" xfId="0" applyFill="1" applyProtection="1"/>
    <xf numFmtId="0" fontId="34" fillId="0" borderId="12" xfId="0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49" fontId="33" fillId="0" borderId="20" xfId="0" applyNumberFormat="1" applyFont="1" applyFill="1" applyBorder="1" applyAlignment="1" applyProtection="1">
      <alignment vertical="center"/>
    </xf>
    <xf numFmtId="3" fontId="33" fillId="0" borderId="21" xfId="0" applyNumberFormat="1" applyFont="1" applyFill="1" applyBorder="1" applyAlignment="1" applyProtection="1">
      <alignment vertical="center"/>
      <protection locked="0"/>
    </xf>
    <xf numFmtId="3" fontId="33" fillId="0" borderId="22" xfId="0" applyNumberFormat="1" applyFont="1" applyFill="1" applyBorder="1" applyAlignment="1" applyProtection="1">
      <alignment vertical="center"/>
    </xf>
    <xf numFmtId="49" fontId="37" fillId="0" borderId="2" xfId="0" quotePrefix="1" applyNumberFormat="1" applyFont="1" applyFill="1" applyBorder="1" applyAlignment="1" applyProtection="1">
      <alignment horizontal="left" vertical="center" indent="1"/>
    </xf>
    <xf numFmtId="3" fontId="37" fillId="0" borderId="1" xfId="0" applyNumberFormat="1" applyFont="1" applyFill="1" applyBorder="1" applyAlignment="1" applyProtection="1">
      <alignment vertical="center"/>
      <protection locked="0"/>
    </xf>
    <xf numFmtId="3" fontId="37" fillId="0" borderId="9" xfId="0" applyNumberFormat="1" applyFont="1" applyFill="1" applyBorder="1" applyAlignment="1" applyProtection="1">
      <alignment vertical="center"/>
    </xf>
    <xf numFmtId="49" fontId="33" fillId="0" borderId="2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vertical="center"/>
      <protection locked="0"/>
    </xf>
    <xf numFmtId="3" fontId="33" fillId="0" borderId="9" xfId="0" applyNumberFormat="1" applyFont="1" applyFill="1" applyBorder="1" applyAlignment="1" applyProtection="1">
      <alignment vertical="center"/>
    </xf>
    <xf numFmtId="49" fontId="33" fillId="0" borderId="7" xfId="0" applyNumberFormat="1" applyFont="1" applyFill="1" applyBorder="1" applyAlignment="1" applyProtection="1">
      <alignment vertical="center"/>
      <protection locked="0"/>
    </xf>
    <xf numFmtId="3" fontId="33" fillId="0" borderId="11" xfId="0" applyNumberFormat="1" applyFont="1" applyFill="1" applyBorder="1" applyAlignment="1" applyProtection="1">
      <alignment vertical="center"/>
      <protection locked="0"/>
    </xf>
    <xf numFmtId="49" fontId="34" fillId="0" borderId="4" xfId="0" applyNumberFormat="1" applyFont="1" applyFill="1" applyBorder="1" applyAlignment="1" applyProtection="1">
      <alignment vertical="center"/>
    </xf>
    <xf numFmtId="3" fontId="33" fillId="0" borderId="5" xfId="0" applyNumberFormat="1" applyFont="1" applyFill="1" applyBorder="1" applyAlignment="1" applyProtection="1">
      <alignment vertical="center"/>
    </xf>
    <xf numFmtId="3" fontId="33" fillId="0" borderId="6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3" fillId="0" borderId="2" xfId="0" applyNumberFormat="1" applyFont="1" applyFill="1" applyBorder="1" applyAlignment="1" applyProtection="1">
      <alignment horizontal="left" vertical="center"/>
    </xf>
    <xf numFmtId="49" fontId="33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2" fillId="0" borderId="0" xfId="0" applyFont="1" applyFill="1" applyProtection="1"/>
    <xf numFmtId="0" fontId="13" fillId="0" borderId="0" xfId="0" applyFont="1" applyFill="1" applyProtection="1"/>
    <xf numFmtId="0" fontId="39" fillId="0" borderId="0" xfId="0" applyFont="1" applyFill="1" applyProtection="1">
      <protection locked="0"/>
    </xf>
    <xf numFmtId="0" fontId="43" fillId="0" borderId="0" xfId="0" applyFont="1" applyFill="1" applyProtection="1">
      <protection locked="0"/>
    </xf>
    <xf numFmtId="0" fontId="43" fillId="0" borderId="0" xfId="0" applyFont="1" applyFill="1" applyProtection="1"/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vertical="center" wrapText="1"/>
    </xf>
    <xf numFmtId="164" fontId="33" fillId="0" borderId="10" xfId="0" applyNumberFormat="1" applyFont="1" applyFill="1" applyBorder="1" applyAlignment="1" applyProtection="1">
      <alignment vertical="center"/>
      <protection locked="0"/>
    </xf>
    <xf numFmtId="164" fontId="32" fillId="0" borderId="8" xfId="0" applyNumberFormat="1" applyFont="1" applyFill="1" applyBorder="1" applyAlignment="1" applyProtection="1">
      <alignment vertical="center"/>
    </xf>
    <xf numFmtId="0" fontId="33" fillId="0" borderId="2" xfId="0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vertical="center" wrapText="1"/>
    </xf>
    <xf numFmtId="164" fontId="33" fillId="0" borderId="1" xfId="0" applyNumberFormat="1" applyFont="1" applyFill="1" applyBorder="1" applyAlignment="1" applyProtection="1">
      <alignment vertical="center"/>
      <protection locked="0"/>
    </xf>
    <xf numFmtId="164" fontId="32" fillId="0" borderId="9" xfId="0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center" vertical="center"/>
    </xf>
    <xf numFmtId="0" fontId="33" fillId="0" borderId="11" xfId="0" applyFont="1" applyFill="1" applyBorder="1" applyAlignment="1" applyProtection="1">
      <alignment vertical="center" wrapText="1"/>
    </xf>
    <xf numFmtId="164" fontId="33" fillId="0" borderId="11" xfId="0" applyNumberFormat="1" applyFont="1" applyFill="1" applyBorder="1" applyAlignment="1" applyProtection="1">
      <alignment vertical="center"/>
      <protection locked="0"/>
    </xf>
    <xf numFmtId="164" fontId="32" fillId="0" borderId="36" xfId="0" applyNumberFormat="1" applyFont="1" applyFill="1" applyBorder="1" applyAlignment="1" applyProtection="1">
      <alignment vertical="center"/>
    </xf>
    <xf numFmtId="0" fontId="32" fillId="0" borderId="4" xfId="0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 applyProtection="1">
      <alignment vertical="center" wrapText="1"/>
    </xf>
    <xf numFmtId="164" fontId="32" fillId="0" borderId="5" xfId="0" applyNumberFormat="1" applyFont="1" applyFill="1" applyBorder="1" applyAlignment="1" applyProtection="1">
      <alignment vertical="center"/>
    </xf>
    <xf numFmtId="164" fontId="32" fillId="0" borderId="6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37" xfId="0" applyFill="1" applyBorder="1" applyProtection="1"/>
    <xf numFmtId="0" fontId="15" fillId="0" borderId="37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23" fillId="0" borderId="0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8" fillId="0" borderId="4" xfId="0" applyFont="1" applyFill="1" applyBorder="1" applyAlignment="1" applyProtection="1">
      <alignment horizontal="center" vertical="center" wrapText="1"/>
    </xf>
    <xf numFmtId="0" fontId="38" fillId="0" borderId="6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38" xfId="0" applyFont="1" applyFill="1" applyBorder="1" applyAlignment="1" applyProtection="1">
      <alignment horizontal="left" vertical="center" wrapText="1"/>
      <protection locked="0"/>
    </xf>
    <xf numFmtId="164" fontId="3" fillId="0" borderId="3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164" fontId="3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 applyProtection="1">
      <alignment vertical="center" wrapText="1"/>
    </xf>
    <xf numFmtId="164" fontId="31" fillId="0" borderId="6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 wrapText="1"/>
    </xf>
    <xf numFmtId="0" fontId="0" fillId="0" borderId="0" xfId="0" applyProtection="1"/>
    <xf numFmtId="0" fontId="35" fillId="0" borderId="12" xfId="0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0" fontId="35" fillId="0" borderId="14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right" vertical="center" indent="1"/>
    </xf>
    <xf numFmtId="0" fontId="33" fillId="0" borderId="21" xfId="0" applyFont="1" applyBorder="1" applyAlignment="1" applyProtection="1">
      <alignment horizontal="left" vertical="center" indent="1"/>
      <protection locked="0"/>
    </xf>
    <xf numFmtId="3" fontId="33" fillId="0" borderId="22" xfId="0" applyNumberFormat="1" applyFont="1" applyBorder="1" applyAlignment="1" applyProtection="1">
      <alignment horizontal="right" vertical="center" indent="1"/>
      <protection locked="0"/>
    </xf>
    <xf numFmtId="0" fontId="33" fillId="0" borderId="2" xfId="0" applyFont="1" applyBorder="1" applyAlignment="1" applyProtection="1">
      <alignment horizontal="right" vertical="center" indent="1"/>
    </xf>
    <xf numFmtId="0" fontId="33" fillId="0" borderId="1" xfId="0" applyFont="1" applyBorder="1" applyAlignment="1" applyProtection="1">
      <alignment horizontal="left" vertical="center" indent="1"/>
      <protection locked="0"/>
    </xf>
    <xf numFmtId="3" fontId="33" fillId="0" borderId="9" xfId="0" applyNumberFormat="1" applyFont="1" applyBorder="1" applyAlignment="1" applyProtection="1">
      <alignment horizontal="right" vertical="center" indent="1"/>
      <protection locked="0"/>
    </xf>
    <xf numFmtId="3" fontId="33" fillId="0" borderId="9" xfId="0" applyNumberFormat="1" applyFont="1" applyFill="1" applyBorder="1" applyAlignment="1" applyProtection="1">
      <alignment horizontal="right" vertical="center" indent="1"/>
      <protection locked="0"/>
    </xf>
    <xf numFmtId="0" fontId="33" fillId="0" borderId="7" xfId="0" applyFont="1" applyBorder="1" applyAlignment="1" applyProtection="1">
      <alignment horizontal="right" vertical="center" indent="1"/>
    </xf>
    <xf numFmtId="0" fontId="33" fillId="0" borderId="11" xfId="0" applyFont="1" applyBorder="1" applyAlignment="1" applyProtection="1">
      <alignment horizontal="left" vertical="center" indent="1"/>
      <protection locked="0"/>
    </xf>
    <xf numFmtId="3" fontId="33" fillId="0" borderId="36" xfId="0" applyNumberFormat="1" applyFont="1" applyFill="1" applyBorder="1" applyAlignment="1" applyProtection="1">
      <alignment horizontal="right" vertical="center" indent="1"/>
      <protection locked="0"/>
    </xf>
    <xf numFmtId="164" fontId="22" fillId="3" borderId="43" xfId="0" applyNumberFormat="1" applyFont="1" applyFill="1" applyBorder="1" applyAlignment="1" applyProtection="1">
      <alignment horizontal="left" vertical="center" wrapText="1" indent="2"/>
    </xf>
    <xf numFmtId="3" fontId="35" fillId="0" borderId="6" xfId="0" applyNumberFormat="1" applyFont="1" applyFill="1" applyBorder="1" applyAlignment="1" applyProtection="1">
      <alignment horizontal="right" vertical="center" indent="1"/>
    </xf>
    <xf numFmtId="0" fontId="31" fillId="0" borderId="5" xfId="0" applyFont="1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164" fontId="30" fillId="0" borderId="5" xfId="0" quotePrefix="1" applyNumberFormat="1" applyFont="1" applyBorder="1" applyAlignment="1" applyProtection="1">
      <alignment horizontal="right" vertical="center" wrapText="1" indent="1"/>
      <protection locked="0"/>
    </xf>
    <xf numFmtId="0" fontId="31" fillId="0" borderId="29" xfId="0" applyFont="1" applyBorder="1" applyAlignment="1" applyProtection="1">
      <alignment horizontal="left" vertical="center" wrapText="1" indent="1"/>
    </xf>
    <xf numFmtId="0" fontId="30" fillId="0" borderId="30" xfId="0" applyFont="1" applyBorder="1" applyAlignment="1" applyProtection="1">
      <alignment horizontal="left" vertical="center" wrapText="1" indent="1"/>
    </xf>
    <xf numFmtId="164" fontId="30" fillId="0" borderId="5" xfId="0" quotePrefix="1" applyNumberFormat="1" applyFont="1" applyBorder="1" applyAlignment="1" applyProtection="1">
      <alignment horizontal="right" vertical="center" wrapText="1" indent="1"/>
    </xf>
    <xf numFmtId="0" fontId="28" fillId="0" borderId="16" xfId="7" applyFont="1" applyFill="1" applyBorder="1" applyAlignment="1" applyProtection="1">
      <alignment horizontal="left" vertical="center" indent="1"/>
    </xf>
    <xf numFmtId="164" fontId="26" fillId="4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44" fillId="4" borderId="1" xfId="7" applyFont="1" applyFill="1" applyBorder="1" applyAlignment="1" applyProtection="1">
      <alignment horizontal="left" vertical="center" wrapText="1" indent="1"/>
    </xf>
    <xf numFmtId="0" fontId="0" fillId="0" borderId="0" xfId="0"/>
    <xf numFmtId="164" fontId="17" fillId="0" borderId="35" xfId="0" applyNumberFormat="1" applyFont="1" applyFill="1" applyBorder="1" applyAlignment="1" applyProtection="1">
      <alignment horizontal="center" vertical="center" wrapText="1"/>
    </xf>
    <xf numFmtId="164" fontId="26" fillId="0" borderId="55" xfId="0" applyNumberFormat="1" applyFont="1" applyFill="1" applyBorder="1" applyAlignment="1" applyProtection="1">
      <alignment horizontal="center" vertical="center" wrapText="1"/>
    </xf>
    <xf numFmtId="164" fontId="26" fillId="0" borderId="35" xfId="0" applyNumberFormat="1" applyFont="1" applyFill="1" applyBorder="1" applyAlignment="1" applyProtection="1">
      <alignment vertical="center" wrapText="1"/>
    </xf>
    <xf numFmtId="164" fontId="26" fillId="0" borderId="43" xfId="0" applyNumberFormat="1" applyFont="1" applyFill="1" applyBorder="1" applyAlignment="1" applyProtection="1">
      <alignment vertical="center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17" fillId="0" borderId="43" xfId="0" applyNumberFormat="1" applyFont="1" applyFill="1" applyBorder="1" applyAlignment="1" applyProtection="1">
      <alignment horizontal="center" vertical="center" wrapText="1"/>
    </xf>
    <xf numFmtId="164" fontId="28" fillId="0" borderId="22" xfId="0" applyNumberFormat="1" applyFont="1" applyFill="1" applyBorder="1" applyAlignment="1" applyProtection="1">
      <alignment vertical="center" wrapText="1"/>
      <protection locked="0"/>
    </xf>
    <xf numFmtId="164" fontId="28" fillId="0" borderId="9" xfId="0" applyNumberFormat="1" applyFont="1" applyFill="1" applyBorder="1" applyAlignment="1" applyProtection="1">
      <alignment vertical="center" wrapText="1"/>
      <protection locked="0"/>
    </xf>
    <xf numFmtId="164" fontId="28" fillId="0" borderId="56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25" fillId="0" borderId="36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5" fontId="33" fillId="0" borderId="58" xfId="1" applyNumberFormat="1" applyFont="1" applyFill="1" applyBorder="1" applyProtection="1">
      <protection locked="0"/>
    </xf>
    <xf numFmtId="165" fontId="33" fillId="0" borderId="59" xfId="1" applyNumberFormat="1" applyFont="1" applyFill="1" applyBorder="1" applyProtection="1">
      <protection locked="0"/>
    </xf>
    <xf numFmtId="165" fontId="33" fillId="0" borderId="60" xfId="1" applyNumberFormat="1" applyFont="1" applyFill="1" applyBorder="1" applyProtection="1">
      <protection locked="0"/>
    </xf>
    <xf numFmtId="165" fontId="33" fillId="0" borderId="61" xfId="1" applyNumberFormat="1" applyFont="1" applyFill="1" applyBorder="1" applyProtection="1">
      <protection locked="0"/>
    </xf>
    <xf numFmtId="0" fontId="45" fillId="0" borderId="0" xfId="0" applyFont="1" applyAlignment="1">
      <alignment horizontal="right"/>
    </xf>
    <xf numFmtId="0" fontId="2" fillId="0" borderId="0" xfId="6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0" borderId="0" xfId="7" applyFont="1" applyFill="1" applyAlignment="1" applyProtection="1">
      <alignment horizontal="right"/>
      <protection locked="0"/>
    </xf>
    <xf numFmtId="164" fontId="45" fillId="0" borderId="0" xfId="0" applyNumberFormat="1" applyFont="1" applyFill="1" applyAlignment="1" applyProtection="1">
      <alignment horizontal="right" vertical="center" wrapText="1"/>
    </xf>
    <xf numFmtId="0" fontId="2" fillId="0" borderId="0" xfId="4" applyFont="1" applyFill="1" applyBorder="1" applyAlignment="1" applyProtection="1">
      <alignment horizontal="right"/>
    </xf>
    <xf numFmtId="0" fontId="0" fillId="0" borderId="0" xfId="0"/>
    <xf numFmtId="164" fontId="40" fillId="0" borderId="18" xfId="5" applyNumberFormat="1" applyFont="1" applyFill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right" vertical="center"/>
    </xf>
    <xf numFmtId="0" fontId="17" fillId="0" borderId="19" xfId="5" applyFont="1" applyFill="1" applyBorder="1" applyAlignment="1" applyProtection="1">
      <alignment horizontal="center" vertical="center" wrapText="1"/>
    </xf>
    <xf numFmtId="0" fontId="26" fillId="0" borderId="19" xfId="5" applyFont="1" applyFill="1" applyBorder="1" applyAlignment="1" applyProtection="1">
      <alignment horizontal="center" vertical="center" wrapText="1"/>
    </xf>
    <xf numFmtId="164" fontId="26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5" applyNumberFormat="1" applyFont="1" applyFill="1" applyBorder="1" applyAlignment="1" applyProtection="1">
      <alignment horizontal="right" vertical="center" wrapText="1" indent="1"/>
    </xf>
    <xf numFmtId="164" fontId="32" fillId="0" borderId="6" xfId="5" applyNumberFormat="1" applyFont="1" applyFill="1" applyBorder="1" applyAlignment="1" applyProtection="1">
      <alignment horizontal="right" vertical="center" wrapText="1" indent="1"/>
    </xf>
    <xf numFmtId="164" fontId="33" fillId="0" borderId="26" xfId="5" applyNumberFormat="1" applyFont="1" applyFill="1" applyBorder="1" applyAlignment="1" applyProtection="1">
      <alignment horizontal="right" vertical="center" wrapText="1" indent="1"/>
    </xf>
    <xf numFmtId="0" fontId="26" fillId="0" borderId="62" xfId="5" applyFont="1" applyFill="1" applyBorder="1" applyAlignment="1" applyProtection="1">
      <alignment horizontal="center" vertical="center" wrapText="1"/>
    </xf>
    <xf numFmtId="164" fontId="32" fillId="0" borderId="63" xfId="5" applyNumberFormat="1" applyFont="1" applyFill="1" applyBorder="1" applyAlignment="1" applyProtection="1">
      <alignment horizontal="right" vertical="center" wrapText="1" indent="1"/>
    </xf>
    <xf numFmtId="164" fontId="2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5" applyNumberFormat="1" applyFont="1" applyFill="1" applyBorder="1" applyAlignment="1" applyProtection="1">
      <alignment horizontal="right" vertical="center" wrapText="1" indent="1"/>
    </xf>
    <xf numFmtId="164" fontId="30" fillId="0" borderId="19" xfId="0" quotePrefix="1" applyNumberFormat="1" applyFont="1" applyBorder="1" applyAlignment="1" applyProtection="1">
      <alignment horizontal="right" vertical="center" wrapText="1" indent="1"/>
      <protection locked="0"/>
    </xf>
    <xf numFmtId="164" fontId="30" fillId="0" borderId="19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0" fontId="7" fillId="2" borderId="1" xfId="6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8" fillId="2" borderId="1" xfId="6" applyNumberFormat="1" applyFont="1" applyFill="1" applyBorder="1" applyAlignment="1">
      <alignment horizontal="center" vertical="center" wrapText="1"/>
    </xf>
    <xf numFmtId="3" fontId="2" fillId="0" borderId="0" xfId="6" applyNumberFormat="1" applyFont="1" applyAlignment="1"/>
    <xf numFmtId="0" fontId="3" fillId="0" borderId="0" xfId="0" applyFont="1" applyAlignment="1">
      <alignment horizontal="left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164" fontId="14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horizontal="right"/>
    </xf>
    <xf numFmtId="0" fontId="35" fillId="0" borderId="22" xfId="5" applyFont="1" applyFill="1" applyBorder="1" applyAlignment="1">
      <alignment horizontal="center" vertical="center" wrapText="1"/>
    </xf>
    <xf numFmtId="0" fontId="35" fillId="0" borderId="36" xfId="5" applyFont="1" applyFill="1" applyBorder="1" applyAlignment="1">
      <alignment horizontal="center" vertical="center" wrapText="1"/>
    </xf>
    <xf numFmtId="0" fontId="35" fillId="0" borderId="20" xfId="5" applyFont="1" applyFill="1" applyBorder="1" applyAlignment="1">
      <alignment horizontal="center" vertical="center" wrapText="1"/>
    </xf>
    <xf numFmtId="0" fontId="35" fillId="0" borderId="7" xfId="5" applyFont="1" applyFill="1" applyBorder="1" applyAlignment="1">
      <alignment horizontal="center" vertical="center" wrapText="1"/>
    </xf>
    <xf numFmtId="0" fontId="35" fillId="0" borderId="21" xfId="5" applyFont="1" applyFill="1" applyBorder="1" applyAlignment="1">
      <alignment horizontal="center" vertical="center" wrapText="1"/>
    </xf>
    <xf numFmtId="0" fontId="35" fillId="0" borderId="11" xfId="5" applyFont="1" applyFill="1" applyBorder="1" applyAlignment="1">
      <alignment horizontal="center" vertical="center" wrapText="1"/>
    </xf>
    <xf numFmtId="0" fontId="2" fillId="0" borderId="0" xfId="4" applyFont="1" applyFill="1" applyBorder="1" applyAlignment="1" applyProtection="1">
      <alignment horizontal="right"/>
    </xf>
    <xf numFmtId="0" fontId="28" fillId="0" borderId="26" xfId="5" applyFont="1" applyFill="1" applyBorder="1" applyAlignment="1">
      <alignment horizontal="justify" vertical="center" wrapText="1"/>
    </xf>
    <xf numFmtId="0" fontId="34" fillId="0" borderId="4" xfId="5" applyFont="1" applyFill="1" applyBorder="1" applyAlignment="1" applyProtection="1">
      <alignment horizontal="left"/>
    </xf>
    <xf numFmtId="0" fontId="34" fillId="0" borderId="5" xfId="5" applyFont="1" applyFill="1" applyBorder="1" applyAlignment="1" applyProtection="1">
      <alignment horizontal="left"/>
    </xf>
    <xf numFmtId="164" fontId="29" fillId="0" borderId="0" xfId="0" applyNumberFormat="1" applyFont="1" applyFill="1" applyAlignment="1">
      <alignment horizontal="center" vertical="center" wrapText="1"/>
    </xf>
    <xf numFmtId="0" fontId="33" fillId="0" borderId="47" xfId="0" applyFont="1" applyFill="1" applyBorder="1" applyAlignment="1" applyProtection="1">
      <alignment horizontal="left" indent="1"/>
      <protection locked="0"/>
    </xf>
    <xf numFmtId="0" fontId="33" fillId="0" borderId="48" xfId="0" applyFont="1" applyFill="1" applyBorder="1" applyAlignment="1" applyProtection="1">
      <alignment horizontal="left" indent="1"/>
      <protection locked="0"/>
    </xf>
    <xf numFmtId="0" fontId="33" fillId="0" borderId="49" xfId="0" applyFont="1" applyFill="1" applyBorder="1" applyAlignment="1" applyProtection="1">
      <alignment horizontal="left" indent="1"/>
      <protection locked="0"/>
    </xf>
    <xf numFmtId="0" fontId="33" fillId="0" borderId="11" xfId="0" applyFont="1" applyFill="1" applyBorder="1" applyAlignment="1" applyProtection="1">
      <alignment horizontal="right" indent="1"/>
      <protection locked="0"/>
    </xf>
    <xf numFmtId="0" fontId="33" fillId="0" borderId="36" xfId="0" applyFont="1" applyFill="1" applyBorder="1" applyAlignment="1" applyProtection="1">
      <alignment horizontal="right" indent="1"/>
      <protection locked="0"/>
    </xf>
    <xf numFmtId="0" fontId="34" fillId="0" borderId="50" xfId="0" applyFont="1" applyFill="1" applyBorder="1" applyAlignment="1" applyProtection="1">
      <alignment horizontal="left" indent="1"/>
    </xf>
    <xf numFmtId="0" fontId="34" fillId="0" borderId="51" xfId="0" applyFont="1" applyFill="1" applyBorder="1" applyAlignment="1" applyProtection="1">
      <alignment horizontal="left" indent="1"/>
    </xf>
    <xf numFmtId="0" fontId="34" fillId="0" borderId="28" xfId="0" applyFont="1" applyFill="1" applyBorder="1" applyAlignment="1" applyProtection="1">
      <alignment horizontal="left" indent="1"/>
    </xf>
    <xf numFmtId="0" fontId="32" fillId="0" borderId="5" xfId="0" applyFont="1" applyFill="1" applyBorder="1" applyAlignment="1" applyProtection="1">
      <alignment horizontal="right" indent="1"/>
    </xf>
    <xf numFmtId="0" fontId="32" fillId="0" borderId="6" xfId="0" applyFont="1" applyFill="1" applyBorder="1" applyAlignment="1" applyProtection="1">
      <alignment horizontal="right" indent="1"/>
    </xf>
    <xf numFmtId="0" fontId="34" fillId="0" borderId="52" xfId="0" applyFont="1" applyFill="1" applyBorder="1" applyAlignment="1" applyProtection="1">
      <alignment horizontal="center"/>
    </xf>
    <xf numFmtId="0" fontId="34" fillId="0" borderId="26" xfId="0" applyFont="1" applyFill="1" applyBorder="1" applyAlignment="1" applyProtection="1">
      <alignment horizontal="center"/>
    </xf>
    <xf numFmtId="0" fontId="34" fillId="0" borderId="53" xfId="0" applyFont="1" applyFill="1" applyBorder="1" applyAlignment="1" applyProtection="1">
      <alignment horizontal="center"/>
    </xf>
    <xf numFmtId="0" fontId="34" fillId="0" borderId="13" xfId="0" applyFont="1" applyFill="1" applyBorder="1" applyAlignment="1" applyProtection="1">
      <alignment horizontal="center"/>
    </xf>
    <xf numFmtId="0" fontId="34" fillId="0" borderId="14" xfId="0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33" fillId="0" borderId="44" xfId="0" applyFont="1" applyFill="1" applyBorder="1" applyAlignment="1" applyProtection="1">
      <alignment horizontal="left" indent="1"/>
      <protection locked="0"/>
    </xf>
    <xf numFmtId="0" fontId="33" fillId="0" borderId="45" xfId="0" applyFont="1" applyFill="1" applyBorder="1" applyAlignment="1" applyProtection="1">
      <alignment horizontal="left" indent="1"/>
      <protection locked="0"/>
    </xf>
    <xf numFmtId="0" fontId="33" fillId="0" borderId="46" xfId="0" applyFont="1" applyFill="1" applyBorder="1" applyAlignment="1" applyProtection="1">
      <alignment horizontal="left" indent="1"/>
      <protection locked="0"/>
    </xf>
    <xf numFmtId="0" fontId="33" fillId="0" borderId="21" xfId="0" applyFont="1" applyFill="1" applyBorder="1" applyAlignment="1" applyProtection="1">
      <alignment horizontal="right" indent="1"/>
      <protection locked="0"/>
    </xf>
    <xf numFmtId="0" fontId="33" fillId="0" borderId="22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36" fillId="0" borderId="0" xfId="0" applyFont="1" applyFill="1" applyBorder="1" applyAlignment="1" applyProtection="1">
      <alignment horizontal="right"/>
    </xf>
    <xf numFmtId="0" fontId="29" fillId="0" borderId="0" xfId="0" applyNumberFormat="1" applyFont="1" applyFill="1" applyBorder="1" applyAlignment="1" applyProtection="1">
      <alignment horizontal="left" vertical="center"/>
    </xf>
    <xf numFmtId="164" fontId="40" fillId="0" borderId="18" xfId="5" applyNumberFormat="1" applyFont="1" applyFill="1" applyBorder="1" applyAlignment="1" applyProtection="1">
      <alignment horizontal="left"/>
    </xf>
    <xf numFmtId="164" fontId="40" fillId="0" borderId="18" xfId="5" applyNumberFormat="1" applyFont="1" applyFill="1" applyBorder="1" applyAlignment="1" applyProtection="1">
      <alignment horizontal="left" vertical="center"/>
    </xf>
    <xf numFmtId="164" fontId="16" fillId="0" borderId="0" xfId="5" applyNumberFormat="1" applyFont="1" applyFill="1" applyBorder="1" applyAlignment="1" applyProtection="1">
      <alignment horizontal="center" vertical="center"/>
    </xf>
    <xf numFmtId="0" fontId="29" fillId="0" borderId="0" xfId="7" applyFont="1" applyFill="1" applyAlignment="1" applyProtection="1">
      <alignment horizontal="center" wrapText="1"/>
    </xf>
    <xf numFmtId="0" fontId="29" fillId="0" borderId="0" xfId="7" applyFont="1" applyFill="1" applyAlignment="1" applyProtection="1">
      <alignment horizontal="center"/>
    </xf>
    <xf numFmtId="0" fontId="27" fillId="0" borderId="35" xfId="7" applyFont="1" applyFill="1" applyBorder="1" applyAlignment="1" applyProtection="1">
      <alignment horizontal="left" vertical="center" indent="1"/>
    </xf>
    <xf numFmtId="0" fontId="27" fillId="0" borderId="51" xfId="7" applyFont="1" applyFill="1" applyBorder="1" applyAlignment="1" applyProtection="1">
      <alignment horizontal="left" vertical="center" indent="1"/>
    </xf>
    <xf numFmtId="0" fontId="27" fillId="0" borderId="19" xfId="7" applyFont="1" applyFill="1" applyBorder="1" applyAlignment="1" applyProtection="1">
      <alignment horizontal="left" vertical="center" indent="1"/>
    </xf>
    <xf numFmtId="0" fontId="29" fillId="0" borderId="0" xfId="0" applyFont="1" applyAlignment="1">
      <alignment horizontal="center" wrapText="1"/>
    </xf>
    <xf numFmtId="0" fontId="34" fillId="0" borderId="50" xfId="0" applyFont="1" applyBorder="1" applyAlignment="1" applyProtection="1">
      <alignment horizontal="left" vertical="center" indent="2"/>
    </xf>
    <xf numFmtId="0" fontId="34" fillId="0" borderId="28" xfId="0" applyFont="1" applyBorder="1" applyAlignment="1" applyProtection="1">
      <alignment horizontal="left" vertical="center" indent="2"/>
    </xf>
    <xf numFmtId="0" fontId="29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54" xfId="0" applyFont="1" applyFill="1" applyBorder="1" applyAlignment="1">
      <alignment horizontal="center" textRotation="180"/>
    </xf>
  </cellXfs>
  <cellStyles count="8">
    <cellStyle name="Ezres 2" xfId="1" xr:uid="{00000000-0005-0000-0000-000000000000}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_KVRENMUNKA" xfId="5" xr:uid="{00000000-0005-0000-0000-000005000000}"/>
    <cellStyle name="Normál_Rendelet mellékletek 2008.jav." xfId="6" xr:uid="{00000000-0005-0000-0000-000006000000}"/>
    <cellStyle name="Normál_SEGEDLETEK" xfId="7" xr:uid="{00000000-0005-0000-0000-000007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topLeftCell="C13" workbookViewId="0">
      <selection activeCell="G16" sqref="G16"/>
    </sheetView>
  </sheetViews>
  <sheetFormatPr defaultRowHeight="15" x14ac:dyDescent="0.25"/>
  <cols>
    <col min="2" max="2" width="33" customWidth="1"/>
    <col min="3" max="3" width="18.7109375" bestFit="1" customWidth="1"/>
    <col min="4" max="4" width="21.5703125" bestFit="1" customWidth="1"/>
    <col min="5" max="5" width="21.5703125" style="294" customWidth="1"/>
    <col min="6" max="6" width="33.5703125" customWidth="1"/>
    <col min="7" max="7" width="18.7109375" bestFit="1" customWidth="1"/>
    <col min="8" max="8" width="21.5703125" bestFit="1" customWidth="1"/>
    <col min="9" max="9" width="21.5703125" style="294" customWidth="1"/>
  </cols>
  <sheetData>
    <row r="1" spans="1:9" x14ac:dyDescent="0.25">
      <c r="A1" s="1"/>
      <c r="B1" s="301" t="s">
        <v>0</v>
      </c>
      <c r="C1" s="302"/>
      <c r="D1" s="302"/>
      <c r="F1" s="2"/>
      <c r="G1" s="3"/>
      <c r="H1" s="3"/>
      <c r="I1" s="3"/>
    </row>
    <row r="2" spans="1:9" x14ac:dyDescent="0.25">
      <c r="A2" s="1"/>
      <c r="B2" s="2"/>
      <c r="C2" s="2"/>
      <c r="D2" s="2"/>
      <c r="E2" s="2"/>
      <c r="F2" s="2"/>
      <c r="G2" s="4"/>
      <c r="H2" s="4"/>
      <c r="I2" s="4"/>
    </row>
    <row r="3" spans="1:9" ht="15.75" x14ac:dyDescent="0.25">
      <c r="A3" s="1"/>
      <c r="B3" s="303" t="s">
        <v>275</v>
      </c>
      <c r="C3" s="303"/>
      <c r="D3" s="303"/>
      <c r="E3" s="303"/>
      <c r="F3" s="303"/>
      <c r="G3" s="304"/>
      <c r="H3" s="304"/>
      <c r="I3" s="296"/>
    </row>
    <row r="4" spans="1:9" ht="15.75" x14ac:dyDescent="0.25">
      <c r="A4" s="1"/>
      <c r="B4" s="303" t="s">
        <v>281</v>
      </c>
      <c r="C4" s="303"/>
      <c r="D4" s="303"/>
      <c r="E4" s="303"/>
      <c r="F4" s="303"/>
      <c r="G4" s="304"/>
      <c r="H4" s="304"/>
      <c r="I4" s="296"/>
    </row>
    <row r="5" spans="1:9" ht="15.75" x14ac:dyDescent="0.25">
      <c r="A5" s="1"/>
      <c r="B5" s="303"/>
      <c r="C5" s="303"/>
      <c r="D5" s="303"/>
      <c r="E5" s="303"/>
      <c r="F5" s="303"/>
      <c r="G5" s="303"/>
      <c r="H5" s="303"/>
      <c r="I5" s="295"/>
    </row>
    <row r="6" spans="1:9" x14ac:dyDescent="0.25">
      <c r="A6" s="1"/>
      <c r="B6" s="300"/>
      <c r="C6" s="300"/>
      <c r="D6" s="300"/>
      <c r="E6" s="300"/>
      <c r="F6" s="300"/>
      <c r="G6" s="3"/>
      <c r="H6" s="270" t="s">
        <v>2</v>
      </c>
      <c r="I6" s="270"/>
    </row>
    <row r="7" spans="1:9" x14ac:dyDescent="0.25">
      <c r="A7" s="5"/>
      <c r="B7" s="6" t="s">
        <v>3</v>
      </c>
      <c r="C7" s="6" t="s">
        <v>4</v>
      </c>
      <c r="D7" s="6" t="s">
        <v>5</v>
      </c>
      <c r="E7" s="6" t="s">
        <v>6</v>
      </c>
      <c r="F7" s="7" t="s">
        <v>7</v>
      </c>
      <c r="G7" s="7" t="s">
        <v>8</v>
      </c>
      <c r="H7" s="7" t="s">
        <v>284</v>
      </c>
      <c r="I7" s="7" t="s">
        <v>285</v>
      </c>
    </row>
    <row r="8" spans="1:9" x14ac:dyDescent="0.25">
      <c r="A8" s="297" t="s">
        <v>9</v>
      </c>
      <c r="B8" s="299" t="s">
        <v>10</v>
      </c>
      <c r="C8" s="299" t="s">
        <v>11</v>
      </c>
      <c r="D8" s="299" t="s">
        <v>282</v>
      </c>
      <c r="E8" s="299" t="s">
        <v>283</v>
      </c>
      <c r="F8" s="299" t="s">
        <v>10</v>
      </c>
      <c r="G8" s="299" t="s">
        <v>11</v>
      </c>
      <c r="H8" s="299" t="s">
        <v>282</v>
      </c>
      <c r="I8" s="299" t="s">
        <v>283</v>
      </c>
    </row>
    <row r="9" spans="1:9" x14ac:dyDescent="0.25">
      <c r="A9" s="298"/>
      <c r="B9" s="299"/>
      <c r="C9" s="299"/>
      <c r="D9" s="299"/>
      <c r="E9" s="299"/>
      <c r="F9" s="299"/>
      <c r="G9" s="299"/>
      <c r="H9" s="299"/>
      <c r="I9" s="299"/>
    </row>
    <row r="10" spans="1:9" x14ac:dyDescent="0.25">
      <c r="A10" s="8">
        <v>1</v>
      </c>
      <c r="B10" s="9" t="s">
        <v>12</v>
      </c>
      <c r="C10" s="10"/>
      <c r="D10" s="10"/>
      <c r="E10" s="10"/>
      <c r="F10" s="9" t="s">
        <v>13</v>
      </c>
      <c r="G10" s="11"/>
      <c r="H10" s="11"/>
      <c r="I10" s="11"/>
    </row>
    <row r="11" spans="1:9" x14ac:dyDescent="0.25">
      <c r="A11" s="8">
        <v>2</v>
      </c>
      <c r="B11" s="12" t="s">
        <v>14</v>
      </c>
      <c r="C11" s="10">
        <v>3441400</v>
      </c>
      <c r="D11" s="10">
        <v>3441400</v>
      </c>
      <c r="E11" s="10">
        <v>3718435</v>
      </c>
      <c r="F11" s="12" t="s">
        <v>15</v>
      </c>
      <c r="G11" s="10">
        <v>14601332</v>
      </c>
      <c r="H11" s="10">
        <v>14702385</v>
      </c>
      <c r="I11" s="10">
        <v>15679185</v>
      </c>
    </row>
    <row r="12" spans="1:9" x14ac:dyDescent="0.25">
      <c r="A12" s="8">
        <v>3</v>
      </c>
      <c r="B12" s="12" t="s">
        <v>16</v>
      </c>
      <c r="C12" s="10">
        <v>8169000</v>
      </c>
      <c r="D12" s="10">
        <v>8169000</v>
      </c>
      <c r="E12" s="10">
        <v>10016178</v>
      </c>
      <c r="F12" s="12" t="s">
        <v>17</v>
      </c>
      <c r="G12" s="10">
        <v>2987875</v>
      </c>
      <c r="H12" s="10">
        <v>2987875</v>
      </c>
      <c r="I12" s="10">
        <v>3187875</v>
      </c>
    </row>
    <row r="13" spans="1:9" x14ac:dyDescent="0.25">
      <c r="A13" s="8">
        <v>4</v>
      </c>
      <c r="B13" s="12" t="s">
        <v>18</v>
      </c>
      <c r="C13" s="10">
        <v>21420803</v>
      </c>
      <c r="D13" s="10">
        <v>21420803</v>
      </c>
      <c r="E13" s="10">
        <v>23473026</v>
      </c>
      <c r="F13" s="12" t="s">
        <v>19</v>
      </c>
      <c r="G13" s="10">
        <v>33919217</v>
      </c>
      <c r="H13" s="10">
        <v>33948164</v>
      </c>
      <c r="I13" s="10">
        <v>34080450</v>
      </c>
    </row>
    <row r="14" spans="1:9" x14ac:dyDescent="0.25">
      <c r="A14" s="8">
        <v>5</v>
      </c>
      <c r="B14" s="12" t="s">
        <v>20</v>
      </c>
      <c r="C14" s="10">
        <f>29570303-21420803</f>
        <v>8149500</v>
      </c>
      <c r="D14" s="10">
        <f>29570303-21420803</f>
        <v>8149500</v>
      </c>
      <c r="E14" s="10">
        <v>8149500</v>
      </c>
      <c r="F14" s="12" t="s">
        <v>21</v>
      </c>
      <c r="G14" s="10">
        <v>1382000</v>
      </c>
      <c r="H14" s="10">
        <v>1432000</v>
      </c>
      <c r="I14" s="10">
        <v>2382000</v>
      </c>
    </row>
    <row r="15" spans="1:9" x14ac:dyDescent="0.25">
      <c r="A15" s="8">
        <v>6</v>
      </c>
      <c r="B15" s="12" t="s">
        <v>22</v>
      </c>
      <c r="C15" s="10"/>
      <c r="D15" s="10"/>
      <c r="E15" s="10"/>
      <c r="F15" s="12" t="s">
        <v>23</v>
      </c>
      <c r="G15" s="10">
        <v>1963544</v>
      </c>
      <c r="H15" s="10">
        <v>1963544</v>
      </c>
      <c r="I15" s="10">
        <f>1963544+50000</f>
        <v>2013544</v>
      </c>
    </row>
    <row r="16" spans="1:9" x14ac:dyDescent="0.25">
      <c r="A16" s="8">
        <v>7</v>
      </c>
      <c r="B16" s="12" t="s">
        <v>24</v>
      </c>
      <c r="C16" s="10"/>
      <c r="D16" s="10"/>
      <c r="E16" s="10"/>
      <c r="F16" s="13" t="s">
        <v>25</v>
      </c>
      <c r="G16" s="10">
        <v>406816</v>
      </c>
      <c r="H16" s="10">
        <v>141091</v>
      </c>
      <c r="I16" s="10">
        <v>406816</v>
      </c>
    </row>
    <row r="17" spans="1:10" x14ac:dyDescent="0.25">
      <c r="A17" s="8">
        <v>8</v>
      </c>
      <c r="B17" s="12" t="s">
        <v>26</v>
      </c>
      <c r="C17" s="10"/>
      <c r="D17" s="10"/>
      <c r="E17" s="10"/>
      <c r="F17" s="12" t="s">
        <v>27</v>
      </c>
      <c r="G17" s="10"/>
      <c r="H17" s="10"/>
      <c r="I17" s="10"/>
    </row>
    <row r="18" spans="1:10" x14ac:dyDescent="0.25">
      <c r="A18" s="14">
        <v>9</v>
      </c>
      <c r="B18" s="15" t="s">
        <v>28</v>
      </c>
      <c r="C18" s="15">
        <f>SUM(C11:C17)</f>
        <v>41180703</v>
      </c>
      <c r="D18" s="15">
        <f>SUM(D11:D17)</f>
        <v>41180703</v>
      </c>
      <c r="E18" s="15">
        <f>SUM(E11:E17)</f>
        <v>45357139</v>
      </c>
      <c r="F18" s="16" t="s">
        <v>29</v>
      </c>
      <c r="G18" s="16">
        <f>SUM(G11:G17)</f>
        <v>55260784</v>
      </c>
      <c r="H18" s="16">
        <f>SUM(H11:H17)</f>
        <v>55175059</v>
      </c>
      <c r="I18" s="16">
        <f>SUM(I11:I17)</f>
        <v>57749870</v>
      </c>
    </row>
    <row r="19" spans="1:10" x14ac:dyDescent="0.25">
      <c r="A19" s="8">
        <v>10</v>
      </c>
      <c r="B19" s="9" t="s">
        <v>30</v>
      </c>
      <c r="C19" s="10"/>
      <c r="D19" s="10"/>
      <c r="E19" s="10"/>
      <c r="F19" s="9" t="s">
        <v>31</v>
      </c>
      <c r="G19" s="10"/>
      <c r="H19" s="10"/>
      <c r="I19" s="10"/>
    </row>
    <row r="20" spans="1:10" x14ac:dyDescent="0.25">
      <c r="A20" s="8">
        <v>11</v>
      </c>
      <c r="B20" s="12" t="s">
        <v>32</v>
      </c>
      <c r="C20" s="10"/>
      <c r="D20" s="10"/>
      <c r="E20" s="10"/>
      <c r="F20" s="12" t="s">
        <v>33</v>
      </c>
      <c r="G20" s="10"/>
      <c r="H20" s="10"/>
      <c r="I20" s="10">
        <v>4201187</v>
      </c>
    </row>
    <row r="21" spans="1:10" x14ac:dyDescent="0.25">
      <c r="A21" s="8">
        <v>12</v>
      </c>
      <c r="B21" s="12" t="s">
        <v>34</v>
      </c>
      <c r="C21" s="10"/>
      <c r="D21" s="10"/>
      <c r="E21" s="10"/>
      <c r="F21" s="17" t="s">
        <v>35</v>
      </c>
      <c r="G21" s="10"/>
      <c r="H21" s="10">
        <v>85725</v>
      </c>
      <c r="I21" s="10">
        <v>16495367</v>
      </c>
    </row>
    <row r="22" spans="1:10" x14ac:dyDescent="0.25">
      <c r="A22" s="8">
        <v>13</v>
      </c>
      <c r="B22" s="12" t="s">
        <v>36</v>
      </c>
      <c r="C22" s="10">
        <v>14080081</v>
      </c>
      <c r="D22" s="10">
        <v>14080081</v>
      </c>
      <c r="E22" s="10">
        <v>23891162</v>
      </c>
      <c r="F22" s="12" t="s">
        <v>37</v>
      </c>
      <c r="G22" s="10"/>
      <c r="H22" s="10"/>
      <c r="I22" s="10"/>
    </row>
    <row r="23" spans="1:10" x14ac:dyDescent="0.25">
      <c r="A23" s="8">
        <v>14</v>
      </c>
      <c r="B23" s="12" t="s">
        <v>38</v>
      </c>
      <c r="C23" s="10"/>
      <c r="D23" s="10"/>
      <c r="E23" s="10">
        <v>2200000</v>
      </c>
      <c r="F23" s="12" t="s">
        <v>39</v>
      </c>
      <c r="G23" s="10"/>
      <c r="H23" s="10"/>
      <c r="I23" s="10"/>
    </row>
    <row r="24" spans="1:10" x14ac:dyDescent="0.25">
      <c r="A24" s="8">
        <v>15</v>
      </c>
      <c r="B24" s="3"/>
      <c r="C24" s="10"/>
      <c r="D24" s="10"/>
      <c r="E24" s="10"/>
      <c r="F24" s="12" t="s">
        <v>40</v>
      </c>
      <c r="G24" s="10"/>
      <c r="H24" s="10"/>
      <c r="I24" s="10"/>
    </row>
    <row r="25" spans="1:10" x14ac:dyDescent="0.25">
      <c r="A25" s="8">
        <v>16</v>
      </c>
      <c r="B25" s="18" t="s">
        <v>41</v>
      </c>
      <c r="C25" s="19">
        <f>SUM(C19:C24)</f>
        <v>14080081</v>
      </c>
      <c r="D25" s="19">
        <f>SUM(D19:D24)</f>
        <v>14080081</v>
      </c>
      <c r="E25" s="19">
        <f>SUM(E19:E24)</f>
        <v>26091162</v>
      </c>
      <c r="F25" s="18" t="s">
        <v>42</v>
      </c>
      <c r="G25" s="16">
        <f>SUM(G19:G24)</f>
        <v>0</v>
      </c>
      <c r="H25" s="16">
        <f>SUM(H19:H24)</f>
        <v>85725</v>
      </c>
      <c r="I25" s="16">
        <f>SUM(I19:I24)</f>
        <v>20696554</v>
      </c>
    </row>
    <row r="26" spans="1:10" x14ac:dyDescent="0.25">
      <c r="A26" s="8">
        <v>17</v>
      </c>
      <c r="B26" s="20" t="s">
        <v>43</v>
      </c>
      <c r="C26" s="21">
        <v>0</v>
      </c>
      <c r="D26" s="21">
        <v>0</v>
      </c>
      <c r="E26" s="21"/>
      <c r="F26" s="20" t="s">
        <v>43</v>
      </c>
      <c r="G26" s="21">
        <v>0</v>
      </c>
      <c r="H26" s="21">
        <v>0</v>
      </c>
      <c r="I26" s="21"/>
    </row>
    <row r="27" spans="1:10" x14ac:dyDescent="0.25">
      <c r="A27" s="8">
        <v>18</v>
      </c>
      <c r="B27" s="22"/>
      <c r="C27" s="10"/>
      <c r="D27" s="10"/>
      <c r="E27" s="10"/>
      <c r="F27" s="22"/>
      <c r="G27" s="10"/>
      <c r="H27" s="10"/>
      <c r="I27" s="10"/>
    </row>
    <row r="28" spans="1:10" x14ac:dyDescent="0.25">
      <c r="A28" s="8">
        <v>19</v>
      </c>
      <c r="B28" s="23" t="s">
        <v>44</v>
      </c>
      <c r="C28" s="23">
        <f>+C29+C30+C31</f>
        <v>856832</v>
      </c>
      <c r="D28" s="23">
        <f>+D29+D30+D31</f>
        <v>2856832</v>
      </c>
      <c r="E28" s="23">
        <f>+E29+E30+E31</f>
        <v>9904955</v>
      </c>
      <c r="F28" s="9" t="s">
        <v>45</v>
      </c>
      <c r="G28" s="21">
        <f>+G29+G30</f>
        <v>856832</v>
      </c>
      <c r="H28" s="21">
        <f>+H29+H30</f>
        <v>2856832</v>
      </c>
      <c r="I28" s="21">
        <f>+I29+I30</f>
        <v>2906832</v>
      </c>
    </row>
    <row r="29" spans="1:10" x14ac:dyDescent="0.25">
      <c r="A29" s="8">
        <v>20</v>
      </c>
      <c r="B29" s="24" t="s">
        <v>46</v>
      </c>
      <c r="C29" s="13">
        <v>856832</v>
      </c>
      <c r="D29" s="13">
        <v>2856832</v>
      </c>
      <c r="E29" s="13">
        <v>2906832</v>
      </c>
      <c r="F29" s="25" t="s">
        <v>47</v>
      </c>
      <c r="G29" s="10">
        <v>856832</v>
      </c>
      <c r="H29" s="10">
        <v>2856832</v>
      </c>
      <c r="I29" s="10">
        <v>2906832</v>
      </c>
    </row>
    <row r="30" spans="1:10" x14ac:dyDescent="0.25">
      <c r="A30" s="8">
        <v>21</v>
      </c>
      <c r="B30" s="25" t="s">
        <v>48</v>
      </c>
      <c r="C30" s="13"/>
      <c r="D30" s="13"/>
      <c r="E30" s="13"/>
      <c r="F30" s="25" t="s">
        <v>49</v>
      </c>
      <c r="G30" s="10">
        <v>0</v>
      </c>
      <c r="H30" s="10"/>
      <c r="I30" s="10"/>
    </row>
    <row r="31" spans="1:10" x14ac:dyDescent="0.25">
      <c r="A31" s="8"/>
      <c r="B31" s="12" t="s">
        <v>50</v>
      </c>
      <c r="C31" s="13"/>
      <c r="D31" s="13"/>
      <c r="E31" s="13">
        <v>6998123</v>
      </c>
      <c r="F31" s="25"/>
      <c r="G31" s="10"/>
      <c r="H31" s="10"/>
      <c r="I31" s="10"/>
    </row>
    <row r="32" spans="1:10" x14ac:dyDescent="0.25">
      <c r="A32" s="26">
        <v>22</v>
      </c>
      <c r="B32" s="27" t="s">
        <v>51</v>
      </c>
      <c r="C32" s="28">
        <f>+C28+C25+C18</f>
        <v>56117616</v>
      </c>
      <c r="D32" s="28">
        <f>SUM(D18+D25+D28)</f>
        <v>58117616</v>
      </c>
      <c r="E32" s="28">
        <f>SUM(E18+E25+E28)</f>
        <v>81353256</v>
      </c>
      <c r="F32" s="27" t="s">
        <v>52</v>
      </c>
      <c r="G32" s="28">
        <f>+G28+G26+G25+G18</f>
        <v>56117616</v>
      </c>
      <c r="H32" s="28">
        <f>H18+H25+H26+H28</f>
        <v>58117616</v>
      </c>
      <c r="I32" s="28">
        <f>I18+I25+I26+I28</f>
        <v>81353256</v>
      </c>
      <c r="J32" s="29">
        <f>+H32-D32</f>
        <v>0</v>
      </c>
    </row>
  </sheetData>
  <mergeCells count="14">
    <mergeCell ref="I8:I9"/>
    <mergeCell ref="B1:D1"/>
    <mergeCell ref="B3:H3"/>
    <mergeCell ref="B4:H4"/>
    <mergeCell ref="B5:H5"/>
    <mergeCell ref="G8:G9"/>
    <mergeCell ref="H8:H9"/>
    <mergeCell ref="F8:F9"/>
    <mergeCell ref="E8:E9"/>
    <mergeCell ref="A8:A9"/>
    <mergeCell ref="B8:B9"/>
    <mergeCell ref="C8:C9"/>
    <mergeCell ref="D8:D9"/>
    <mergeCell ref="B6:F6"/>
  </mergeCells>
  <phoneticPr fontId="0" type="noConversion"/>
  <pageMargins left="0.7" right="0.7" top="0.75" bottom="0.75" header="0.3" footer="0.3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8"/>
  <sheetViews>
    <sheetView workbookViewId="0">
      <selection activeCell="K13" sqref="K13"/>
    </sheetView>
  </sheetViews>
  <sheetFormatPr defaultRowHeight="15" x14ac:dyDescent="0.25"/>
  <cols>
    <col min="1" max="1" width="6.140625" customWidth="1"/>
    <col min="2" max="2" width="18" bestFit="1" customWidth="1"/>
    <col min="3" max="3" width="22.28515625" customWidth="1"/>
    <col min="4" max="4" width="23.7109375" customWidth="1"/>
    <col min="5" max="5" width="19.7109375" customWidth="1"/>
  </cols>
  <sheetData>
    <row r="1" spans="1:6" x14ac:dyDescent="0.25">
      <c r="A1" s="1"/>
      <c r="B1" s="301" t="s">
        <v>280</v>
      </c>
      <c r="C1" s="302"/>
      <c r="D1" s="302"/>
      <c r="E1" s="2"/>
      <c r="F1" s="3"/>
    </row>
    <row r="2" spans="1:6" x14ac:dyDescent="0.25">
      <c r="A2" s="277"/>
      <c r="B2" s="277"/>
      <c r="C2" s="277"/>
      <c r="D2" s="277"/>
      <c r="E2" s="277"/>
    </row>
    <row r="3" spans="1:6" ht="15.75" x14ac:dyDescent="0.25">
      <c r="A3" s="344" t="s">
        <v>215</v>
      </c>
      <c r="B3" s="344"/>
      <c r="C3" s="344"/>
      <c r="D3" s="344"/>
      <c r="E3" s="344"/>
    </row>
    <row r="4" spans="1:6" ht="16.5" thickBot="1" x14ac:dyDescent="0.3">
      <c r="A4" s="343"/>
      <c r="B4" s="343"/>
      <c r="C4" s="115"/>
      <c r="D4" s="278"/>
      <c r="E4" s="279" t="s">
        <v>276</v>
      </c>
    </row>
    <row r="5" spans="1:6" ht="24.75" thickBot="1" x14ac:dyDescent="0.3">
      <c r="A5" s="64" t="s">
        <v>200</v>
      </c>
      <c r="B5" s="65" t="s">
        <v>216</v>
      </c>
      <c r="C5" s="65" t="s">
        <v>277</v>
      </c>
      <c r="D5" s="124" t="s">
        <v>278</v>
      </c>
      <c r="E5" s="280" t="s">
        <v>279</v>
      </c>
    </row>
    <row r="6" spans="1:6" ht="15.75" thickBot="1" x14ac:dyDescent="0.3">
      <c r="A6" s="67" t="s">
        <v>3</v>
      </c>
      <c r="B6" s="68" t="s">
        <v>4</v>
      </c>
      <c r="C6" s="68" t="s">
        <v>5</v>
      </c>
      <c r="D6" s="68" t="s">
        <v>6</v>
      </c>
      <c r="E6" s="281" t="s">
        <v>7</v>
      </c>
    </row>
    <row r="7" spans="1:6" ht="32.25" thickBot="1" x14ac:dyDescent="0.3">
      <c r="A7" s="62" t="s">
        <v>59</v>
      </c>
      <c r="B7" s="63" t="s">
        <v>217</v>
      </c>
      <c r="C7" s="127">
        <v>21421</v>
      </c>
      <c r="D7" s="127">
        <v>21421</v>
      </c>
      <c r="E7" s="127">
        <v>21421</v>
      </c>
    </row>
    <row r="8" spans="1:6" ht="42.75" thickBot="1" x14ac:dyDescent="0.3">
      <c r="A8" s="62" t="s">
        <v>61</v>
      </c>
      <c r="B8" s="239" t="s">
        <v>218</v>
      </c>
      <c r="C8" s="249">
        <v>23086</v>
      </c>
      <c r="D8" s="127">
        <v>0</v>
      </c>
      <c r="E8" s="127">
        <v>0</v>
      </c>
    </row>
    <row r="9" spans="1:6" ht="42.75" thickBot="1" x14ac:dyDescent="0.3">
      <c r="A9" s="62" t="s">
        <v>62</v>
      </c>
      <c r="B9" s="63" t="s">
        <v>219</v>
      </c>
      <c r="C9" s="127"/>
      <c r="D9" s="127"/>
      <c r="E9" s="282"/>
    </row>
    <row r="10" spans="1:6" ht="32.25" thickBot="1" x14ac:dyDescent="0.3">
      <c r="A10" s="62" t="s">
        <v>220</v>
      </c>
      <c r="B10" s="63" t="s">
        <v>221</v>
      </c>
      <c r="C10" s="123">
        <f>SUM(C11:C17)</f>
        <v>8169</v>
      </c>
      <c r="D10" s="123">
        <v>8169</v>
      </c>
      <c r="E10" s="283">
        <f>SUM(E11:E17)</f>
        <v>8169</v>
      </c>
    </row>
    <row r="11" spans="1:6" x14ac:dyDescent="0.25">
      <c r="A11" s="60" t="s">
        <v>222</v>
      </c>
      <c r="B11" s="240" t="s">
        <v>223</v>
      </c>
      <c r="C11" s="135">
        <v>391</v>
      </c>
      <c r="D11" s="135">
        <v>391</v>
      </c>
      <c r="E11" s="135">
        <v>391</v>
      </c>
    </row>
    <row r="12" spans="1:6" x14ac:dyDescent="0.25">
      <c r="A12" s="59" t="s">
        <v>224</v>
      </c>
      <c r="B12" s="241" t="s">
        <v>225</v>
      </c>
      <c r="C12" s="136">
        <v>700</v>
      </c>
      <c r="D12" s="136">
        <v>700</v>
      </c>
      <c r="E12" s="136">
        <v>700</v>
      </c>
    </row>
    <row r="13" spans="1:6" x14ac:dyDescent="0.25">
      <c r="A13" s="59" t="s">
        <v>226</v>
      </c>
      <c r="B13" s="241" t="s">
        <v>227</v>
      </c>
      <c r="C13" s="136">
        <v>3000</v>
      </c>
      <c r="D13" s="136">
        <v>3000</v>
      </c>
      <c r="E13" s="136">
        <v>3000</v>
      </c>
    </row>
    <row r="14" spans="1:6" x14ac:dyDescent="0.25">
      <c r="A14" s="59" t="s">
        <v>228</v>
      </c>
      <c r="B14" s="241" t="s">
        <v>229</v>
      </c>
      <c r="C14" s="136">
        <v>720</v>
      </c>
      <c r="D14" s="136">
        <v>720</v>
      </c>
      <c r="E14" s="136">
        <v>720</v>
      </c>
    </row>
    <row r="15" spans="1:6" x14ac:dyDescent="0.25">
      <c r="A15" s="59" t="s">
        <v>230</v>
      </c>
      <c r="B15" s="241" t="s">
        <v>231</v>
      </c>
      <c r="C15" s="136">
        <v>806</v>
      </c>
      <c r="D15" s="136">
        <v>806</v>
      </c>
      <c r="E15" s="136">
        <v>806</v>
      </c>
    </row>
    <row r="16" spans="1:6" ht="23.25" x14ac:dyDescent="0.25">
      <c r="A16" s="59" t="s">
        <v>232</v>
      </c>
      <c r="B16" s="241" t="s">
        <v>233</v>
      </c>
      <c r="C16" s="120"/>
      <c r="D16" s="120"/>
      <c r="E16" s="120"/>
    </row>
    <row r="17" spans="1:5" ht="24" thickBot="1" x14ac:dyDescent="0.3">
      <c r="A17" s="61" t="s">
        <v>234</v>
      </c>
      <c r="B17" s="242" t="s">
        <v>235</v>
      </c>
      <c r="C17" s="122">
        <v>2552</v>
      </c>
      <c r="D17" s="122">
        <v>2552</v>
      </c>
      <c r="E17" s="122">
        <v>2552</v>
      </c>
    </row>
    <row r="18" spans="1:5" ht="15.75" thickBot="1" x14ac:dyDescent="0.3">
      <c r="A18" s="62" t="s">
        <v>64</v>
      </c>
      <c r="B18" s="63" t="s">
        <v>236</v>
      </c>
      <c r="C18" s="127">
        <v>3441</v>
      </c>
      <c r="D18" s="127">
        <v>5802</v>
      </c>
      <c r="E18" s="127">
        <v>5802</v>
      </c>
    </row>
    <row r="19" spans="1:5" ht="21.75" thickBot="1" x14ac:dyDescent="0.3">
      <c r="A19" s="62" t="s">
        <v>65</v>
      </c>
      <c r="B19" s="63" t="s">
        <v>143</v>
      </c>
      <c r="C19" s="127"/>
      <c r="D19" s="127"/>
      <c r="E19" s="282"/>
    </row>
    <row r="20" spans="1:5" ht="21.75" thickBot="1" x14ac:dyDescent="0.3">
      <c r="A20" s="62" t="s">
        <v>237</v>
      </c>
      <c r="B20" s="63" t="s">
        <v>238</v>
      </c>
      <c r="C20" s="127"/>
      <c r="D20" s="127"/>
      <c r="E20" s="282"/>
    </row>
    <row r="21" spans="1:5" ht="21.75" thickBot="1" x14ac:dyDescent="0.3">
      <c r="A21" s="62" t="s">
        <v>144</v>
      </c>
      <c r="B21" s="239" t="s">
        <v>239</v>
      </c>
      <c r="C21" s="127"/>
      <c r="D21" s="127"/>
      <c r="E21" s="282"/>
    </row>
    <row r="22" spans="1:5" ht="15.75" thickBot="1" x14ac:dyDescent="0.3">
      <c r="A22" s="62"/>
      <c r="B22" s="239" t="s">
        <v>268</v>
      </c>
      <c r="C22" s="127"/>
      <c r="D22" s="127"/>
      <c r="E22" s="282"/>
    </row>
    <row r="23" spans="1:5" ht="32.25" thickBot="1" x14ac:dyDescent="0.3">
      <c r="A23" s="62" t="s">
        <v>146</v>
      </c>
      <c r="B23" s="63" t="s">
        <v>240</v>
      </c>
      <c r="C23" s="123">
        <f>+C7+C8+C9+C10+C18+C19+C20+C21+C22</f>
        <v>56117</v>
      </c>
      <c r="D23" s="123">
        <f>+D7+D8+D9+D10+D18+D19+D20+D21</f>
        <v>35392</v>
      </c>
      <c r="E23" s="284">
        <f>+E7+E8+E9+E10+E18+E19+E20+E21</f>
        <v>35392</v>
      </c>
    </row>
    <row r="24" spans="1:5" ht="32.25" thickBot="1" x14ac:dyDescent="0.3">
      <c r="A24" s="62" t="s">
        <v>148</v>
      </c>
      <c r="B24" s="63" t="s">
        <v>241</v>
      </c>
      <c r="C24" s="133"/>
      <c r="D24" s="133"/>
      <c r="E24" s="133"/>
    </row>
    <row r="25" spans="1:5" ht="42.75" thickBot="1" x14ac:dyDescent="0.3">
      <c r="A25" s="62" t="s">
        <v>150</v>
      </c>
      <c r="B25" s="63" t="s">
        <v>242</v>
      </c>
      <c r="C25" s="123">
        <f>+C23+C24</f>
        <v>56117</v>
      </c>
      <c r="D25" s="123">
        <f>SUM(D22:D24)</f>
        <v>35392</v>
      </c>
      <c r="E25" s="123">
        <f>SUM(E22:E24)</f>
        <v>35392</v>
      </c>
    </row>
    <row r="26" spans="1:5" ht="15.75" x14ac:dyDescent="0.25">
      <c r="A26" s="112"/>
      <c r="B26" s="113"/>
      <c r="C26" s="114"/>
      <c r="D26" s="132"/>
      <c r="E26" s="285"/>
    </row>
    <row r="27" spans="1:5" ht="15.75" x14ac:dyDescent="0.25">
      <c r="A27" s="344" t="s">
        <v>243</v>
      </c>
      <c r="B27" s="344"/>
      <c r="C27" s="344"/>
      <c r="D27" s="344"/>
      <c r="E27" s="344"/>
    </row>
    <row r="28" spans="1:5" ht="16.5" thickBot="1" x14ac:dyDescent="0.3">
      <c r="A28" s="342" t="s">
        <v>244</v>
      </c>
      <c r="B28" s="342"/>
      <c r="C28" s="115"/>
      <c r="D28" s="278"/>
      <c r="E28" s="279" t="s">
        <v>276</v>
      </c>
    </row>
    <row r="29" spans="1:5" ht="24.75" thickBot="1" x14ac:dyDescent="0.3">
      <c r="A29" s="64" t="s">
        <v>9</v>
      </c>
      <c r="B29" s="65" t="s">
        <v>245</v>
      </c>
      <c r="C29" s="65" t="str">
        <f>+C5</f>
        <v>2018.évi</v>
      </c>
      <c r="D29" s="65" t="str">
        <f>+D5</f>
        <v>2019. évi</v>
      </c>
      <c r="E29" s="280" t="str">
        <f>+E5</f>
        <v>2020. évi</v>
      </c>
    </row>
    <row r="30" spans="1:5" ht="15.75" thickBot="1" x14ac:dyDescent="0.3">
      <c r="A30" s="125" t="s">
        <v>3</v>
      </c>
      <c r="B30" s="126" t="s">
        <v>4</v>
      </c>
      <c r="C30" s="126" t="s">
        <v>5</v>
      </c>
      <c r="D30" s="126" t="s">
        <v>6</v>
      </c>
      <c r="E30" s="286" t="s">
        <v>7</v>
      </c>
    </row>
    <row r="31" spans="1:5" ht="21.75" thickBot="1" x14ac:dyDescent="0.3">
      <c r="A31" s="62" t="s">
        <v>59</v>
      </c>
      <c r="B31" s="66" t="s">
        <v>246</v>
      </c>
      <c r="C31" s="127">
        <v>55710</v>
      </c>
      <c r="D31" s="127">
        <v>35392</v>
      </c>
      <c r="E31" s="127">
        <v>35392</v>
      </c>
    </row>
    <row r="32" spans="1:5" ht="32.25" thickBot="1" x14ac:dyDescent="0.3">
      <c r="A32" s="129" t="s">
        <v>61</v>
      </c>
      <c r="B32" s="130" t="s">
        <v>247</v>
      </c>
      <c r="C32" s="131">
        <f>+C33+C34+C35</f>
        <v>407</v>
      </c>
      <c r="D32" s="131">
        <f>+D33+D34+D35</f>
        <v>0</v>
      </c>
      <c r="E32" s="287">
        <f>+E33+E34+E35</f>
        <v>0</v>
      </c>
    </row>
    <row r="33" spans="1:5" x14ac:dyDescent="0.25">
      <c r="A33" s="60" t="s">
        <v>248</v>
      </c>
      <c r="B33" s="57" t="s">
        <v>165</v>
      </c>
      <c r="C33" s="121"/>
      <c r="D33" s="137"/>
      <c r="E33" s="288"/>
    </row>
    <row r="34" spans="1:5" x14ac:dyDescent="0.25">
      <c r="A34" s="60" t="s">
        <v>249</v>
      </c>
      <c r="B34" s="58" t="s">
        <v>167</v>
      </c>
      <c r="C34" s="120"/>
      <c r="D34" s="138"/>
      <c r="E34" s="289"/>
    </row>
    <row r="35" spans="1:5" ht="23.25" thickBot="1" x14ac:dyDescent="0.3">
      <c r="A35" s="60" t="s">
        <v>250</v>
      </c>
      <c r="B35" s="243" t="s">
        <v>169</v>
      </c>
      <c r="C35" s="120">
        <v>407</v>
      </c>
      <c r="D35" s="120"/>
      <c r="E35" s="290"/>
    </row>
    <row r="36" spans="1:5" ht="32.25" thickBot="1" x14ac:dyDescent="0.3">
      <c r="A36" s="62" t="s">
        <v>62</v>
      </c>
      <c r="B36" s="95" t="s">
        <v>251</v>
      </c>
      <c r="C36" s="119">
        <f>+C31+C32</f>
        <v>56117</v>
      </c>
      <c r="D36" s="119">
        <f>+D31+D32</f>
        <v>35392</v>
      </c>
      <c r="E36" s="291">
        <f>+E31+E32</f>
        <v>35392</v>
      </c>
    </row>
    <row r="37" spans="1:5" ht="32.25" thickBot="1" x14ac:dyDescent="0.3">
      <c r="A37" s="62" t="s">
        <v>63</v>
      </c>
      <c r="B37" s="95" t="s">
        <v>252</v>
      </c>
      <c r="C37" s="244"/>
      <c r="D37" s="244"/>
      <c r="E37" s="292"/>
    </row>
    <row r="38" spans="1:5" ht="24.75" thickBot="1" x14ac:dyDescent="0.3">
      <c r="A38" s="245" t="s">
        <v>64</v>
      </c>
      <c r="B38" s="246" t="s">
        <v>253</v>
      </c>
      <c r="C38" s="247">
        <f>+C36+C37</f>
        <v>56117</v>
      </c>
      <c r="D38" s="247">
        <f>+D36+D37</f>
        <v>35392</v>
      </c>
      <c r="E38" s="293">
        <f>+E36+E37</f>
        <v>35392</v>
      </c>
    </row>
  </sheetData>
  <mergeCells count="5">
    <mergeCell ref="A28:B28"/>
    <mergeCell ref="B1:D1"/>
    <mergeCell ref="A4:B4"/>
    <mergeCell ref="A3:E3"/>
    <mergeCell ref="A27:E27"/>
  </mergeCells>
  <phoneticPr fontId="0" type="noConversion"/>
  <pageMargins left="0.7" right="0.7" top="0.75" bottom="0.75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84"/>
  <sheetViews>
    <sheetView workbookViewId="0">
      <selection activeCell="Q16" sqref="Q16"/>
    </sheetView>
  </sheetViews>
  <sheetFormatPr defaultRowHeight="15.75" x14ac:dyDescent="0.25"/>
  <cols>
    <col min="1" max="1" width="4.140625" style="73" customWidth="1"/>
    <col min="2" max="2" width="26.7109375" style="91" customWidth="1"/>
    <col min="3" max="4" width="7.7109375" style="91" customWidth="1"/>
    <col min="5" max="5" width="8.140625" style="91" customWidth="1"/>
    <col min="6" max="6" width="7.5703125" style="91" customWidth="1"/>
    <col min="7" max="7" width="7.42578125" style="91" customWidth="1"/>
    <col min="8" max="8" width="7.5703125" style="91" customWidth="1"/>
    <col min="9" max="9" width="7" style="91" customWidth="1"/>
    <col min="10" max="14" width="8.140625" style="91" customWidth="1"/>
    <col min="15" max="15" width="11.5703125" style="73" bestFit="1" customWidth="1"/>
    <col min="16" max="16384" width="9.140625" style="91"/>
  </cols>
  <sheetData>
    <row r="1" spans="1:15" customFormat="1" ht="15" x14ac:dyDescent="0.25">
      <c r="A1" s="1"/>
      <c r="B1" s="301" t="s">
        <v>261</v>
      </c>
      <c r="C1" s="302"/>
      <c r="D1" s="302"/>
      <c r="E1" s="2"/>
      <c r="F1" s="3"/>
      <c r="G1" s="3"/>
    </row>
    <row r="2" spans="1:15" ht="31.5" customHeight="1" x14ac:dyDescent="0.25">
      <c r="A2" s="345" t="s">
        <v>176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</row>
    <row r="3" spans="1:15" ht="16.5" thickBot="1" x14ac:dyDescent="0.3">
      <c r="O3" s="274" t="s">
        <v>2</v>
      </c>
    </row>
    <row r="4" spans="1:15" s="73" customFormat="1" ht="29.25" customHeight="1" thickBot="1" x14ac:dyDescent="0.3">
      <c r="A4" s="70" t="s">
        <v>9</v>
      </c>
      <c r="B4" s="71" t="s">
        <v>10</v>
      </c>
      <c r="C4" s="71" t="s">
        <v>125</v>
      </c>
      <c r="D4" s="71" t="s">
        <v>126</v>
      </c>
      <c r="E4" s="71" t="s">
        <v>127</v>
      </c>
      <c r="F4" s="71" t="s">
        <v>128</v>
      </c>
      <c r="G4" s="71" t="s">
        <v>129</v>
      </c>
      <c r="H4" s="71" t="s">
        <v>130</v>
      </c>
      <c r="I4" s="71" t="s">
        <v>131</v>
      </c>
      <c r="J4" s="71" t="s">
        <v>132</v>
      </c>
      <c r="K4" s="71" t="s">
        <v>133</v>
      </c>
      <c r="L4" s="71" t="s">
        <v>134</v>
      </c>
      <c r="M4" s="71" t="s">
        <v>135</v>
      </c>
      <c r="N4" s="71" t="s">
        <v>136</v>
      </c>
      <c r="O4" s="72" t="s">
        <v>102</v>
      </c>
    </row>
    <row r="5" spans="1:15" s="75" customFormat="1" ht="15" customHeight="1" thickBot="1" x14ac:dyDescent="0.3">
      <c r="A5" s="74" t="s">
        <v>59</v>
      </c>
      <c r="B5" s="347" t="s">
        <v>137</v>
      </c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9"/>
    </row>
    <row r="6" spans="1:15" s="75" customFormat="1" ht="22.5" x14ac:dyDescent="0.25">
      <c r="A6" s="76" t="s">
        <v>61</v>
      </c>
      <c r="B6" s="128" t="s">
        <v>138</v>
      </c>
      <c r="C6" s="77">
        <v>1785</v>
      </c>
      <c r="D6" s="77">
        <v>1785</v>
      </c>
      <c r="E6" s="77">
        <v>1785</v>
      </c>
      <c r="F6" s="77">
        <v>1785</v>
      </c>
      <c r="G6" s="77">
        <v>1785</v>
      </c>
      <c r="H6" s="77">
        <v>1785</v>
      </c>
      <c r="I6" s="77">
        <v>1785</v>
      </c>
      <c r="J6" s="77">
        <v>1785</v>
      </c>
      <c r="K6" s="77">
        <v>1785</v>
      </c>
      <c r="L6" s="77">
        <v>1785</v>
      </c>
      <c r="M6" s="77">
        <v>1785</v>
      </c>
      <c r="N6" s="77">
        <v>1786</v>
      </c>
      <c r="O6" s="78">
        <f t="shared" ref="O6:O28" si="0">SUM(C6:N6)</f>
        <v>21421</v>
      </c>
    </row>
    <row r="7" spans="1:15" s="82" customFormat="1" ht="22.5" x14ac:dyDescent="0.25">
      <c r="A7" s="79" t="s">
        <v>62</v>
      </c>
      <c r="B7" s="250" t="s">
        <v>139</v>
      </c>
      <c r="C7" s="80">
        <v>1923</v>
      </c>
      <c r="D7" s="80">
        <v>1923</v>
      </c>
      <c r="E7" s="80">
        <v>1924</v>
      </c>
      <c r="F7" s="80">
        <v>1924</v>
      </c>
      <c r="G7" s="80">
        <v>1924</v>
      </c>
      <c r="H7" s="80">
        <v>1924</v>
      </c>
      <c r="I7" s="80">
        <v>1924</v>
      </c>
      <c r="J7" s="80">
        <v>1924</v>
      </c>
      <c r="K7" s="80">
        <v>1924</v>
      </c>
      <c r="L7" s="80">
        <v>1924</v>
      </c>
      <c r="M7" s="80">
        <v>1924</v>
      </c>
      <c r="N7" s="80">
        <v>1924</v>
      </c>
      <c r="O7" s="81">
        <f t="shared" si="0"/>
        <v>23086</v>
      </c>
    </row>
    <row r="8" spans="1:15" s="82" customFormat="1" ht="22.5" x14ac:dyDescent="0.25">
      <c r="A8" s="79" t="s">
        <v>63</v>
      </c>
      <c r="B8" s="105" t="s">
        <v>140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>
        <f t="shared" si="0"/>
        <v>0</v>
      </c>
    </row>
    <row r="9" spans="1:15" s="82" customFormat="1" ht="14.1" customHeight="1" x14ac:dyDescent="0.25">
      <c r="A9" s="79" t="s">
        <v>64</v>
      </c>
      <c r="B9" s="104" t="s">
        <v>141</v>
      </c>
      <c r="C9" s="80">
        <v>680</v>
      </c>
      <c r="D9" s="80">
        <v>680</v>
      </c>
      <c r="E9" s="80">
        <v>680</v>
      </c>
      <c r="F9" s="80">
        <v>681</v>
      </c>
      <c r="G9" s="80">
        <v>681</v>
      </c>
      <c r="H9" s="80">
        <v>681</v>
      </c>
      <c r="I9" s="80">
        <v>681</v>
      </c>
      <c r="J9" s="80">
        <v>681</v>
      </c>
      <c r="K9" s="80">
        <v>681</v>
      </c>
      <c r="L9" s="80">
        <v>681</v>
      </c>
      <c r="M9" s="80">
        <v>681</v>
      </c>
      <c r="N9" s="80">
        <v>681</v>
      </c>
      <c r="O9" s="81">
        <f t="shared" si="0"/>
        <v>8169</v>
      </c>
    </row>
    <row r="10" spans="1:15" s="82" customFormat="1" ht="14.1" customHeight="1" x14ac:dyDescent="0.25">
      <c r="A10" s="79" t="s">
        <v>65</v>
      </c>
      <c r="B10" s="104" t="s">
        <v>142</v>
      </c>
      <c r="C10" s="80">
        <v>286</v>
      </c>
      <c r="D10" s="80">
        <v>286</v>
      </c>
      <c r="E10" s="80">
        <v>286</v>
      </c>
      <c r="F10" s="80">
        <v>287</v>
      </c>
      <c r="G10" s="80">
        <v>287</v>
      </c>
      <c r="H10" s="80">
        <v>287</v>
      </c>
      <c r="I10" s="80">
        <v>287</v>
      </c>
      <c r="J10" s="80">
        <v>287</v>
      </c>
      <c r="K10" s="80">
        <v>287</v>
      </c>
      <c r="L10" s="80">
        <v>287</v>
      </c>
      <c r="M10" s="80">
        <v>287</v>
      </c>
      <c r="N10" s="80">
        <v>287</v>
      </c>
      <c r="O10" s="81">
        <f t="shared" si="0"/>
        <v>3441</v>
      </c>
    </row>
    <row r="11" spans="1:15" s="82" customFormat="1" ht="14.1" customHeight="1" x14ac:dyDescent="0.25">
      <c r="A11" s="79" t="s">
        <v>122</v>
      </c>
      <c r="B11" s="104" t="s">
        <v>143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>
        <f t="shared" si="0"/>
        <v>0</v>
      </c>
    </row>
    <row r="12" spans="1:15" s="82" customFormat="1" ht="14.1" customHeight="1" x14ac:dyDescent="0.25">
      <c r="A12" s="79" t="s">
        <v>144</v>
      </c>
      <c r="B12" s="104" t="s">
        <v>145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>
        <f t="shared" si="0"/>
        <v>0</v>
      </c>
    </row>
    <row r="13" spans="1:15" s="82" customFormat="1" ht="22.5" x14ac:dyDescent="0.25">
      <c r="A13" s="79" t="s">
        <v>146</v>
      </c>
      <c r="B13" s="106" t="s">
        <v>147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>
        <f t="shared" si="0"/>
        <v>0</v>
      </c>
    </row>
    <row r="14" spans="1:15" s="82" customFormat="1" x14ac:dyDescent="0.25">
      <c r="A14" s="79">
        <v>10</v>
      </c>
      <c r="B14" s="106" t="s">
        <v>267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1">
        <f>SUM(C14:N14)</f>
        <v>0</v>
      </c>
    </row>
    <row r="15" spans="1:15" s="82" customFormat="1" ht="14.1" customHeight="1" thickBot="1" x14ac:dyDescent="0.3">
      <c r="A15" s="79" t="s">
        <v>148</v>
      </c>
      <c r="B15" s="104" t="s">
        <v>149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>
        <f t="shared" si="0"/>
        <v>0</v>
      </c>
    </row>
    <row r="16" spans="1:15" s="75" customFormat="1" ht="15.95" customHeight="1" thickBot="1" x14ac:dyDescent="0.3">
      <c r="A16" s="74" t="s">
        <v>150</v>
      </c>
      <c r="B16" s="69" t="s">
        <v>151</v>
      </c>
      <c r="C16" s="85">
        <f t="shared" ref="C16:N16" si="1">SUM(C6:C15)</f>
        <v>4674</v>
      </c>
      <c r="D16" s="85">
        <f t="shared" si="1"/>
        <v>4674</v>
      </c>
      <c r="E16" s="85">
        <f t="shared" si="1"/>
        <v>4675</v>
      </c>
      <c r="F16" s="85">
        <f t="shared" si="1"/>
        <v>4677</v>
      </c>
      <c r="G16" s="85">
        <f t="shared" si="1"/>
        <v>4677</v>
      </c>
      <c r="H16" s="85">
        <f t="shared" si="1"/>
        <v>4677</v>
      </c>
      <c r="I16" s="85">
        <f t="shared" si="1"/>
        <v>4677</v>
      </c>
      <c r="J16" s="85">
        <f t="shared" si="1"/>
        <v>4677</v>
      </c>
      <c r="K16" s="85">
        <f t="shared" si="1"/>
        <v>4677</v>
      </c>
      <c r="L16" s="85">
        <f t="shared" si="1"/>
        <v>4677</v>
      </c>
      <c r="M16" s="85">
        <f t="shared" si="1"/>
        <v>4677</v>
      </c>
      <c r="N16" s="85">
        <f t="shared" si="1"/>
        <v>4678</v>
      </c>
      <c r="O16" s="86">
        <f>SUM(C16:N16)</f>
        <v>56117</v>
      </c>
    </row>
    <row r="17" spans="1:15" s="75" customFormat="1" ht="15" customHeight="1" thickBot="1" x14ac:dyDescent="0.3">
      <c r="A17" s="74" t="s">
        <v>152</v>
      </c>
      <c r="B17" s="347" t="s">
        <v>153</v>
      </c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9"/>
    </row>
    <row r="18" spans="1:15" s="82" customFormat="1" ht="14.1" customHeight="1" x14ac:dyDescent="0.25">
      <c r="A18" s="87" t="s">
        <v>154</v>
      </c>
      <c r="B18" s="107" t="s">
        <v>155</v>
      </c>
      <c r="C18" s="83">
        <v>1216</v>
      </c>
      <c r="D18" s="83">
        <v>1216</v>
      </c>
      <c r="E18" s="83">
        <v>1216</v>
      </c>
      <c r="F18" s="83">
        <v>1217</v>
      </c>
      <c r="G18" s="83">
        <v>1217</v>
      </c>
      <c r="H18" s="83">
        <v>1217</v>
      </c>
      <c r="I18" s="83">
        <v>1217</v>
      </c>
      <c r="J18" s="83">
        <v>1217</v>
      </c>
      <c r="K18" s="83">
        <v>1217</v>
      </c>
      <c r="L18" s="83">
        <v>1217</v>
      </c>
      <c r="M18" s="83">
        <v>1217</v>
      </c>
      <c r="N18" s="83">
        <v>1217</v>
      </c>
      <c r="O18" s="84">
        <f t="shared" si="0"/>
        <v>14601</v>
      </c>
    </row>
    <row r="19" spans="1:15" s="82" customFormat="1" ht="27" customHeight="1" x14ac:dyDescent="0.25">
      <c r="A19" s="79" t="s">
        <v>156</v>
      </c>
      <c r="B19" s="106" t="s">
        <v>157</v>
      </c>
      <c r="C19" s="80">
        <v>248</v>
      </c>
      <c r="D19" s="80">
        <v>249</v>
      </c>
      <c r="E19" s="80">
        <v>249</v>
      </c>
      <c r="F19" s="80">
        <v>249</v>
      </c>
      <c r="G19" s="80">
        <v>249</v>
      </c>
      <c r="H19" s="80">
        <v>249</v>
      </c>
      <c r="I19" s="80">
        <v>249</v>
      </c>
      <c r="J19" s="80">
        <v>249</v>
      </c>
      <c r="K19" s="80">
        <v>249</v>
      </c>
      <c r="L19" s="80">
        <v>249</v>
      </c>
      <c r="M19" s="80">
        <v>249</v>
      </c>
      <c r="N19" s="80">
        <v>249</v>
      </c>
      <c r="O19" s="81">
        <f t="shared" si="0"/>
        <v>2987</v>
      </c>
    </row>
    <row r="20" spans="1:15" s="82" customFormat="1" ht="14.1" customHeight="1" x14ac:dyDescent="0.25">
      <c r="A20" s="79" t="s">
        <v>158</v>
      </c>
      <c r="B20" s="104" t="s">
        <v>159</v>
      </c>
      <c r="C20" s="80">
        <v>2826</v>
      </c>
      <c r="D20" s="80">
        <v>2826</v>
      </c>
      <c r="E20" s="80">
        <v>2826</v>
      </c>
      <c r="F20" s="80">
        <v>2826</v>
      </c>
      <c r="G20" s="80">
        <v>2826</v>
      </c>
      <c r="H20" s="80">
        <v>2827</v>
      </c>
      <c r="I20" s="80">
        <v>2827</v>
      </c>
      <c r="J20" s="80">
        <v>2827</v>
      </c>
      <c r="K20" s="80">
        <v>2827</v>
      </c>
      <c r="L20" s="80">
        <v>2827</v>
      </c>
      <c r="M20" s="80">
        <v>2827</v>
      </c>
      <c r="N20" s="80">
        <v>2827</v>
      </c>
      <c r="O20" s="81">
        <f t="shared" si="0"/>
        <v>33919</v>
      </c>
    </row>
    <row r="21" spans="1:15" s="82" customFormat="1" ht="14.1" customHeight="1" x14ac:dyDescent="0.25">
      <c r="A21" s="79" t="s">
        <v>160</v>
      </c>
      <c r="B21" s="104" t="s">
        <v>161</v>
      </c>
      <c r="C21" s="80">
        <v>115</v>
      </c>
      <c r="D21" s="80">
        <v>115</v>
      </c>
      <c r="E21" s="80">
        <v>115</v>
      </c>
      <c r="F21" s="80">
        <v>115</v>
      </c>
      <c r="G21" s="80">
        <v>115</v>
      </c>
      <c r="H21" s="80">
        <v>115</v>
      </c>
      <c r="I21" s="80">
        <v>115</v>
      </c>
      <c r="J21" s="80">
        <v>115</v>
      </c>
      <c r="K21" s="80">
        <v>115</v>
      </c>
      <c r="L21" s="80">
        <v>115</v>
      </c>
      <c r="M21" s="80">
        <v>116</v>
      </c>
      <c r="N21" s="80">
        <v>116</v>
      </c>
      <c r="O21" s="81">
        <f t="shared" si="0"/>
        <v>1382</v>
      </c>
    </row>
    <row r="22" spans="1:15" s="82" customFormat="1" ht="14.1" customHeight="1" x14ac:dyDescent="0.25">
      <c r="A22" s="79" t="s">
        <v>162</v>
      </c>
      <c r="B22" s="104" t="s">
        <v>163</v>
      </c>
      <c r="C22" s="80">
        <v>235</v>
      </c>
      <c r="D22" s="80">
        <v>235</v>
      </c>
      <c r="E22" s="80">
        <v>235</v>
      </c>
      <c r="F22" s="80">
        <v>235</v>
      </c>
      <c r="G22" s="80">
        <v>235</v>
      </c>
      <c r="H22" s="80">
        <v>235</v>
      </c>
      <c r="I22" s="80">
        <v>235</v>
      </c>
      <c r="J22" s="80">
        <v>235</v>
      </c>
      <c r="K22" s="80">
        <v>235</v>
      </c>
      <c r="L22" s="80">
        <v>235</v>
      </c>
      <c r="M22" s="80">
        <v>235</v>
      </c>
      <c r="N22" s="80">
        <v>235</v>
      </c>
      <c r="O22" s="81">
        <f t="shared" si="0"/>
        <v>2820</v>
      </c>
    </row>
    <row r="23" spans="1:15" s="82" customFormat="1" ht="14.1" customHeight="1" x14ac:dyDescent="0.25">
      <c r="A23" s="79" t="s">
        <v>164</v>
      </c>
      <c r="B23" s="104" t="s">
        <v>165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>
        <f t="shared" si="0"/>
        <v>0</v>
      </c>
    </row>
    <row r="24" spans="1:15" s="82" customFormat="1" x14ac:dyDescent="0.25">
      <c r="A24" s="79" t="s">
        <v>166</v>
      </c>
      <c r="B24" s="106" t="s">
        <v>167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1">
        <f t="shared" si="0"/>
        <v>0</v>
      </c>
    </row>
    <row r="25" spans="1:15" s="82" customFormat="1" ht="14.1" customHeight="1" x14ac:dyDescent="0.25">
      <c r="A25" s="79" t="s">
        <v>168</v>
      </c>
      <c r="B25" s="104" t="s">
        <v>169</v>
      </c>
      <c r="C25" s="80">
        <v>34</v>
      </c>
      <c r="D25" s="80">
        <v>34</v>
      </c>
      <c r="E25" s="80">
        <v>34</v>
      </c>
      <c r="F25" s="80">
        <v>34</v>
      </c>
      <c r="G25" s="80">
        <v>34</v>
      </c>
      <c r="H25" s="80">
        <v>34</v>
      </c>
      <c r="I25" s="80">
        <v>34</v>
      </c>
      <c r="J25" s="80">
        <v>34</v>
      </c>
      <c r="K25" s="80">
        <v>34</v>
      </c>
      <c r="L25" s="80">
        <v>34</v>
      </c>
      <c r="M25" s="80">
        <v>34</v>
      </c>
      <c r="N25" s="80">
        <v>34</v>
      </c>
      <c r="O25" s="81">
        <f t="shared" si="0"/>
        <v>408</v>
      </c>
    </row>
    <row r="26" spans="1:15" s="82" customFormat="1" ht="14.1" customHeight="1" x14ac:dyDescent="0.25">
      <c r="A26" s="79" t="s">
        <v>170</v>
      </c>
      <c r="B26" s="104" t="s">
        <v>171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1">
        <f t="shared" si="0"/>
        <v>0</v>
      </c>
    </row>
    <row r="27" spans="1:15" s="82" customFormat="1" ht="14.1" customHeight="1" thickBot="1" x14ac:dyDescent="0.3">
      <c r="A27" s="76" t="s">
        <v>172</v>
      </c>
      <c r="B27" s="248" t="s">
        <v>266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>
        <f>SUM(C27:N27)</f>
        <v>0</v>
      </c>
    </row>
    <row r="28" spans="1:15" s="75" customFormat="1" ht="15.95" customHeight="1" thickBot="1" x14ac:dyDescent="0.3">
      <c r="A28" s="88" t="s">
        <v>172</v>
      </c>
      <c r="B28" s="69" t="s">
        <v>173</v>
      </c>
      <c r="C28" s="85">
        <f t="shared" ref="C28:N28" si="2">SUM(C18:C27)</f>
        <v>4674</v>
      </c>
      <c r="D28" s="85">
        <f t="shared" si="2"/>
        <v>4675</v>
      </c>
      <c r="E28" s="85">
        <f t="shared" si="2"/>
        <v>4675</v>
      </c>
      <c r="F28" s="85">
        <f t="shared" si="2"/>
        <v>4676</v>
      </c>
      <c r="G28" s="85">
        <f t="shared" si="2"/>
        <v>4676</v>
      </c>
      <c r="H28" s="85">
        <f t="shared" si="2"/>
        <v>4677</v>
      </c>
      <c r="I28" s="85">
        <f t="shared" si="2"/>
        <v>4677</v>
      </c>
      <c r="J28" s="85">
        <f t="shared" si="2"/>
        <v>4677</v>
      </c>
      <c r="K28" s="85">
        <f t="shared" si="2"/>
        <v>4677</v>
      </c>
      <c r="L28" s="85">
        <f t="shared" si="2"/>
        <v>4677</v>
      </c>
      <c r="M28" s="85">
        <f t="shared" si="2"/>
        <v>4678</v>
      </c>
      <c r="N28" s="85">
        <f t="shared" si="2"/>
        <v>4678</v>
      </c>
      <c r="O28" s="86">
        <f t="shared" si="0"/>
        <v>56117</v>
      </c>
    </row>
    <row r="29" spans="1:15" ht="16.5" thickBot="1" x14ac:dyDescent="0.3">
      <c r="A29" s="88" t="s">
        <v>174</v>
      </c>
      <c r="B29" s="108" t="s">
        <v>175</v>
      </c>
      <c r="C29" s="89">
        <f t="shared" ref="C29:O29" si="3">C16-C28</f>
        <v>0</v>
      </c>
      <c r="D29" s="89">
        <f t="shared" si="3"/>
        <v>-1</v>
      </c>
      <c r="E29" s="89">
        <f t="shared" si="3"/>
        <v>0</v>
      </c>
      <c r="F29" s="89">
        <f t="shared" si="3"/>
        <v>1</v>
      </c>
      <c r="G29" s="89">
        <f t="shared" si="3"/>
        <v>1</v>
      </c>
      <c r="H29" s="89">
        <f t="shared" si="3"/>
        <v>0</v>
      </c>
      <c r="I29" s="89">
        <f t="shared" si="3"/>
        <v>0</v>
      </c>
      <c r="J29" s="89">
        <f t="shared" si="3"/>
        <v>0</v>
      </c>
      <c r="K29" s="89">
        <f t="shared" si="3"/>
        <v>0</v>
      </c>
      <c r="L29" s="89">
        <f t="shared" si="3"/>
        <v>0</v>
      </c>
      <c r="M29" s="89">
        <f t="shared" si="3"/>
        <v>-1</v>
      </c>
      <c r="N29" s="89">
        <f t="shared" si="3"/>
        <v>0</v>
      </c>
      <c r="O29" s="90">
        <f t="shared" si="3"/>
        <v>0</v>
      </c>
    </row>
    <row r="30" spans="1:15" x14ac:dyDescent="0.25">
      <c r="A30" s="92"/>
    </row>
    <row r="31" spans="1:15" x14ac:dyDescent="0.25">
      <c r="B31" s="93"/>
      <c r="C31" s="94"/>
      <c r="D31" s="94"/>
      <c r="O31" s="91"/>
    </row>
    <row r="32" spans="1:15" x14ac:dyDescent="0.25">
      <c r="O32" s="91"/>
    </row>
    <row r="33" spans="15:15" x14ac:dyDescent="0.25">
      <c r="O33" s="91"/>
    </row>
    <row r="34" spans="15:15" x14ac:dyDescent="0.25">
      <c r="O34" s="91"/>
    </row>
    <row r="35" spans="15:15" x14ac:dyDescent="0.25">
      <c r="O35" s="91"/>
    </row>
    <row r="36" spans="15:15" x14ac:dyDescent="0.25">
      <c r="O36" s="91"/>
    </row>
    <row r="37" spans="15:15" x14ac:dyDescent="0.25">
      <c r="O37" s="91"/>
    </row>
    <row r="38" spans="15:15" x14ac:dyDescent="0.25">
      <c r="O38" s="91"/>
    </row>
    <row r="39" spans="15:15" x14ac:dyDescent="0.25">
      <c r="O39" s="91"/>
    </row>
    <row r="40" spans="15:15" x14ac:dyDescent="0.25">
      <c r="O40" s="91"/>
    </row>
    <row r="41" spans="15:15" x14ac:dyDescent="0.25">
      <c r="O41" s="91"/>
    </row>
    <row r="42" spans="15:15" x14ac:dyDescent="0.25">
      <c r="O42" s="91"/>
    </row>
    <row r="43" spans="15:15" x14ac:dyDescent="0.25">
      <c r="O43" s="91"/>
    </row>
    <row r="44" spans="15:15" x14ac:dyDescent="0.25">
      <c r="O44" s="91"/>
    </row>
    <row r="45" spans="15:15" x14ac:dyDescent="0.25">
      <c r="O45" s="91"/>
    </row>
    <row r="46" spans="15:15" x14ac:dyDescent="0.25">
      <c r="O46" s="91"/>
    </row>
    <row r="47" spans="15:15" x14ac:dyDescent="0.25">
      <c r="O47" s="91"/>
    </row>
    <row r="48" spans="15:15" x14ac:dyDescent="0.25">
      <c r="O48" s="91"/>
    </row>
    <row r="49" spans="15:15" x14ac:dyDescent="0.25">
      <c r="O49" s="91"/>
    </row>
    <row r="50" spans="15:15" x14ac:dyDescent="0.25">
      <c r="O50" s="91"/>
    </row>
    <row r="51" spans="15:15" x14ac:dyDescent="0.25">
      <c r="O51" s="91"/>
    </row>
    <row r="52" spans="15:15" x14ac:dyDescent="0.25">
      <c r="O52" s="91"/>
    </row>
    <row r="53" spans="15:15" x14ac:dyDescent="0.25">
      <c r="O53" s="91"/>
    </row>
    <row r="54" spans="15:15" x14ac:dyDescent="0.25">
      <c r="O54" s="91"/>
    </row>
    <row r="55" spans="15:15" x14ac:dyDescent="0.25">
      <c r="O55" s="91"/>
    </row>
    <row r="56" spans="15:15" x14ac:dyDescent="0.25">
      <c r="O56" s="91"/>
    </row>
    <row r="57" spans="15:15" x14ac:dyDescent="0.25">
      <c r="O57" s="91"/>
    </row>
    <row r="58" spans="15:15" x14ac:dyDescent="0.25">
      <c r="O58" s="91"/>
    </row>
    <row r="59" spans="15:15" x14ac:dyDescent="0.25">
      <c r="O59" s="91"/>
    </row>
    <row r="60" spans="15:15" x14ac:dyDescent="0.25">
      <c r="O60" s="91"/>
    </row>
    <row r="61" spans="15:15" x14ac:dyDescent="0.25">
      <c r="O61" s="91"/>
    </row>
    <row r="62" spans="15:15" x14ac:dyDescent="0.25">
      <c r="O62" s="91"/>
    </row>
    <row r="63" spans="15:15" x14ac:dyDescent="0.25">
      <c r="O63" s="91"/>
    </row>
    <row r="64" spans="15:15" x14ac:dyDescent="0.25">
      <c r="O64" s="91"/>
    </row>
    <row r="65" spans="15:15" x14ac:dyDescent="0.25">
      <c r="O65" s="91"/>
    </row>
    <row r="66" spans="15:15" x14ac:dyDescent="0.25">
      <c r="O66" s="91"/>
    </row>
    <row r="67" spans="15:15" x14ac:dyDescent="0.25">
      <c r="O67" s="91"/>
    </row>
    <row r="68" spans="15:15" x14ac:dyDescent="0.25">
      <c r="O68" s="91"/>
    </row>
    <row r="69" spans="15:15" x14ac:dyDescent="0.25">
      <c r="O69" s="91"/>
    </row>
    <row r="70" spans="15:15" x14ac:dyDescent="0.25">
      <c r="O70" s="91"/>
    </row>
    <row r="71" spans="15:15" x14ac:dyDescent="0.25">
      <c r="O71" s="91"/>
    </row>
    <row r="72" spans="15:15" x14ac:dyDescent="0.25">
      <c r="O72" s="91"/>
    </row>
    <row r="73" spans="15:15" x14ac:dyDescent="0.25">
      <c r="O73" s="91"/>
    </row>
    <row r="74" spans="15:15" x14ac:dyDescent="0.25">
      <c r="O74" s="91"/>
    </row>
    <row r="75" spans="15:15" x14ac:dyDescent="0.25">
      <c r="O75" s="91"/>
    </row>
    <row r="76" spans="15:15" x14ac:dyDescent="0.25">
      <c r="O76" s="91"/>
    </row>
    <row r="77" spans="15:15" x14ac:dyDescent="0.25">
      <c r="O77" s="91"/>
    </row>
    <row r="78" spans="15:15" x14ac:dyDescent="0.25">
      <c r="O78" s="91"/>
    </row>
    <row r="79" spans="15:15" x14ac:dyDescent="0.25">
      <c r="O79" s="91"/>
    </row>
    <row r="80" spans="15:15" x14ac:dyDescent="0.25">
      <c r="O80" s="91"/>
    </row>
    <row r="81" spans="15:15" x14ac:dyDescent="0.25">
      <c r="O81" s="91"/>
    </row>
    <row r="82" spans="15:15" x14ac:dyDescent="0.25">
      <c r="O82" s="91"/>
    </row>
    <row r="83" spans="15:15" x14ac:dyDescent="0.25">
      <c r="O83" s="91"/>
    </row>
    <row r="84" spans="15:15" x14ac:dyDescent="0.25">
      <c r="O84" s="91"/>
    </row>
  </sheetData>
  <mergeCells count="4">
    <mergeCell ref="A2:O2"/>
    <mergeCell ref="B5:O5"/>
    <mergeCell ref="B17:O17"/>
    <mergeCell ref="B1:D1"/>
  </mergeCells>
  <phoneticPr fontId="0" type="noConversion"/>
  <pageMargins left="0.7" right="0.7" top="0.75" bottom="0.75" header="0.3" footer="0.3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x14ac:dyDescent="0.25">
      <c r="A1" s="51" t="s">
        <v>262</v>
      </c>
      <c r="B1" s="51"/>
      <c r="C1" s="51"/>
      <c r="D1" s="51"/>
      <c r="E1" s="2"/>
      <c r="F1" s="3"/>
      <c r="G1" s="3"/>
    </row>
    <row r="2" spans="1:7" ht="15.75" x14ac:dyDescent="0.25">
      <c r="A2" s="350" t="s">
        <v>214</v>
      </c>
      <c r="B2" s="350"/>
      <c r="C2" s="350"/>
      <c r="D2" s="350"/>
    </row>
    <row r="3" spans="1:7" ht="15.75" x14ac:dyDescent="0.25">
      <c r="A3" s="222"/>
      <c r="B3" s="222"/>
      <c r="C3" s="222"/>
      <c r="D3" s="222"/>
    </row>
    <row r="4" spans="1:7" ht="15.75" thickBot="1" x14ac:dyDescent="0.3">
      <c r="A4" s="223"/>
      <c r="B4" s="223"/>
      <c r="D4" s="272" t="s">
        <v>2</v>
      </c>
    </row>
    <row r="5" spans="1:7" ht="26.25" thickBot="1" x14ac:dyDescent="0.3">
      <c r="A5" s="224" t="s">
        <v>200</v>
      </c>
      <c r="B5" s="225" t="s">
        <v>201</v>
      </c>
      <c r="C5" s="225" t="s">
        <v>202</v>
      </c>
      <c r="D5" s="226" t="s">
        <v>203</v>
      </c>
    </row>
    <row r="6" spans="1:7" x14ac:dyDescent="0.25">
      <c r="A6" s="227" t="s">
        <v>59</v>
      </c>
      <c r="B6" s="228"/>
      <c r="C6" s="228"/>
      <c r="D6" s="229"/>
    </row>
    <row r="7" spans="1:7" x14ac:dyDescent="0.25">
      <c r="A7" s="230" t="s">
        <v>61</v>
      </c>
      <c r="B7" s="231"/>
      <c r="C7" s="231"/>
      <c r="D7" s="232"/>
    </row>
    <row r="8" spans="1:7" x14ac:dyDescent="0.25">
      <c r="A8" s="230" t="s">
        <v>62</v>
      </c>
      <c r="B8" s="231"/>
      <c r="C8" s="231"/>
      <c r="D8" s="232"/>
    </row>
    <row r="9" spans="1:7" x14ac:dyDescent="0.25">
      <c r="A9" s="230" t="s">
        <v>63</v>
      </c>
      <c r="B9" s="231"/>
      <c r="C9" s="231"/>
      <c r="D9" s="232"/>
    </row>
    <row r="10" spans="1:7" x14ac:dyDescent="0.25">
      <c r="A10" s="230" t="s">
        <v>64</v>
      </c>
      <c r="B10" s="231"/>
      <c r="C10" s="231"/>
      <c r="D10" s="232"/>
    </row>
    <row r="11" spans="1:7" x14ac:dyDescent="0.25">
      <c r="A11" s="230" t="s">
        <v>65</v>
      </c>
      <c r="B11" s="231"/>
      <c r="C11" s="231"/>
      <c r="D11" s="232"/>
    </row>
    <row r="12" spans="1:7" x14ac:dyDescent="0.25">
      <c r="A12" s="230" t="s">
        <v>122</v>
      </c>
      <c r="B12" s="231"/>
      <c r="C12" s="231"/>
      <c r="D12" s="232"/>
    </row>
    <row r="13" spans="1:7" x14ac:dyDescent="0.25">
      <c r="A13" s="230" t="s">
        <v>144</v>
      </c>
      <c r="B13" s="231"/>
      <c r="C13" s="231"/>
      <c r="D13" s="232"/>
    </row>
    <row r="14" spans="1:7" x14ac:dyDescent="0.25">
      <c r="A14" s="230" t="s">
        <v>146</v>
      </c>
      <c r="B14" s="231"/>
      <c r="C14" s="231"/>
      <c r="D14" s="232"/>
    </row>
    <row r="15" spans="1:7" x14ac:dyDescent="0.25">
      <c r="A15" s="230" t="s">
        <v>148</v>
      </c>
      <c r="B15" s="231"/>
      <c r="C15" s="231"/>
      <c r="D15" s="232"/>
    </row>
    <row r="16" spans="1:7" x14ac:dyDescent="0.25">
      <c r="A16" s="230" t="s">
        <v>150</v>
      </c>
      <c r="B16" s="231"/>
      <c r="C16" s="231"/>
      <c r="D16" s="232"/>
    </row>
    <row r="17" spans="1:4" x14ac:dyDescent="0.25">
      <c r="A17" s="230" t="s">
        <v>152</v>
      </c>
      <c r="B17" s="231"/>
      <c r="C17" s="231"/>
      <c r="D17" s="232"/>
    </row>
    <row r="18" spans="1:4" x14ac:dyDescent="0.25">
      <c r="A18" s="230" t="s">
        <v>154</v>
      </c>
      <c r="B18" s="231"/>
      <c r="C18" s="231"/>
      <c r="D18" s="232"/>
    </row>
    <row r="19" spans="1:4" x14ac:dyDescent="0.25">
      <c r="A19" s="230" t="s">
        <v>156</v>
      </c>
      <c r="B19" s="231"/>
      <c r="C19" s="231"/>
      <c r="D19" s="232"/>
    </row>
    <row r="20" spans="1:4" x14ac:dyDescent="0.25">
      <c r="A20" s="230" t="s">
        <v>158</v>
      </c>
      <c r="B20" s="231"/>
      <c r="C20" s="231"/>
      <c r="D20" s="232"/>
    </row>
    <row r="21" spans="1:4" x14ac:dyDescent="0.25">
      <c r="A21" s="230" t="s">
        <v>160</v>
      </c>
      <c r="B21" s="231"/>
      <c r="C21" s="231"/>
      <c r="D21" s="232"/>
    </row>
    <row r="22" spans="1:4" x14ac:dyDescent="0.25">
      <c r="A22" s="230" t="s">
        <v>162</v>
      </c>
      <c r="B22" s="231"/>
      <c r="C22" s="231"/>
      <c r="D22" s="232"/>
    </row>
    <row r="23" spans="1:4" x14ac:dyDescent="0.25">
      <c r="A23" s="230" t="s">
        <v>164</v>
      </c>
      <c r="B23" s="231"/>
      <c r="C23" s="231"/>
      <c r="D23" s="232"/>
    </row>
    <row r="24" spans="1:4" x14ac:dyDescent="0.25">
      <c r="A24" s="230" t="s">
        <v>166</v>
      </c>
      <c r="B24" s="231"/>
      <c r="C24" s="231"/>
      <c r="D24" s="232"/>
    </row>
    <row r="25" spans="1:4" x14ac:dyDescent="0.25">
      <c r="A25" s="230" t="s">
        <v>168</v>
      </c>
      <c r="B25" s="231"/>
      <c r="C25" s="231"/>
      <c r="D25" s="232"/>
    </row>
    <row r="26" spans="1:4" x14ac:dyDescent="0.25">
      <c r="A26" s="230" t="s">
        <v>170</v>
      </c>
      <c r="B26" s="231"/>
      <c r="C26" s="231"/>
      <c r="D26" s="232"/>
    </row>
    <row r="27" spans="1:4" x14ac:dyDescent="0.25">
      <c r="A27" s="230" t="s">
        <v>172</v>
      </c>
      <c r="B27" s="231"/>
      <c r="C27" s="231"/>
      <c r="D27" s="232"/>
    </row>
    <row r="28" spans="1:4" x14ac:dyDescent="0.25">
      <c r="A28" s="230" t="s">
        <v>174</v>
      </c>
      <c r="B28" s="231"/>
      <c r="C28" s="231"/>
      <c r="D28" s="232"/>
    </row>
    <row r="29" spans="1:4" x14ac:dyDescent="0.25">
      <c r="A29" s="230" t="s">
        <v>204</v>
      </c>
      <c r="B29" s="231"/>
      <c r="C29" s="231"/>
      <c r="D29" s="232"/>
    </row>
    <row r="30" spans="1:4" x14ac:dyDescent="0.25">
      <c r="A30" s="230" t="s">
        <v>205</v>
      </c>
      <c r="B30" s="231"/>
      <c r="C30" s="231"/>
      <c r="D30" s="232"/>
    </row>
    <row r="31" spans="1:4" x14ac:dyDescent="0.25">
      <c r="A31" s="230" t="s">
        <v>206</v>
      </c>
      <c r="B31" s="231"/>
      <c r="C31" s="231"/>
      <c r="D31" s="232"/>
    </row>
    <row r="32" spans="1:4" x14ac:dyDescent="0.25">
      <c r="A32" s="230" t="s">
        <v>207</v>
      </c>
      <c r="B32" s="231"/>
      <c r="C32" s="231"/>
      <c r="D32" s="232"/>
    </row>
    <row r="33" spans="1:4" x14ac:dyDescent="0.25">
      <c r="A33" s="230" t="s">
        <v>208</v>
      </c>
      <c r="B33" s="231"/>
      <c r="C33" s="231"/>
      <c r="D33" s="232"/>
    </row>
    <row r="34" spans="1:4" x14ac:dyDescent="0.25">
      <c r="A34" s="230" t="s">
        <v>209</v>
      </c>
      <c r="B34" s="231"/>
      <c r="C34" s="231"/>
      <c r="D34" s="232"/>
    </row>
    <row r="35" spans="1:4" x14ac:dyDescent="0.25">
      <c r="A35" s="230" t="s">
        <v>210</v>
      </c>
      <c r="B35" s="231"/>
      <c r="C35" s="231"/>
      <c r="D35" s="233"/>
    </row>
    <row r="36" spans="1:4" x14ac:dyDescent="0.25">
      <c r="A36" s="230" t="s">
        <v>211</v>
      </c>
      <c r="B36" s="231"/>
      <c r="C36" s="231"/>
      <c r="D36" s="233"/>
    </row>
    <row r="37" spans="1:4" x14ac:dyDescent="0.25">
      <c r="A37" s="230" t="s">
        <v>212</v>
      </c>
      <c r="B37" s="231"/>
      <c r="C37" s="231"/>
      <c r="D37" s="233"/>
    </row>
    <row r="38" spans="1:4" ht="15.75" thickBot="1" x14ac:dyDescent="0.3">
      <c r="A38" s="234" t="s">
        <v>213</v>
      </c>
      <c r="B38" s="235"/>
      <c r="C38" s="235"/>
      <c r="D38" s="236"/>
    </row>
    <row r="39" spans="1:4" ht="15.75" thickBot="1" x14ac:dyDescent="0.3">
      <c r="A39" s="351" t="s">
        <v>102</v>
      </c>
      <c r="B39" s="352"/>
      <c r="C39" s="237"/>
      <c r="D39" s="238">
        <f>SUM(D6:D38)</f>
        <v>0</v>
      </c>
    </row>
  </sheetData>
  <mergeCells count="2">
    <mergeCell ref="A2:D2"/>
    <mergeCell ref="A39:B39"/>
  </mergeCells>
  <phoneticPr fontId="0" type="noConversion"/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29"/>
  <sheetViews>
    <sheetView workbookViewId="0"/>
  </sheetViews>
  <sheetFormatPr defaultRowHeight="15" x14ac:dyDescent="0.25"/>
  <cols>
    <col min="2" max="2" width="15.85546875" customWidth="1"/>
  </cols>
  <sheetData>
    <row r="1" spans="1:7" x14ac:dyDescent="0.25">
      <c r="A1" s="51" t="s">
        <v>263</v>
      </c>
      <c r="B1" s="51"/>
      <c r="C1" s="51"/>
      <c r="D1" s="51"/>
      <c r="E1" s="51"/>
      <c r="F1" s="51"/>
      <c r="G1" s="51"/>
    </row>
    <row r="5" spans="1:7" ht="15.75" x14ac:dyDescent="0.25">
      <c r="A5" s="353" t="s">
        <v>108</v>
      </c>
      <c r="B5" s="353"/>
      <c r="C5" s="353"/>
      <c r="D5" s="353"/>
      <c r="E5" s="353"/>
      <c r="F5" s="353"/>
      <c r="G5" s="353"/>
    </row>
    <row r="6" spans="1:7" x14ac:dyDescent="0.25">
      <c r="A6" s="177"/>
      <c r="B6" s="177"/>
      <c r="C6" s="177"/>
      <c r="D6" s="177"/>
      <c r="E6" s="177"/>
      <c r="F6" s="177"/>
      <c r="G6" s="177"/>
    </row>
    <row r="7" spans="1:7" ht="15.75" x14ac:dyDescent="0.25">
      <c r="A7" s="178" t="s">
        <v>109</v>
      </c>
      <c r="B7" s="179"/>
      <c r="C7" s="354" t="s">
        <v>270</v>
      </c>
      <c r="D7" s="354"/>
      <c r="E7" s="354"/>
      <c r="F7" s="354"/>
      <c r="G7" s="354"/>
    </row>
    <row r="8" spans="1:7" ht="15.75" x14ac:dyDescent="0.25">
      <c r="A8" s="179"/>
      <c r="B8" s="179"/>
      <c r="C8" s="179"/>
      <c r="D8" s="179"/>
      <c r="E8" s="179"/>
      <c r="F8" s="179"/>
      <c r="G8" s="179"/>
    </row>
    <row r="9" spans="1:7" ht="15.75" x14ac:dyDescent="0.25">
      <c r="A9" s="178"/>
      <c r="B9" s="179"/>
      <c r="C9" s="354"/>
      <c r="D9" s="354"/>
      <c r="E9" s="354"/>
      <c r="F9" s="354"/>
      <c r="G9" s="179"/>
    </row>
    <row r="10" spans="1:7" x14ac:dyDescent="0.25">
      <c r="A10" s="156"/>
      <c r="B10" s="156"/>
      <c r="C10" s="156"/>
      <c r="D10" s="156"/>
      <c r="E10" s="156"/>
      <c r="F10" s="156"/>
      <c r="G10" s="156"/>
    </row>
    <row r="11" spans="1:7" x14ac:dyDescent="0.25">
      <c r="A11" s="180" t="s">
        <v>124</v>
      </c>
      <c r="B11" s="181"/>
      <c r="C11" s="181"/>
      <c r="D11" s="182"/>
      <c r="E11" s="182"/>
      <c r="F11" s="182"/>
      <c r="G11" s="182"/>
    </row>
    <row r="12" spans="1:7" ht="15.75" thickBot="1" x14ac:dyDescent="0.3">
      <c r="A12" s="180" t="s">
        <v>110</v>
      </c>
      <c r="B12" s="182"/>
      <c r="C12" s="182"/>
      <c r="D12" s="182"/>
      <c r="E12" s="182"/>
      <c r="F12" s="182"/>
      <c r="G12" s="182"/>
    </row>
    <row r="13" spans="1:7" ht="36.75" thickBot="1" x14ac:dyDescent="0.3">
      <c r="A13" s="183" t="s">
        <v>9</v>
      </c>
      <c r="B13" s="184" t="s">
        <v>111</v>
      </c>
      <c r="C13" s="184" t="s">
        <v>112</v>
      </c>
      <c r="D13" s="184" t="s">
        <v>113</v>
      </c>
      <c r="E13" s="184" t="s">
        <v>114</v>
      </c>
      <c r="F13" s="184" t="s">
        <v>115</v>
      </c>
      <c r="G13" s="185" t="s">
        <v>102</v>
      </c>
    </row>
    <row r="14" spans="1:7" ht="22.5" x14ac:dyDescent="0.25">
      <c r="A14" s="186" t="s">
        <v>59</v>
      </c>
      <c r="B14" s="187" t="s">
        <v>116</v>
      </c>
      <c r="C14" s="188"/>
      <c r="D14" s="188"/>
      <c r="E14" s="188"/>
      <c r="F14" s="188"/>
      <c r="G14" s="189">
        <f>SUM(C14:F14)</f>
        <v>0</v>
      </c>
    </row>
    <row r="15" spans="1:7" ht="45" x14ac:dyDescent="0.25">
      <c r="A15" s="190" t="s">
        <v>61</v>
      </c>
      <c r="B15" s="191" t="s">
        <v>117</v>
      </c>
      <c r="C15" s="192"/>
      <c r="D15" s="192"/>
      <c r="E15" s="192"/>
      <c r="F15" s="192"/>
      <c r="G15" s="193">
        <f t="shared" ref="G15:G20" si="0">SUM(C15:F15)</f>
        <v>0</v>
      </c>
    </row>
    <row r="16" spans="1:7" ht="33.75" x14ac:dyDescent="0.25">
      <c r="A16" s="190" t="s">
        <v>62</v>
      </c>
      <c r="B16" s="191" t="s">
        <v>118</v>
      </c>
      <c r="C16" s="192"/>
      <c r="D16" s="192"/>
      <c r="E16" s="192"/>
      <c r="F16" s="192"/>
      <c r="G16" s="193">
        <f t="shared" si="0"/>
        <v>0</v>
      </c>
    </row>
    <row r="17" spans="1:7" ht="22.5" x14ac:dyDescent="0.25">
      <c r="A17" s="190" t="s">
        <v>63</v>
      </c>
      <c r="B17" s="191" t="s">
        <v>119</v>
      </c>
      <c r="C17" s="192"/>
      <c r="D17" s="192"/>
      <c r="E17" s="192"/>
      <c r="F17" s="192"/>
      <c r="G17" s="193">
        <f t="shared" si="0"/>
        <v>0</v>
      </c>
    </row>
    <row r="18" spans="1:7" ht="33.75" x14ac:dyDescent="0.25">
      <c r="A18" s="190" t="s">
        <v>64</v>
      </c>
      <c r="B18" s="191" t="s">
        <v>120</v>
      </c>
      <c r="C18" s="192"/>
      <c r="D18" s="192"/>
      <c r="E18" s="192"/>
      <c r="F18" s="192"/>
      <c r="G18" s="193">
        <f t="shared" si="0"/>
        <v>0</v>
      </c>
    </row>
    <row r="19" spans="1:7" ht="23.25" thickBot="1" x14ac:dyDescent="0.3">
      <c r="A19" s="194" t="s">
        <v>65</v>
      </c>
      <c r="B19" s="195" t="s">
        <v>121</v>
      </c>
      <c r="C19" s="196"/>
      <c r="D19" s="196"/>
      <c r="E19" s="196"/>
      <c r="F19" s="196"/>
      <c r="G19" s="197">
        <f t="shared" si="0"/>
        <v>0</v>
      </c>
    </row>
    <row r="20" spans="1:7" ht="15.75" thickBot="1" x14ac:dyDescent="0.3">
      <c r="A20" s="198" t="s">
        <v>122</v>
      </c>
      <c r="B20" s="199" t="s">
        <v>102</v>
      </c>
      <c r="C20" s="200">
        <f>SUM(C14:C19)</f>
        <v>0</v>
      </c>
      <c r="D20" s="200">
        <f>SUM(D14:D19)</f>
        <v>0</v>
      </c>
      <c r="E20" s="200">
        <f>SUM(E14:E19)</f>
        <v>0</v>
      </c>
      <c r="F20" s="200">
        <f>SUM(F14:F19)</f>
        <v>0</v>
      </c>
      <c r="G20" s="201">
        <f t="shared" si="0"/>
        <v>0</v>
      </c>
    </row>
    <row r="21" spans="1:7" x14ac:dyDescent="0.25">
      <c r="A21" s="156"/>
      <c r="B21" s="156"/>
      <c r="C21" s="156"/>
      <c r="D21" s="156"/>
      <c r="E21" s="156"/>
      <c r="F21" s="156"/>
      <c r="G21" s="156"/>
    </row>
    <row r="22" spans="1:7" x14ac:dyDescent="0.25">
      <c r="A22" s="156"/>
      <c r="B22" s="156"/>
      <c r="C22" s="156"/>
      <c r="D22" s="156"/>
      <c r="E22" s="156"/>
      <c r="F22" s="156"/>
      <c r="G22" s="156"/>
    </row>
    <row r="23" spans="1:7" x14ac:dyDescent="0.25">
      <c r="A23" s="156"/>
      <c r="B23" s="156"/>
      <c r="C23" s="156"/>
      <c r="D23" s="156"/>
      <c r="E23" s="156"/>
      <c r="F23" s="156"/>
      <c r="G23" s="156"/>
    </row>
    <row r="24" spans="1:7" ht="15.75" x14ac:dyDescent="0.25">
      <c r="A24" s="202"/>
      <c r="B24" s="156"/>
      <c r="C24" s="156"/>
      <c r="D24" s="156"/>
      <c r="E24" s="156"/>
      <c r="F24" s="156"/>
      <c r="G24" s="156"/>
    </row>
    <row r="25" spans="1:7" x14ac:dyDescent="0.25">
      <c r="A25" s="156"/>
      <c r="B25" s="156"/>
      <c r="C25" s="156"/>
      <c r="D25" s="156"/>
      <c r="E25" s="156"/>
      <c r="F25" s="156"/>
      <c r="G25" s="156"/>
    </row>
    <row r="26" spans="1:7" x14ac:dyDescent="0.25">
      <c r="A26" s="156"/>
      <c r="B26" s="156"/>
      <c r="C26" s="156"/>
      <c r="D26" s="156"/>
      <c r="E26" s="156"/>
      <c r="F26" s="156"/>
      <c r="G26" s="156"/>
    </row>
    <row r="27" spans="1:7" x14ac:dyDescent="0.25">
      <c r="A27" s="156"/>
      <c r="B27" s="156"/>
      <c r="C27" s="203"/>
      <c r="D27" s="203"/>
      <c r="E27" s="203"/>
      <c r="F27" s="203"/>
      <c r="G27" s="156"/>
    </row>
    <row r="28" spans="1:7" x14ac:dyDescent="0.25">
      <c r="A28" s="156"/>
      <c r="B28" s="156"/>
      <c r="C28" s="204"/>
      <c r="D28" s="205" t="s">
        <v>123</v>
      </c>
      <c r="E28" s="205"/>
      <c r="F28" s="204"/>
      <c r="G28" s="156"/>
    </row>
    <row r="29" spans="1:7" x14ac:dyDescent="0.25">
      <c r="A29" s="177"/>
      <c r="B29" s="177"/>
      <c r="C29" s="206"/>
      <c r="D29" s="207"/>
      <c r="E29" s="207"/>
      <c r="F29" s="206"/>
      <c r="G29" s="177"/>
    </row>
  </sheetData>
  <mergeCells count="3">
    <mergeCell ref="A5:G5"/>
    <mergeCell ref="C7:G7"/>
    <mergeCell ref="C9:F9"/>
  </mergeCells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7"/>
  <sheetViews>
    <sheetView workbookViewId="0"/>
  </sheetViews>
  <sheetFormatPr defaultRowHeight="15" x14ac:dyDescent="0.25"/>
  <cols>
    <col min="1" max="1" width="76" style="177" customWidth="1"/>
    <col min="2" max="2" width="23.85546875" style="177" customWidth="1"/>
    <col min="3" max="3" width="3" style="177" customWidth="1"/>
    <col min="4" max="16384" width="9.140625" style="177"/>
  </cols>
  <sheetData>
    <row r="1" spans="1:7" customFormat="1" x14ac:dyDescent="0.25">
      <c r="A1" s="51" t="s">
        <v>264</v>
      </c>
      <c r="B1" s="51"/>
      <c r="C1" s="51"/>
      <c r="D1" s="51"/>
      <c r="E1" s="2"/>
      <c r="F1" s="3"/>
      <c r="G1" s="3"/>
    </row>
    <row r="2" spans="1:7" customFormat="1" x14ac:dyDescent="0.25">
      <c r="A2" s="51"/>
      <c r="B2" s="51"/>
      <c r="C2" s="51"/>
      <c r="D2" s="51"/>
      <c r="E2" s="2"/>
      <c r="F2" s="3"/>
      <c r="G2" s="3"/>
    </row>
    <row r="3" spans="1:7" ht="15.75" x14ac:dyDescent="0.25">
      <c r="A3" s="355" t="s">
        <v>265</v>
      </c>
      <c r="B3" s="355"/>
    </row>
    <row r="4" spans="1:7" ht="16.5" thickBot="1" x14ac:dyDescent="0.3">
      <c r="A4" s="208"/>
      <c r="B4" s="273" t="s">
        <v>177</v>
      </c>
    </row>
    <row r="5" spans="1:7" s="211" customFormat="1" ht="24.75" thickBot="1" x14ac:dyDescent="0.3">
      <c r="A5" s="209" t="s">
        <v>178</v>
      </c>
      <c r="B5" s="210" t="s">
        <v>199</v>
      </c>
    </row>
    <row r="6" spans="1:7" s="214" customFormat="1" ht="13.5" thickBot="1" x14ac:dyDescent="0.3">
      <c r="A6" s="212" t="s">
        <v>3</v>
      </c>
      <c r="B6" s="213" t="s">
        <v>4</v>
      </c>
    </row>
    <row r="7" spans="1:7" x14ac:dyDescent="0.25">
      <c r="A7" s="215" t="s">
        <v>179</v>
      </c>
      <c r="B7" s="216">
        <v>1540940</v>
      </c>
    </row>
    <row r="8" spans="1:7" x14ac:dyDescent="0.25">
      <c r="A8" s="217" t="s">
        <v>180</v>
      </c>
      <c r="B8" s="216">
        <v>1312000</v>
      </c>
    </row>
    <row r="9" spans="1:7" x14ac:dyDescent="0.25">
      <c r="A9" s="217" t="s">
        <v>181</v>
      </c>
      <c r="B9" s="218"/>
    </row>
    <row r="10" spans="1:7" x14ac:dyDescent="0.25">
      <c r="A10" s="217" t="s">
        <v>182</v>
      </c>
      <c r="B10" s="216">
        <v>306450</v>
      </c>
    </row>
    <row r="11" spans="1:7" x14ac:dyDescent="0.25">
      <c r="A11" s="217" t="s">
        <v>183</v>
      </c>
      <c r="B11" s="216">
        <f>8897963+1009100</f>
        <v>9907063</v>
      </c>
    </row>
    <row r="12" spans="1:7" x14ac:dyDescent="0.25">
      <c r="A12" s="217" t="s">
        <v>184</v>
      </c>
      <c r="B12" s="216">
        <v>502750</v>
      </c>
    </row>
    <row r="13" spans="1:7" x14ac:dyDescent="0.25">
      <c r="A13" s="217" t="s">
        <v>185</v>
      </c>
      <c r="B13" s="216">
        <v>2398000</v>
      </c>
    </row>
    <row r="14" spans="1:7" x14ac:dyDescent="0.25">
      <c r="A14" s="217" t="s">
        <v>186</v>
      </c>
      <c r="B14" s="218">
        <v>1800000</v>
      </c>
    </row>
    <row r="15" spans="1:7" x14ac:dyDescent="0.25">
      <c r="A15" s="217" t="s">
        <v>187</v>
      </c>
      <c r="B15" s="216"/>
      <c r="C15" s="356"/>
    </row>
    <row r="16" spans="1:7" x14ac:dyDescent="0.25">
      <c r="A16" s="217" t="s">
        <v>188</v>
      </c>
      <c r="B16" s="218"/>
      <c r="C16" s="356"/>
    </row>
    <row r="17" spans="1:3" x14ac:dyDescent="0.25">
      <c r="A17" s="217" t="s">
        <v>189</v>
      </c>
      <c r="B17" s="216"/>
      <c r="C17" s="356"/>
    </row>
    <row r="18" spans="1:3" x14ac:dyDescent="0.25">
      <c r="A18" s="217" t="s">
        <v>190</v>
      </c>
      <c r="B18" s="216"/>
      <c r="C18" s="356"/>
    </row>
    <row r="19" spans="1:3" x14ac:dyDescent="0.25">
      <c r="A19" s="217" t="s">
        <v>191</v>
      </c>
      <c r="B19" s="218"/>
      <c r="C19" s="356"/>
    </row>
    <row r="20" spans="1:3" x14ac:dyDescent="0.25">
      <c r="A20" s="217" t="s">
        <v>192</v>
      </c>
      <c r="B20" s="216"/>
      <c r="C20" s="356"/>
    </row>
    <row r="21" spans="1:3" x14ac:dyDescent="0.25">
      <c r="A21" s="217" t="s">
        <v>193</v>
      </c>
      <c r="B21" s="216"/>
      <c r="C21" s="356"/>
    </row>
    <row r="22" spans="1:3" x14ac:dyDescent="0.25">
      <c r="A22" s="217" t="s">
        <v>194</v>
      </c>
      <c r="B22" s="216"/>
      <c r="C22" s="356"/>
    </row>
    <row r="23" spans="1:3" x14ac:dyDescent="0.25">
      <c r="A23" s="217" t="s">
        <v>195</v>
      </c>
      <c r="B23" s="218">
        <v>553600</v>
      </c>
      <c r="C23" s="356"/>
    </row>
    <row r="24" spans="1:3" x14ac:dyDescent="0.25">
      <c r="A24" s="217" t="s">
        <v>196</v>
      </c>
      <c r="B24" s="218">
        <v>3100000</v>
      </c>
      <c r="C24" s="356"/>
    </row>
    <row r="25" spans="1:3" x14ac:dyDescent="0.25">
      <c r="A25" s="217" t="s">
        <v>197</v>
      </c>
      <c r="B25" s="216"/>
      <c r="C25" s="356"/>
    </row>
    <row r="26" spans="1:3" ht="15.75" thickBot="1" x14ac:dyDescent="0.3">
      <c r="A26" s="219" t="s">
        <v>198</v>
      </c>
      <c r="B26" s="218"/>
      <c r="C26" s="356"/>
    </row>
    <row r="27" spans="1:3" s="174" customFormat="1" ht="19.5" customHeight="1" thickBot="1" x14ac:dyDescent="0.3">
      <c r="A27" s="220" t="s">
        <v>102</v>
      </c>
      <c r="B27" s="221">
        <f>SUM(B7:B26)</f>
        <v>21420803</v>
      </c>
      <c r="C27" s="356"/>
    </row>
  </sheetData>
  <mergeCells count="2">
    <mergeCell ref="A3:B3"/>
    <mergeCell ref="C15:C27"/>
  </mergeCells>
  <phoneticPr fontId="0" type="noConversion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C13" workbookViewId="0">
      <selection activeCell="H18" sqref="H18:I18"/>
    </sheetView>
  </sheetViews>
  <sheetFormatPr defaultRowHeight="15" x14ac:dyDescent="0.25"/>
  <cols>
    <col min="2" max="2" width="32.5703125" customWidth="1"/>
    <col min="3" max="3" width="18.7109375" bestFit="1" customWidth="1"/>
    <col min="4" max="4" width="21.5703125" bestFit="1" customWidth="1"/>
    <col min="5" max="5" width="21.5703125" style="294" customWidth="1"/>
    <col min="6" max="6" width="35.140625" customWidth="1"/>
    <col min="7" max="7" width="18.7109375" bestFit="1" customWidth="1"/>
    <col min="8" max="8" width="21.5703125" bestFit="1" customWidth="1"/>
    <col min="9" max="9" width="21.5703125" style="294" customWidth="1"/>
  </cols>
  <sheetData>
    <row r="1" spans="1:9" x14ac:dyDescent="0.25">
      <c r="A1" s="1"/>
      <c r="B1" s="301" t="s">
        <v>260</v>
      </c>
      <c r="C1" s="302"/>
      <c r="D1" s="302"/>
      <c r="F1" s="2"/>
      <c r="G1" s="3"/>
      <c r="H1" s="3"/>
      <c r="I1" s="3"/>
    </row>
    <row r="2" spans="1:9" x14ac:dyDescent="0.25">
      <c r="A2" s="1"/>
      <c r="B2" s="2"/>
      <c r="C2" s="2"/>
      <c r="D2" s="2"/>
      <c r="E2" s="2"/>
      <c r="F2" s="2"/>
      <c r="G2" s="4"/>
      <c r="H2" s="4"/>
      <c r="I2" s="4"/>
    </row>
    <row r="3" spans="1:9" ht="15.75" x14ac:dyDescent="0.25">
      <c r="A3" s="1"/>
      <c r="B3" s="303" t="s">
        <v>275</v>
      </c>
      <c r="C3" s="303"/>
      <c r="D3" s="303"/>
      <c r="E3" s="303"/>
      <c r="F3" s="303"/>
      <c r="G3" s="304"/>
      <c r="H3" s="304"/>
      <c r="I3" s="296"/>
    </row>
    <row r="4" spans="1:9" ht="15.75" x14ac:dyDescent="0.25">
      <c r="A4" s="1"/>
      <c r="B4" s="303" t="s">
        <v>281</v>
      </c>
      <c r="C4" s="303"/>
      <c r="D4" s="303"/>
      <c r="E4" s="303"/>
      <c r="F4" s="303"/>
      <c r="G4" s="304"/>
      <c r="H4" s="304"/>
      <c r="I4" s="296"/>
    </row>
    <row r="5" spans="1:9" ht="15.75" x14ac:dyDescent="0.25">
      <c r="A5" s="1"/>
      <c r="B5" s="303" t="s">
        <v>53</v>
      </c>
      <c r="C5" s="303"/>
      <c r="D5" s="303"/>
      <c r="E5" s="303"/>
      <c r="F5" s="303"/>
      <c r="G5" s="303"/>
      <c r="H5" s="303"/>
      <c r="I5" s="295"/>
    </row>
    <row r="6" spans="1:9" x14ac:dyDescent="0.25">
      <c r="A6" s="1"/>
      <c r="B6" s="300"/>
      <c r="C6" s="300"/>
      <c r="D6" s="300"/>
      <c r="E6" s="300"/>
      <c r="F6" s="300"/>
      <c r="G6" s="3"/>
      <c r="H6" s="271" t="s">
        <v>2</v>
      </c>
      <c r="I6" s="271"/>
    </row>
    <row r="7" spans="1:9" x14ac:dyDescent="0.25">
      <c r="A7" s="5"/>
      <c r="B7" s="6" t="s">
        <v>3</v>
      </c>
      <c r="C7" s="6" t="s">
        <v>4</v>
      </c>
      <c r="D7" s="6" t="s">
        <v>5</v>
      </c>
      <c r="E7" s="6" t="s">
        <v>6</v>
      </c>
      <c r="F7" s="7" t="s">
        <v>7</v>
      </c>
      <c r="G7" s="7" t="s">
        <v>8</v>
      </c>
      <c r="H7" s="7" t="s">
        <v>284</v>
      </c>
      <c r="I7" s="7" t="s">
        <v>285</v>
      </c>
    </row>
    <row r="8" spans="1:9" x14ac:dyDescent="0.25">
      <c r="A8" s="297" t="s">
        <v>9</v>
      </c>
      <c r="B8" s="299" t="s">
        <v>10</v>
      </c>
      <c r="C8" s="299" t="s">
        <v>11</v>
      </c>
      <c r="D8" s="299" t="s">
        <v>282</v>
      </c>
      <c r="E8" s="299" t="s">
        <v>283</v>
      </c>
      <c r="F8" s="299" t="s">
        <v>10</v>
      </c>
      <c r="G8" s="299" t="s">
        <v>11</v>
      </c>
      <c r="H8" s="299" t="s">
        <v>282</v>
      </c>
      <c r="I8" s="299" t="s">
        <v>283</v>
      </c>
    </row>
    <row r="9" spans="1:9" x14ac:dyDescent="0.25">
      <c r="A9" s="298"/>
      <c r="B9" s="299"/>
      <c r="C9" s="299"/>
      <c r="D9" s="299"/>
      <c r="E9" s="299"/>
      <c r="F9" s="299"/>
      <c r="G9" s="299"/>
      <c r="H9" s="299"/>
      <c r="I9" s="299"/>
    </row>
    <row r="10" spans="1:9" x14ac:dyDescent="0.25">
      <c r="A10" s="8">
        <v>1</v>
      </c>
      <c r="B10" s="9" t="s">
        <v>12</v>
      </c>
      <c r="C10" s="10"/>
      <c r="D10" s="10"/>
      <c r="E10" s="10"/>
      <c r="F10" s="9" t="s">
        <v>13</v>
      </c>
      <c r="G10" s="11"/>
      <c r="H10" s="11"/>
      <c r="I10" s="11"/>
    </row>
    <row r="11" spans="1:9" x14ac:dyDescent="0.25">
      <c r="A11" s="8">
        <v>2</v>
      </c>
      <c r="B11" s="12" t="s">
        <v>14</v>
      </c>
      <c r="C11" s="10">
        <f>+'1. Pénzesgyőr'!C11-'2.2 önként vállalt'!C11</f>
        <v>1641400</v>
      </c>
      <c r="D11" s="10">
        <f>+'1. Pénzesgyőr'!D11-'2.2 önként vállalt'!D11</f>
        <v>1641400</v>
      </c>
      <c r="E11" s="10">
        <f>+'1. Pénzesgyőr'!E11-'2.2 önként vállalt'!E11</f>
        <v>1918435</v>
      </c>
      <c r="F11" s="12" t="s">
        <v>15</v>
      </c>
      <c r="G11" s="10">
        <f>+'1. Pénzesgyőr'!G11-'2.2 önként vállalt'!G11</f>
        <v>14601332</v>
      </c>
      <c r="H11" s="10">
        <f>+'1. Pénzesgyőr'!H11-'2.2 önként vállalt'!H11</f>
        <v>14702385</v>
      </c>
      <c r="I11" s="10">
        <f>+'1. Pénzesgyőr'!I11-'2.2 önként vállalt'!I11</f>
        <v>15679185</v>
      </c>
    </row>
    <row r="12" spans="1:9" x14ac:dyDescent="0.25">
      <c r="A12" s="8">
        <v>3</v>
      </c>
      <c r="B12" s="12" t="s">
        <v>16</v>
      </c>
      <c r="C12" s="10">
        <f>+'1. Pénzesgyőr'!C12-'2.2 önként vállalt'!C12</f>
        <v>8169000</v>
      </c>
      <c r="D12" s="10">
        <f>+'1. Pénzesgyőr'!D12-'2.2 önként vállalt'!D12</f>
        <v>8169000</v>
      </c>
      <c r="E12" s="10">
        <f>+'1. Pénzesgyőr'!E12-'2.2 önként vállalt'!E12</f>
        <v>10016178</v>
      </c>
      <c r="F12" s="12" t="s">
        <v>17</v>
      </c>
      <c r="G12" s="10">
        <f>+'1. Pénzesgyőr'!G12-'2.2 önként vállalt'!G12</f>
        <v>2987875</v>
      </c>
      <c r="H12" s="10">
        <f>+'1. Pénzesgyőr'!H12-'2.2 önként vállalt'!H12</f>
        <v>2987875</v>
      </c>
      <c r="I12" s="10">
        <f>+'1. Pénzesgyőr'!I12-'2.2 önként vállalt'!I12</f>
        <v>3187875</v>
      </c>
    </row>
    <row r="13" spans="1:9" x14ac:dyDescent="0.25">
      <c r="A13" s="8">
        <v>4</v>
      </c>
      <c r="B13" s="12" t="s">
        <v>18</v>
      </c>
      <c r="C13" s="10">
        <v>21420803</v>
      </c>
      <c r="D13" s="10">
        <f>+'1. Pénzesgyőr'!D13-'2.2 önként vállalt'!D13</f>
        <v>21420803</v>
      </c>
      <c r="E13" s="10">
        <f>+'1. Pénzesgyőr'!E13-'2.2 önként vállalt'!E13</f>
        <v>23473026</v>
      </c>
      <c r="F13" s="12" t="s">
        <v>19</v>
      </c>
      <c r="G13" s="10">
        <f>+'1. Pénzesgyőr'!G13-'2.2 önként vállalt'!G13</f>
        <v>33008627</v>
      </c>
      <c r="H13" s="10">
        <f>+'1. Pénzesgyőr'!H13-'2.2 önként vállalt'!H13</f>
        <v>33037574</v>
      </c>
      <c r="I13" s="10">
        <f>+'1. Pénzesgyőr'!I13-'2.2 önként vállalt'!I13</f>
        <v>32280450</v>
      </c>
    </row>
    <row r="14" spans="1:9" x14ac:dyDescent="0.25">
      <c r="A14" s="8">
        <v>5</v>
      </c>
      <c r="B14" s="12" t="s">
        <v>20</v>
      </c>
      <c r="C14" s="10">
        <f>+'1. Pénzesgyőr'!C14-'2.2 önként vállalt'!C14</f>
        <v>8149500</v>
      </c>
      <c r="D14" s="10">
        <f>+'1. Pénzesgyőr'!D14-'2.2 önként vállalt'!D14</f>
        <v>8149500</v>
      </c>
      <c r="E14" s="10">
        <f>+'1. Pénzesgyőr'!E14-'2.2 önként vállalt'!E14</f>
        <v>8149500</v>
      </c>
      <c r="F14" s="12" t="s">
        <v>21</v>
      </c>
      <c r="G14" s="10">
        <f>+'1. Pénzesgyőr'!G14-'2.2 önként vállalt'!G14</f>
        <v>1382000</v>
      </c>
      <c r="H14" s="10">
        <f>+'1. Pénzesgyőr'!H14-'2.2 önként vállalt'!H14</f>
        <v>1432000</v>
      </c>
      <c r="I14" s="10">
        <f>+'1. Pénzesgyőr'!I14-'2.2 önként vállalt'!I14</f>
        <v>2382000</v>
      </c>
    </row>
    <row r="15" spans="1:9" x14ac:dyDescent="0.25">
      <c r="A15" s="8">
        <v>6</v>
      </c>
      <c r="B15" s="12" t="s">
        <v>22</v>
      </c>
      <c r="C15" s="10">
        <f>+'1. Pénzesgyőr'!C15-'2.2 önként vállalt'!C15</f>
        <v>0</v>
      </c>
      <c r="D15" s="10">
        <f>+'1. Pénzesgyőr'!D15-'2.2 önként vállalt'!D15</f>
        <v>0</v>
      </c>
      <c r="E15" s="10">
        <f>+'1. Pénzesgyőr'!E15-'2.2 önként vállalt'!E15</f>
        <v>0</v>
      </c>
      <c r="F15" s="12" t="s">
        <v>23</v>
      </c>
      <c r="G15" s="10">
        <f>+'1. Pénzesgyőr'!G15-'2.2 önként vállalt'!G15</f>
        <v>1963544</v>
      </c>
      <c r="H15" s="10">
        <f>+'1. Pénzesgyőr'!H15-'2.2 önként vállalt'!H15</f>
        <v>1963544</v>
      </c>
      <c r="I15" s="10">
        <f>+'1. Pénzesgyőr'!I15-'2.2 önként vállalt'!I15</f>
        <v>2013544</v>
      </c>
    </row>
    <row r="16" spans="1:9" x14ac:dyDescent="0.25">
      <c r="A16" s="8">
        <v>7</v>
      </c>
      <c r="B16" s="12" t="s">
        <v>24</v>
      </c>
      <c r="C16" s="10">
        <f>+'1. Pénzesgyőr'!C16-'2.2 önként vállalt'!C16</f>
        <v>0</v>
      </c>
      <c r="D16" s="10">
        <f>+'1. Pénzesgyőr'!D16-'2.2 önként vállalt'!D16</f>
        <v>0</v>
      </c>
      <c r="E16" s="10"/>
      <c r="F16" s="13" t="s">
        <v>25</v>
      </c>
      <c r="G16" s="10">
        <f>+'1. Pénzesgyőr'!G16-'2.2 önként vállalt'!G16</f>
        <v>-482594</v>
      </c>
      <c r="H16" s="10">
        <f>+'1. Pénzesgyőr'!H16-'2.2 önként vállalt'!H16</f>
        <v>-748319</v>
      </c>
      <c r="I16" s="10">
        <f>+'1. Pénzesgyőr'!I16-'2.2 önként vállalt'!I16</f>
        <v>406816</v>
      </c>
    </row>
    <row r="17" spans="1:10" x14ac:dyDescent="0.25">
      <c r="A17" s="8">
        <v>8</v>
      </c>
      <c r="B17" s="12" t="s">
        <v>26</v>
      </c>
      <c r="C17" s="10">
        <f>+'1. Pénzesgyőr'!C17-'2.2 önként vállalt'!C17</f>
        <v>0</v>
      </c>
      <c r="D17" s="10">
        <f>+'1. Pénzesgyőr'!D17-'2.2 önként vállalt'!D17</f>
        <v>0</v>
      </c>
      <c r="E17" s="10"/>
      <c r="F17" s="12" t="s">
        <v>27</v>
      </c>
      <c r="G17" s="10">
        <f>+'1. Pénzesgyőr'!G17-'2.2 önként vállalt'!G17</f>
        <v>0</v>
      </c>
      <c r="H17" s="10">
        <f>+'1. Pénzesgyőr'!H17-'2.2 önként vállalt'!H17</f>
        <v>0</v>
      </c>
      <c r="I17" s="10">
        <f>+'1. Pénzesgyőr'!I17-'2.2 önként vállalt'!I17</f>
        <v>0</v>
      </c>
    </row>
    <row r="18" spans="1:10" x14ac:dyDescent="0.25">
      <c r="A18" s="14">
        <v>9</v>
      </c>
      <c r="B18" s="15" t="s">
        <v>28</v>
      </c>
      <c r="C18" s="15">
        <f>SUM(C11:C17)</f>
        <v>39380703</v>
      </c>
      <c r="D18" s="15">
        <f>SUM(D11:D17)</f>
        <v>39380703</v>
      </c>
      <c r="E18" s="15">
        <f>SUM(E11:E17)</f>
        <v>43557139</v>
      </c>
      <c r="F18" s="16" t="s">
        <v>29</v>
      </c>
      <c r="G18" s="16">
        <f>SUM(G11:G17)</f>
        <v>53460784</v>
      </c>
      <c r="H18" s="16">
        <f>SUM(H11:H17)</f>
        <v>53375059</v>
      </c>
      <c r="I18" s="16">
        <f>SUM(I11:I17)</f>
        <v>55949870</v>
      </c>
    </row>
    <row r="19" spans="1:10" x14ac:dyDescent="0.25">
      <c r="A19" s="8">
        <v>10</v>
      </c>
      <c r="B19" s="9" t="s">
        <v>30</v>
      </c>
      <c r="C19" s="10"/>
      <c r="D19" s="10"/>
      <c r="E19" s="10"/>
      <c r="F19" s="9" t="s">
        <v>31</v>
      </c>
      <c r="G19" s="10"/>
      <c r="H19" s="10"/>
      <c r="I19" s="10"/>
    </row>
    <row r="20" spans="1:10" x14ac:dyDescent="0.25">
      <c r="A20" s="8">
        <v>11</v>
      </c>
      <c r="B20" s="12" t="s">
        <v>32</v>
      </c>
      <c r="C20" s="10">
        <f>+'1. Pénzesgyőr'!C20-'2.2 önként vállalt'!C20</f>
        <v>0</v>
      </c>
      <c r="D20" s="10">
        <f>+'1. Pénzesgyőr'!D20-'2.2 önként vállalt'!D20</f>
        <v>0</v>
      </c>
      <c r="E20" s="10">
        <f>+'1. Pénzesgyőr'!E20-'2.2 önként vállalt'!E20</f>
        <v>0</v>
      </c>
      <c r="F20" s="12" t="s">
        <v>33</v>
      </c>
      <c r="G20" s="10">
        <f>+'1. Pénzesgyőr'!G20-'2.2 önként vállalt'!G20</f>
        <v>0</v>
      </c>
      <c r="H20" s="10">
        <f>+'1. Pénzesgyőr'!H20-'2.2 önként vállalt'!H20</f>
        <v>0</v>
      </c>
      <c r="I20" s="10">
        <f>+'1. Pénzesgyőr'!I20-'2.2 önként vállalt'!I20</f>
        <v>4201187</v>
      </c>
    </row>
    <row r="21" spans="1:10" x14ac:dyDescent="0.25">
      <c r="A21" s="8">
        <v>12</v>
      </c>
      <c r="B21" s="12" t="s">
        <v>34</v>
      </c>
      <c r="C21" s="10">
        <f>+'1. Pénzesgyőr'!C21-'2.2 önként vállalt'!C21</f>
        <v>0</v>
      </c>
      <c r="D21" s="10">
        <f>+'1. Pénzesgyőr'!D21-'2.2 önként vállalt'!D21</f>
        <v>0</v>
      </c>
      <c r="E21" s="10">
        <f>+'1. Pénzesgyőr'!E21-'2.2 önként vállalt'!E21</f>
        <v>0</v>
      </c>
      <c r="F21" s="17" t="s">
        <v>35</v>
      </c>
      <c r="G21" s="10">
        <f>+'1. Pénzesgyőr'!G21-'2.2 önként vállalt'!G21</f>
        <v>0</v>
      </c>
      <c r="H21" s="10">
        <f>+'1. Pénzesgyőr'!H21-'2.2 önként vállalt'!H21</f>
        <v>85725</v>
      </c>
      <c r="I21" s="10">
        <f>+'1. Pénzesgyőr'!I21-'2.2 önként vállalt'!I21</f>
        <v>16495367</v>
      </c>
    </row>
    <row r="22" spans="1:10" x14ac:dyDescent="0.25">
      <c r="A22" s="8">
        <v>13</v>
      </c>
      <c r="B22" s="12" t="s">
        <v>36</v>
      </c>
      <c r="C22" s="10">
        <f>+'1. Pénzesgyőr'!C22-'2.2 önként vállalt'!C22</f>
        <v>14080081</v>
      </c>
      <c r="D22" s="10">
        <f>+'1. Pénzesgyőr'!D22-'2.2 önként vállalt'!D22</f>
        <v>14080081</v>
      </c>
      <c r="E22" s="10">
        <f>+'1. Pénzesgyőr'!E22-'2.2 önként vállalt'!E22</f>
        <v>23891162</v>
      </c>
      <c r="F22" s="12" t="s">
        <v>37</v>
      </c>
      <c r="G22" s="10">
        <f>+'1. Pénzesgyőr'!G22-'2.2 önként vállalt'!G22</f>
        <v>0</v>
      </c>
      <c r="H22" s="10">
        <f>+'1. Pénzesgyőr'!H22-'2.2 önként vállalt'!H22</f>
        <v>0</v>
      </c>
      <c r="I22" s="10">
        <f>+'1. Pénzesgyőr'!I22-'2.2 önként vállalt'!I22</f>
        <v>0</v>
      </c>
    </row>
    <row r="23" spans="1:10" x14ac:dyDescent="0.25">
      <c r="A23" s="8">
        <v>14</v>
      </c>
      <c r="B23" s="12" t="s">
        <v>38</v>
      </c>
      <c r="C23" s="10">
        <f>+'1. Pénzesgyőr'!C23-'2.2 önként vállalt'!C23</f>
        <v>0</v>
      </c>
      <c r="D23" s="10">
        <f>+'1. Pénzesgyőr'!D23-'2.2 önként vállalt'!D23</f>
        <v>0</v>
      </c>
      <c r="E23" s="10">
        <f>+'1. Pénzesgyőr'!E23-'2.2 önként vállalt'!E23</f>
        <v>2200000</v>
      </c>
      <c r="F23" s="12" t="s">
        <v>39</v>
      </c>
      <c r="G23" s="10">
        <f>+'1. Pénzesgyőr'!G23-'2.2 önként vállalt'!G23</f>
        <v>0</v>
      </c>
      <c r="H23" s="10">
        <f>+'1. Pénzesgyőr'!H23-'2.2 önként vállalt'!H23</f>
        <v>0</v>
      </c>
      <c r="I23" s="10">
        <f>+'1. Pénzesgyőr'!I23-'2.2 önként vállalt'!I23</f>
        <v>0</v>
      </c>
    </row>
    <row r="24" spans="1:10" x14ac:dyDescent="0.25">
      <c r="A24" s="8">
        <v>15</v>
      </c>
      <c r="B24" s="3"/>
      <c r="C24" s="10">
        <f>+'1. Pénzesgyőr'!C24-'2.2 önként vállalt'!C24</f>
        <v>0</v>
      </c>
      <c r="D24" s="10">
        <f>+'1. Pénzesgyőr'!D24-'2.2 önként vállalt'!D24</f>
        <v>0</v>
      </c>
      <c r="E24" s="10">
        <f>+'1. Pénzesgyőr'!E24-'2.2 önként vállalt'!E24</f>
        <v>0</v>
      </c>
      <c r="F24" s="12" t="s">
        <v>40</v>
      </c>
      <c r="G24" s="10">
        <f>+'1. Pénzesgyőr'!G24-'2.2 önként vállalt'!G24</f>
        <v>0</v>
      </c>
      <c r="H24" s="10">
        <f>+'1. Pénzesgyőr'!H24-'2.2 önként vállalt'!H24</f>
        <v>0</v>
      </c>
      <c r="I24" s="10">
        <f>+'1. Pénzesgyőr'!I24-'2.2 önként vállalt'!I24</f>
        <v>0</v>
      </c>
    </row>
    <row r="25" spans="1:10" x14ac:dyDescent="0.25">
      <c r="A25" s="8">
        <v>16</v>
      </c>
      <c r="B25" s="18" t="s">
        <v>41</v>
      </c>
      <c r="C25" s="19">
        <f>SUM(C19:C24)</f>
        <v>14080081</v>
      </c>
      <c r="D25" s="19">
        <f>SUM(D19:D24)</f>
        <v>14080081</v>
      </c>
      <c r="E25" s="19">
        <f>SUM(E19:E24)</f>
        <v>26091162</v>
      </c>
      <c r="F25" s="18" t="s">
        <v>42</v>
      </c>
      <c r="G25" s="16">
        <f>SUM(G19:G24)</f>
        <v>0</v>
      </c>
      <c r="H25" s="16">
        <f>SUM(H19:H24)</f>
        <v>85725</v>
      </c>
      <c r="I25" s="16">
        <f>SUM(I19:I24)</f>
        <v>20696554</v>
      </c>
    </row>
    <row r="26" spans="1:10" x14ac:dyDescent="0.25">
      <c r="A26" s="8">
        <v>17</v>
      </c>
      <c r="B26" s="20" t="s">
        <v>43</v>
      </c>
      <c r="C26" s="21">
        <v>0</v>
      </c>
      <c r="D26" s="21">
        <v>0</v>
      </c>
      <c r="E26" s="21"/>
      <c r="F26" s="20" t="s">
        <v>43</v>
      </c>
      <c r="G26" s="21">
        <v>0</v>
      </c>
      <c r="H26" s="21">
        <v>0</v>
      </c>
      <c r="I26" s="21"/>
    </row>
    <row r="27" spans="1:10" x14ac:dyDescent="0.25">
      <c r="A27" s="8">
        <v>18</v>
      </c>
      <c r="B27" s="22"/>
      <c r="C27" s="10"/>
      <c r="D27" s="10"/>
      <c r="E27" s="10"/>
      <c r="F27" s="22"/>
      <c r="G27" s="10"/>
      <c r="H27" s="10"/>
      <c r="I27" s="10"/>
    </row>
    <row r="28" spans="1:10" x14ac:dyDescent="0.25">
      <c r="A28" s="8">
        <v>19</v>
      </c>
      <c r="B28" s="23" t="s">
        <v>44</v>
      </c>
      <c r="C28" s="23">
        <f>+C29+C30</f>
        <v>856832</v>
      </c>
      <c r="D28" s="23">
        <f>+D29+D30+D31</f>
        <v>2856832</v>
      </c>
      <c r="E28" s="23">
        <f>+E29+E30+E31</f>
        <v>9904955</v>
      </c>
      <c r="F28" s="9" t="s">
        <v>45</v>
      </c>
      <c r="G28" s="21">
        <f>+G29+G30</f>
        <v>856832</v>
      </c>
      <c r="H28" s="21">
        <f>+H29+H30</f>
        <v>2856832</v>
      </c>
      <c r="I28" s="21">
        <f>+I29+I30</f>
        <v>2906832</v>
      </c>
    </row>
    <row r="29" spans="1:10" x14ac:dyDescent="0.25">
      <c r="A29" s="8">
        <v>20</v>
      </c>
      <c r="B29" s="24" t="s">
        <v>46</v>
      </c>
      <c r="C29" s="13">
        <f>+'1. Pénzesgyőr'!C29-'2.2 önként vállalt'!C29</f>
        <v>856832</v>
      </c>
      <c r="D29" s="13">
        <f>+'1. Pénzesgyőr'!D29-'2.2 önként vállalt'!D29</f>
        <v>2856832</v>
      </c>
      <c r="E29" s="13">
        <f>+'1. Pénzesgyőr'!E29-'2.2 önként vállalt'!E29</f>
        <v>2906832</v>
      </c>
      <c r="F29" s="25" t="s">
        <v>47</v>
      </c>
      <c r="G29" s="10">
        <f>+'1. Pénzesgyőr'!G29-'2.2 önként vállalt'!G29</f>
        <v>856832</v>
      </c>
      <c r="H29" s="10">
        <f>+'1. Pénzesgyőr'!H29-'2.2 önként vállalt'!H29</f>
        <v>2856832</v>
      </c>
      <c r="I29" s="10">
        <f>+'1. Pénzesgyőr'!I29-'2.2 önként vállalt'!I29</f>
        <v>2906832</v>
      </c>
    </row>
    <row r="30" spans="1:10" x14ac:dyDescent="0.25">
      <c r="A30" s="8">
        <v>21</v>
      </c>
      <c r="B30" s="25" t="s">
        <v>48</v>
      </c>
      <c r="C30" s="13">
        <f>+'1. Pénzesgyőr'!C30-'2.2 önként vállalt'!C30</f>
        <v>0</v>
      </c>
      <c r="D30" s="13">
        <f>+'1. Pénzesgyőr'!D30-'2.2 önként vállalt'!D30</f>
        <v>0</v>
      </c>
      <c r="E30" s="13">
        <f>+'1. Pénzesgyőr'!E30-'2.2 önként vállalt'!E30</f>
        <v>0</v>
      </c>
      <c r="F30" s="25" t="s">
        <v>49</v>
      </c>
      <c r="G30" s="10">
        <f>+'1. Pénzesgyőr'!G30-'2.2 önként vállalt'!G30</f>
        <v>0</v>
      </c>
      <c r="H30" s="10">
        <f>+'1. Pénzesgyőr'!H30-'2.2 önként vállalt'!H30</f>
        <v>0</v>
      </c>
      <c r="I30" s="10">
        <f>+'1. Pénzesgyőr'!I30-'2.2 önként vállalt'!I30</f>
        <v>0</v>
      </c>
    </row>
    <row r="31" spans="1:10" x14ac:dyDescent="0.25">
      <c r="A31" s="8"/>
      <c r="B31" s="12" t="s">
        <v>50</v>
      </c>
      <c r="C31" s="13">
        <f>+'1. Pénzesgyőr'!C31-'2.2 önként vállalt'!C31</f>
        <v>0</v>
      </c>
      <c r="D31" s="13">
        <f>+'1. Pénzesgyőr'!D31-'2.2 önként vállalt'!D31</f>
        <v>0</v>
      </c>
      <c r="E31" s="13">
        <v>6998123</v>
      </c>
      <c r="F31" s="25"/>
      <c r="G31" s="10">
        <f>+'1. Pénzesgyőr'!G31-'2.2 önként vállalt'!G31</f>
        <v>0</v>
      </c>
      <c r="H31" s="10">
        <f>+'1. Pénzesgyőr'!H31-'2.2 önként vállalt'!H31</f>
        <v>0</v>
      </c>
      <c r="I31" s="10">
        <f>+'1. Pénzesgyőr'!I31-'2.2 önként vállalt'!I31</f>
        <v>0</v>
      </c>
    </row>
    <row r="32" spans="1:10" x14ac:dyDescent="0.25">
      <c r="A32" s="26">
        <v>22</v>
      </c>
      <c r="B32" s="27" t="s">
        <v>51</v>
      </c>
      <c r="C32" s="28">
        <f>C18+C25+C28</f>
        <v>54317616</v>
      </c>
      <c r="D32" s="28">
        <f>SUM(D18+D25+D28)</f>
        <v>56317616</v>
      </c>
      <c r="E32" s="28">
        <f>SUM(E18+E25+E28)</f>
        <v>79553256</v>
      </c>
      <c r="F32" s="27" t="s">
        <v>52</v>
      </c>
      <c r="G32" s="28">
        <f>+G28+G26+G25+G18</f>
        <v>54317616</v>
      </c>
      <c r="H32" s="28">
        <f>+H28+H26+H25+H18</f>
        <v>56317616</v>
      </c>
      <c r="I32" s="28">
        <f>+I28+I26+I25+I18</f>
        <v>79553256</v>
      </c>
      <c r="J32" s="29">
        <f>+H32-D32</f>
        <v>0</v>
      </c>
    </row>
  </sheetData>
  <mergeCells count="14">
    <mergeCell ref="I8:I9"/>
    <mergeCell ref="B1:D1"/>
    <mergeCell ref="B3:H3"/>
    <mergeCell ref="B4:H4"/>
    <mergeCell ref="B5:H5"/>
    <mergeCell ref="G8:G9"/>
    <mergeCell ref="H8:H9"/>
    <mergeCell ref="F8:F9"/>
    <mergeCell ref="E8:E9"/>
    <mergeCell ref="A8:A9"/>
    <mergeCell ref="B8:B9"/>
    <mergeCell ref="C8:C9"/>
    <mergeCell ref="D8:D9"/>
    <mergeCell ref="B6:F6"/>
  </mergeCells>
  <phoneticPr fontId="0" type="noConversion"/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tabSelected="1" topLeftCell="C16" workbookViewId="0">
      <selection activeCell="F23" sqref="F23"/>
    </sheetView>
  </sheetViews>
  <sheetFormatPr defaultRowHeight="15" x14ac:dyDescent="0.25"/>
  <cols>
    <col min="2" max="2" width="32.5703125" customWidth="1"/>
    <col min="3" max="3" width="18.7109375" bestFit="1" customWidth="1"/>
    <col min="4" max="4" width="21.5703125" bestFit="1" customWidth="1"/>
    <col min="5" max="5" width="21.5703125" style="294" customWidth="1"/>
    <col min="6" max="6" width="35.140625" customWidth="1"/>
    <col min="7" max="7" width="18" bestFit="1" customWidth="1"/>
    <col min="8" max="8" width="21.5703125" bestFit="1" customWidth="1"/>
    <col min="9" max="9" width="21.5703125" style="294" customWidth="1"/>
  </cols>
  <sheetData>
    <row r="1" spans="1:9" x14ac:dyDescent="0.25">
      <c r="A1" s="1"/>
      <c r="B1" s="301" t="s">
        <v>259</v>
      </c>
      <c r="C1" s="302"/>
      <c r="D1" s="302"/>
      <c r="F1" s="2"/>
      <c r="G1" s="3"/>
      <c r="H1" s="3"/>
      <c r="I1" s="3"/>
    </row>
    <row r="2" spans="1:9" x14ac:dyDescent="0.25">
      <c r="A2" s="1"/>
      <c r="B2" s="2"/>
      <c r="C2" s="2"/>
      <c r="D2" s="2"/>
      <c r="E2" s="2"/>
      <c r="F2" s="2"/>
      <c r="G2" s="4"/>
      <c r="H2" s="4"/>
      <c r="I2" s="4"/>
    </row>
    <row r="3" spans="1:9" ht="15.75" x14ac:dyDescent="0.25">
      <c r="A3" s="1"/>
      <c r="B3" s="303" t="s">
        <v>275</v>
      </c>
      <c r="C3" s="303"/>
      <c r="D3" s="303"/>
      <c r="E3" s="303"/>
      <c r="F3" s="303"/>
      <c r="G3" s="304"/>
      <c r="H3" s="304"/>
      <c r="I3" s="296"/>
    </row>
    <row r="4" spans="1:9" ht="15.75" x14ac:dyDescent="0.25">
      <c r="A4" s="1"/>
      <c r="B4" s="303" t="s">
        <v>281</v>
      </c>
      <c r="C4" s="303"/>
      <c r="D4" s="303"/>
      <c r="E4" s="303"/>
      <c r="F4" s="303"/>
      <c r="G4" s="304"/>
      <c r="H4" s="304"/>
      <c r="I4" s="296"/>
    </row>
    <row r="5" spans="1:9" ht="15.75" x14ac:dyDescent="0.25">
      <c r="A5" s="1"/>
      <c r="B5" s="303" t="s">
        <v>1</v>
      </c>
      <c r="C5" s="303"/>
      <c r="D5" s="303"/>
      <c r="E5" s="303"/>
      <c r="F5" s="303"/>
      <c r="G5" s="303"/>
      <c r="H5" s="303"/>
      <c r="I5" s="295"/>
    </row>
    <row r="6" spans="1:9" x14ac:dyDescent="0.25">
      <c r="A6" s="1"/>
      <c r="B6" s="300"/>
      <c r="C6" s="300"/>
      <c r="D6" s="300"/>
      <c r="E6" s="300"/>
      <c r="F6" s="300"/>
      <c r="G6" s="3"/>
      <c r="H6" s="271" t="s">
        <v>2</v>
      </c>
      <c r="I6" s="271"/>
    </row>
    <row r="7" spans="1:9" x14ac:dyDescent="0.25">
      <c r="A7" s="5"/>
      <c r="B7" s="6" t="s">
        <v>3</v>
      </c>
      <c r="C7" s="6" t="s">
        <v>4</v>
      </c>
      <c r="D7" s="6" t="s">
        <v>5</v>
      </c>
      <c r="E7" s="6" t="s">
        <v>6</v>
      </c>
      <c r="F7" s="7" t="s">
        <v>7</v>
      </c>
      <c r="G7" s="7" t="s">
        <v>8</v>
      </c>
      <c r="H7" s="7" t="s">
        <v>284</v>
      </c>
      <c r="I7" s="7" t="s">
        <v>285</v>
      </c>
    </row>
    <row r="8" spans="1:9" x14ac:dyDescent="0.25">
      <c r="A8" s="297" t="s">
        <v>9</v>
      </c>
      <c r="B8" s="299" t="s">
        <v>10</v>
      </c>
      <c r="C8" s="299" t="s">
        <v>11</v>
      </c>
      <c r="D8" s="299" t="s">
        <v>282</v>
      </c>
      <c r="E8" s="299" t="s">
        <v>283</v>
      </c>
      <c r="F8" s="299" t="s">
        <v>10</v>
      </c>
      <c r="G8" s="299" t="s">
        <v>11</v>
      </c>
      <c r="H8" s="299" t="s">
        <v>282</v>
      </c>
      <c r="I8" s="299" t="s">
        <v>283</v>
      </c>
    </row>
    <row r="9" spans="1:9" x14ac:dyDescent="0.25">
      <c r="A9" s="298"/>
      <c r="B9" s="299"/>
      <c r="C9" s="299"/>
      <c r="D9" s="299"/>
      <c r="E9" s="299"/>
      <c r="F9" s="299"/>
      <c r="G9" s="299"/>
      <c r="H9" s="299"/>
      <c r="I9" s="299"/>
    </row>
    <row r="10" spans="1:9" x14ac:dyDescent="0.25">
      <c r="A10" s="8">
        <v>1</v>
      </c>
      <c r="B10" s="9" t="s">
        <v>12</v>
      </c>
      <c r="C10" s="10"/>
      <c r="D10" s="10"/>
      <c r="E10" s="10"/>
      <c r="F10" s="9" t="s">
        <v>13</v>
      </c>
      <c r="G10" s="11"/>
      <c r="H10" s="11"/>
      <c r="I10" s="11"/>
    </row>
    <row r="11" spans="1:9" x14ac:dyDescent="0.25">
      <c r="A11" s="8">
        <v>2</v>
      </c>
      <c r="B11" s="12" t="s">
        <v>14</v>
      </c>
      <c r="C11" s="10">
        <v>1800000</v>
      </c>
      <c r="D11" s="10">
        <v>1800000</v>
      </c>
      <c r="E11" s="10">
        <v>1800000</v>
      </c>
      <c r="F11" s="12" t="s">
        <v>15</v>
      </c>
      <c r="G11" s="10">
        <v>0</v>
      </c>
      <c r="H11" s="10"/>
      <c r="I11" s="10"/>
    </row>
    <row r="12" spans="1:9" x14ac:dyDescent="0.25">
      <c r="A12" s="8">
        <v>3</v>
      </c>
      <c r="B12" s="12" t="s">
        <v>16</v>
      </c>
      <c r="C12" s="10"/>
      <c r="D12" s="10"/>
      <c r="E12" s="10"/>
      <c r="F12" s="12" t="s">
        <v>17</v>
      </c>
      <c r="G12" s="10">
        <v>0</v>
      </c>
      <c r="H12" s="10"/>
      <c r="I12" s="10"/>
    </row>
    <row r="13" spans="1:9" x14ac:dyDescent="0.25">
      <c r="A13" s="8">
        <v>4</v>
      </c>
      <c r="B13" s="12" t="s">
        <v>18</v>
      </c>
      <c r="C13" s="3"/>
      <c r="D13" s="10"/>
      <c r="E13" s="10"/>
      <c r="F13" s="12" t="s">
        <v>19</v>
      </c>
      <c r="G13" s="10">
        <v>910590</v>
      </c>
      <c r="H13" s="10">
        <v>910590</v>
      </c>
      <c r="I13" s="10">
        <v>1800000</v>
      </c>
    </row>
    <row r="14" spans="1:9" x14ac:dyDescent="0.25">
      <c r="A14" s="8">
        <v>5</v>
      </c>
      <c r="B14" s="12" t="s">
        <v>20</v>
      </c>
      <c r="C14" s="10"/>
      <c r="D14" s="10"/>
      <c r="E14" s="10"/>
      <c r="F14" s="12" t="s">
        <v>21</v>
      </c>
      <c r="G14" s="10">
        <v>0</v>
      </c>
      <c r="H14" s="10">
        <v>0</v>
      </c>
      <c r="I14" s="10"/>
    </row>
    <row r="15" spans="1:9" x14ac:dyDescent="0.25">
      <c r="A15" s="8">
        <v>6</v>
      </c>
      <c r="B15" s="12" t="s">
        <v>22</v>
      </c>
      <c r="C15" s="10"/>
      <c r="D15" s="10"/>
      <c r="E15" s="10"/>
      <c r="F15" s="12" t="s">
        <v>23</v>
      </c>
      <c r="G15" s="10"/>
      <c r="H15" s="10"/>
      <c r="I15" s="10"/>
    </row>
    <row r="16" spans="1:9" x14ac:dyDescent="0.25">
      <c r="A16" s="8">
        <v>7</v>
      </c>
      <c r="B16" s="12" t="s">
        <v>24</v>
      </c>
      <c r="C16" s="10"/>
      <c r="D16" s="10"/>
      <c r="E16" s="10"/>
      <c r="F16" s="13" t="s">
        <v>25</v>
      </c>
      <c r="G16" s="10">
        <v>889410</v>
      </c>
      <c r="H16" s="10">
        <v>889410</v>
      </c>
      <c r="I16" s="10">
        <v>0</v>
      </c>
    </row>
    <row r="17" spans="1:10" x14ac:dyDescent="0.25">
      <c r="A17" s="8">
        <v>8</v>
      </c>
      <c r="B17" s="12" t="s">
        <v>26</v>
      </c>
      <c r="C17" s="10"/>
      <c r="D17" s="10"/>
      <c r="E17" s="10"/>
      <c r="F17" s="12" t="s">
        <v>27</v>
      </c>
      <c r="G17" s="10"/>
      <c r="H17" s="10"/>
      <c r="I17" s="10"/>
    </row>
    <row r="18" spans="1:10" x14ac:dyDescent="0.25">
      <c r="A18" s="14">
        <v>9</v>
      </c>
      <c r="B18" s="15" t="s">
        <v>28</v>
      </c>
      <c r="C18" s="15">
        <f>SUM(C11:C17)</f>
        <v>1800000</v>
      </c>
      <c r="D18" s="15">
        <f>SUM(D11:D17)</f>
        <v>1800000</v>
      </c>
      <c r="E18" s="15">
        <f>SUM(E11:E17)</f>
        <v>1800000</v>
      </c>
      <c r="F18" s="16" t="s">
        <v>29</v>
      </c>
      <c r="G18" s="16">
        <f>SUM(G11:G17)</f>
        <v>1800000</v>
      </c>
      <c r="H18" s="16">
        <f>SUM(H11:H17)</f>
        <v>1800000</v>
      </c>
      <c r="I18" s="16">
        <f>SUM(I11:I17)</f>
        <v>1800000</v>
      </c>
    </row>
    <row r="19" spans="1:10" x14ac:dyDescent="0.25">
      <c r="A19" s="8">
        <v>10</v>
      </c>
      <c r="B19" s="9" t="s">
        <v>30</v>
      </c>
      <c r="C19" s="10"/>
      <c r="D19" s="10"/>
      <c r="E19" s="10"/>
      <c r="F19" s="9" t="s">
        <v>31</v>
      </c>
      <c r="G19" s="10"/>
      <c r="H19" s="10"/>
      <c r="I19" s="10"/>
    </row>
    <row r="20" spans="1:10" x14ac:dyDescent="0.25">
      <c r="A20" s="8">
        <v>11</v>
      </c>
      <c r="B20" s="12" t="s">
        <v>32</v>
      </c>
      <c r="C20" s="10"/>
      <c r="D20" s="10"/>
      <c r="E20" s="10"/>
      <c r="F20" s="12" t="s">
        <v>33</v>
      </c>
      <c r="G20" s="10">
        <v>0</v>
      </c>
      <c r="H20" s="10">
        <v>0</v>
      </c>
      <c r="I20" s="10"/>
    </row>
    <row r="21" spans="1:10" x14ac:dyDescent="0.25">
      <c r="A21" s="8">
        <v>12</v>
      </c>
      <c r="B21" s="12" t="s">
        <v>34</v>
      </c>
      <c r="C21" s="10"/>
      <c r="D21" s="10"/>
      <c r="E21" s="10"/>
      <c r="F21" s="17" t="s">
        <v>35</v>
      </c>
      <c r="G21" s="10">
        <v>0</v>
      </c>
      <c r="H21" s="10">
        <v>0</v>
      </c>
      <c r="I21" s="10"/>
    </row>
    <row r="22" spans="1:10" x14ac:dyDescent="0.25">
      <c r="A22" s="8">
        <v>13</v>
      </c>
      <c r="B22" s="12" t="s">
        <v>36</v>
      </c>
      <c r="C22" s="10"/>
      <c r="D22" s="10"/>
      <c r="E22" s="10"/>
      <c r="F22" s="12" t="s">
        <v>37</v>
      </c>
      <c r="G22" s="10"/>
      <c r="H22" s="10"/>
      <c r="I22" s="10"/>
    </row>
    <row r="23" spans="1:10" x14ac:dyDescent="0.25">
      <c r="A23" s="8">
        <v>14</v>
      </c>
      <c r="B23" s="12" t="s">
        <v>38</v>
      </c>
      <c r="C23" s="10"/>
      <c r="D23" s="10"/>
      <c r="E23" s="10"/>
      <c r="F23" s="12" t="s">
        <v>39</v>
      </c>
      <c r="G23" s="10"/>
      <c r="H23" s="10"/>
      <c r="I23" s="10"/>
    </row>
    <row r="24" spans="1:10" x14ac:dyDescent="0.25">
      <c r="A24" s="8">
        <v>15</v>
      </c>
      <c r="B24" s="3"/>
      <c r="C24" s="10"/>
      <c r="D24" s="10"/>
      <c r="E24" s="10"/>
      <c r="F24" s="12" t="s">
        <v>40</v>
      </c>
      <c r="G24" s="10"/>
      <c r="H24" s="10"/>
      <c r="I24" s="10"/>
    </row>
    <row r="25" spans="1:10" x14ac:dyDescent="0.25">
      <c r="A25" s="8">
        <v>16</v>
      </c>
      <c r="B25" s="18" t="s">
        <v>41</v>
      </c>
      <c r="C25" s="19">
        <f>SUM(C19:C24)</f>
        <v>0</v>
      </c>
      <c r="D25" s="19">
        <f>SUM(D19:D24)</f>
        <v>0</v>
      </c>
      <c r="E25" s="19"/>
      <c r="F25" s="18" t="s">
        <v>42</v>
      </c>
      <c r="G25" s="16">
        <f>SUM(G19:G24)</f>
        <v>0</v>
      </c>
      <c r="H25" s="16">
        <f>SUM(H19:H24)</f>
        <v>0</v>
      </c>
      <c r="I25" s="16"/>
    </row>
    <row r="26" spans="1:10" x14ac:dyDescent="0.25">
      <c r="A26" s="8">
        <v>17</v>
      </c>
      <c r="B26" s="20" t="s">
        <v>43</v>
      </c>
      <c r="C26" s="21">
        <v>0</v>
      </c>
      <c r="D26" s="21">
        <v>0</v>
      </c>
      <c r="E26" s="21"/>
      <c r="F26" s="20" t="s">
        <v>43</v>
      </c>
      <c r="G26" s="21">
        <v>0</v>
      </c>
      <c r="H26" s="21">
        <v>0</v>
      </c>
      <c r="I26" s="21"/>
    </row>
    <row r="27" spans="1:10" x14ac:dyDescent="0.25">
      <c r="A27" s="8">
        <v>18</v>
      </c>
      <c r="B27" s="22"/>
      <c r="C27" s="10"/>
      <c r="D27" s="10"/>
      <c r="E27" s="10"/>
      <c r="F27" s="22"/>
      <c r="G27" s="10"/>
      <c r="H27" s="10"/>
      <c r="I27" s="10"/>
    </row>
    <row r="28" spans="1:10" x14ac:dyDescent="0.25">
      <c r="A28" s="8">
        <v>19</v>
      </c>
      <c r="B28" s="23" t="s">
        <v>44</v>
      </c>
      <c r="C28" s="23">
        <f>+C29+C30</f>
        <v>0</v>
      </c>
      <c r="D28" s="23">
        <f>+D29+D30+D31</f>
        <v>0</v>
      </c>
      <c r="E28" s="23"/>
      <c r="F28" s="9" t="s">
        <v>45</v>
      </c>
      <c r="G28" s="21">
        <f>+G29+G30</f>
        <v>0</v>
      </c>
      <c r="H28" s="21">
        <f>+H29+H30</f>
        <v>0</v>
      </c>
      <c r="I28" s="21"/>
    </row>
    <row r="29" spans="1:10" x14ac:dyDescent="0.25">
      <c r="A29" s="8">
        <v>20</v>
      </c>
      <c r="B29" s="24" t="s">
        <v>46</v>
      </c>
      <c r="C29" s="13"/>
      <c r="D29" s="13">
        <v>0</v>
      </c>
      <c r="E29" s="13"/>
      <c r="F29" s="25" t="s">
        <v>47</v>
      </c>
      <c r="G29" s="10">
        <v>0</v>
      </c>
      <c r="H29" s="10">
        <v>0</v>
      </c>
      <c r="I29" s="10"/>
    </row>
    <row r="30" spans="1:10" x14ac:dyDescent="0.25">
      <c r="A30" s="8">
        <v>21</v>
      </c>
      <c r="B30" s="25" t="s">
        <v>48</v>
      </c>
      <c r="C30" s="13">
        <v>0</v>
      </c>
      <c r="D30" s="13">
        <v>0</v>
      </c>
      <c r="E30" s="13"/>
      <c r="F30" s="25" t="s">
        <v>49</v>
      </c>
      <c r="G30" s="10">
        <v>0</v>
      </c>
      <c r="H30" s="10"/>
      <c r="I30" s="10"/>
    </row>
    <row r="31" spans="1:10" x14ac:dyDescent="0.25">
      <c r="A31" s="8"/>
      <c r="B31" s="12" t="s">
        <v>50</v>
      </c>
      <c r="C31" s="13"/>
      <c r="D31" s="13"/>
      <c r="E31" s="13"/>
      <c r="F31" s="25"/>
      <c r="G31" s="10"/>
      <c r="H31" s="10"/>
      <c r="I31" s="10"/>
    </row>
    <row r="32" spans="1:10" x14ac:dyDescent="0.25">
      <c r="A32" s="26">
        <v>22</v>
      </c>
      <c r="B32" s="27" t="s">
        <v>51</v>
      </c>
      <c r="C32" s="28">
        <f>SUM(C18+C25+C28+C26)</f>
        <v>1800000</v>
      </c>
      <c r="D32" s="28">
        <f>SUM(D18+D25+D28)</f>
        <v>1800000</v>
      </c>
      <c r="E32" s="28">
        <f>SUM(E18+E25+E28)</f>
        <v>1800000</v>
      </c>
      <c r="F32" s="27" t="s">
        <v>52</v>
      </c>
      <c r="G32" s="28">
        <f>+G28+G26+G25+G18</f>
        <v>1800000</v>
      </c>
      <c r="H32" s="28">
        <f>+H28+H26+H25+H18</f>
        <v>1800000</v>
      </c>
      <c r="I32" s="28">
        <f>+I28+I26+I25+I18</f>
        <v>1800000</v>
      </c>
      <c r="J32" s="29">
        <f>+H32-D32</f>
        <v>0</v>
      </c>
    </row>
  </sheetData>
  <mergeCells count="14">
    <mergeCell ref="I8:I9"/>
    <mergeCell ref="G8:G9"/>
    <mergeCell ref="H8:H9"/>
    <mergeCell ref="F8:F9"/>
    <mergeCell ref="A8:A9"/>
    <mergeCell ref="B8:B9"/>
    <mergeCell ref="C8:C9"/>
    <mergeCell ref="D8:D9"/>
    <mergeCell ref="E8:E9"/>
    <mergeCell ref="B1:D1"/>
    <mergeCell ref="B3:H3"/>
    <mergeCell ref="B4:H4"/>
    <mergeCell ref="B5:H5"/>
    <mergeCell ref="B6:F6"/>
  </mergeCells>
  <phoneticPr fontId="0" type="noConversion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2"/>
  <sheetViews>
    <sheetView workbookViewId="0">
      <selection activeCell="B4" sqref="B4:H4"/>
    </sheetView>
  </sheetViews>
  <sheetFormatPr defaultRowHeight="15" x14ac:dyDescent="0.25"/>
  <cols>
    <col min="2" max="2" width="32.5703125" customWidth="1"/>
    <col min="3" max="3" width="18.7109375" bestFit="1" customWidth="1"/>
    <col min="4" max="4" width="21.5703125" bestFit="1" customWidth="1"/>
    <col min="5" max="5" width="21.5703125" style="294" customWidth="1"/>
    <col min="6" max="6" width="35.140625" customWidth="1"/>
    <col min="7" max="7" width="18.7109375" bestFit="1" customWidth="1"/>
    <col min="8" max="8" width="21.5703125" bestFit="1" customWidth="1"/>
    <col min="9" max="9" width="21.5703125" style="294" customWidth="1"/>
  </cols>
  <sheetData>
    <row r="1" spans="1:9" x14ac:dyDescent="0.25">
      <c r="A1" s="1"/>
      <c r="B1" s="301" t="s">
        <v>258</v>
      </c>
      <c r="C1" s="302"/>
      <c r="D1" s="302"/>
      <c r="F1" s="2"/>
      <c r="G1" s="3"/>
      <c r="H1" s="3"/>
      <c r="I1" s="3"/>
    </row>
    <row r="2" spans="1:9" x14ac:dyDescent="0.25">
      <c r="A2" s="1"/>
      <c r="B2" s="2"/>
      <c r="C2" s="2"/>
      <c r="D2" s="2"/>
      <c r="E2" s="2"/>
      <c r="F2" s="2"/>
      <c r="G2" s="4"/>
      <c r="H2" s="4"/>
      <c r="I2" s="4"/>
    </row>
    <row r="3" spans="1:9" ht="15.75" x14ac:dyDescent="0.25">
      <c r="A3" s="1"/>
      <c r="B3" s="303" t="s">
        <v>275</v>
      </c>
      <c r="C3" s="303"/>
      <c r="D3" s="303"/>
      <c r="E3" s="303"/>
      <c r="F3" s="303"/>
      <c r="G3" s="304"/>
      <c r="H3" s="304"/>
      <c r="I3" s="296"/>
    </row>
    <row r="4" spans="1:9" ht="15.75" x14ac:dyDescent="0.25">
      <c r="A4" s="1"/>
      <c r="B4" s="303" t="s">
        <v>281</v>
      </c>
      <c r="C4" s="303"/>
      <c r="D4" s="303"/>
      <c r="E4" s="303"/>
      <c r="F4" s="303"/>
      <c r="G4" s="304"/>
      <c r="H4" s="304"/>
      <c r="I4" s="296"/>
    </row>
    <row r="5" spans="1:9" ht="15.75" x14ac:dyDescent="0.25">
      <c r="A5" s="1"/>
      <c r="B5" s="303" t="s">
        <v>55</v>
      </c>
      <c r="C5" s="303"/>
      <c r="D5" s="303"/>
      <c r="E5" s="303"/>
      <c r="F5" s="303"/>
      <c r="G5" s="303"/>
      <c r="H5" s="303"/>
      <c r="I5" s="295"/>
    </row>
    <row r="6" spans="1:9" x14ac:dyDescent="0.25">
      <c r="A6" s="1"/>
      <c r="B6" s="300"/>
      <c r="C6" s="300"/>
      <c r="D6" s="300"/>
      <c r="E6" s="300"/>
      <c r="F6" s="300"/>
      <c r="G6" s="3"/>
      <c r="H6" s="271" t="s">
        <v>2</v>
      </c>
      <c r="I6" s="271"/>
    </row>
    <row r="7" spans="1:9" x14ac:dyDescent="0.25">
      <c r="A7" s="5"/>
      <c r="B7" s="6" t="s">
        <v>3</v>
      </c>
      <c r="C7" s="6" t="s">
        <v>4</v>
      </c>
      <c r="D7" s="6" t="s">
        <v>5</v>
      </c>
      <c r="E7" s="6" t="s">
        <v>6</v>
      </c>
      <c r="F7" s="7" t="s">
        <v>7</v>
      </c>
      <c r="G7" s="7" t="s">
        <v>8</v>
      </c>
      <c r="H7" s="7" t="s">
        <v>284</v>
      </c>
      <c r="I7" s="7" t="s">
        <v>285</v>
      </c>
    </row>
    <row r="8" spans="1:9" x14ac:dyDescent="0.25">
      <c r="A8" s="297" t="s">
        <v>9</v>
      </c>
      <c r="B8" s="299" t="s">
        <v>10</v>
      </c>
      <c r="C8" s="299" t="s">
        <v>11</v>
      </c>
      <c r="D8" s="299" t="s">
        <v>282</v>
      </c>
      <c r="E8" s="299" t="s">
        <v>283</v>
      </c>
      <c r="F8" s="299" t="s">
        <v>10</v>
      </c>
      <c r="G8" s="299" t="s">
        <v>11</v>
      </c>
      <c r="H8" s="299" t="s">
        <v>282</v>
      </c>
      <c r="I8" s="299" t="s">
        <v>283</v>
      </c>
    </row>
    <row r="9" spans="1:9" x14ac:dyDescent="0.25">
      <c r="A9" s="298"/>
      <c r="B9" s="299"/>
      <c r="C9" s="299"/>
      <c r="D9" s="299"/>
      <c r="E9" s="299"/>
      <c r="F9" s="299"/>
      <c r="G9" s="299"/>
      <c r="H9" s="299"/>
      <c r="I9" s="299"/>
    </row>
    <row r="10" spans="1:9" x14ac:dyDescent="0.25">
      <c r="A10" s="8">
        <v>1</v>
      </c>
      <c r="B10" s="9" t="s">
        <v>12</v>
      </c>
      <c r="C10" s="10"/>
      <c r="D10" s="10"/>
      <c r="E10" s="10"/>
      <c r="F10" s="9" t="s">
        <v>13</v>
      </c>
      <c r="G10" s="11"/>
      <c r="H10" s="11"/>
      <c r="I10" s="11"/>
    </row>
    <row r="11" spans="1:9" x14ac:dyDescent="0.25">
      <c r="A11" s="8">
        <v>2</v>
      </c>
      <c r="B11" s="12" t="s">
        <v>14</v>
      </c>
      <c r="C11" s="10">
        <v>0</v>
      </c>
      <c r="D11" s="10">
        <v>0</v>
      </c>
      <c r="E11" s="10"/>
      <c r="F11" s="12" t="s">
        <v>15</v>
      </c>
      <c r="G11" s="10">
        <v>0</v>
      </c>
      <c r="H11" s="10">
        <v>0</v>
      </c>
      <c r="I11" s="10"/>
    </row>
    <row r="12" spans="1:9" x14ac:dyDescent="0.25">
      <c r="A12" s="8">
        <v>3</v>
      </c>
      <c r="B12" s="12" t="s">
        <v>16</v>
      </c>
      <c r="C12" s="10"/>
      <c r="D12" s="10"/>
      <c r="E12" s="10"/>
      <c r="F12" s="12" t="s">
        <v>17</v>
      </c>
      <c r="G12" s="10">
        <v>0</v>
      </c>
      <c r="H12" s="10">
        <v>0</v>
      </c>
      <c r="I12" s="10"/>
    </row>
    <row r="13" spans="1:9" x14ac:dyDescent="0.25">
      <c r="A13" s="8">
        <v>4</v>
      </c>
      <c r="B13" s="12" t="s">
        <v>18</v>
      </c>
      <c r="C13" s="3"/>
      <c r="D13" s="10"/>
      <c r="E13" s="10"/>
      <c r="F13" s="12" t="s">
        <v>19</v>
      </c>
      <c r="G13" s="10">
        <v>0</v>
      </c>
      <c r="H13" s="10">
        <v>0</v>
      </c>
      <c r="I13" s="10"/>
    </row>
    <row r="14" spans="1:9" x14ac:dyDescent="0.25">
      <c r="A14" s="8">
        <v>5</v>
      </c>
      <c r="B14" s="12" t="s">
        <v>20</v>
      </c>
      <c r="C14" s="10"/>
      <c r="D14" s="10"/>
      <c r="E14" s="10"/>
      <c r="F14" s="12" t="s">
        <v>21</v>
      </c>
      <c r="G14" s="10">
        <v>0</v>
      </c>
      <c r="H14" s="10">
        <v>0</v>
      </c>
      <c r="I14" s="10"/>
    </row>
    <row r="15" spans="1:9" x14ac:dyDescent="0.25">
      <c r="A15" s="8">
        <v>6</v>
      </c>
      <c r="B15" s="12" t="s">
        <v>22</v>
      </c>
      <c r="C15" s="10"/>
      <c r="D15" s="10"/>
      <c r="E15" s="10"/>
      <c r="F15" s="12" t="s">
        <v>23</v>
      </c>
      <c r="G15" s="10">
        <v>0</v>
      </c>
      <c r="H15" s="10">
        <v>0</v>
      </c>
      <c r="I15" s="10"/>
    </row>
    <row r="16" spans="1:9" x14ac:dyDescent="0.25">
      <c r="A16" s="8">
        <v>7</v>
      </c>
      <c r="B16" s="12" t="s">
        <v>24</v>
      </c>
      <c r="C16" s="10"/>
      <c r="D16" s="10"/>
      <c r="E16" s="10"/>
      <c r="F16" s="13" t="s">
        <v>25</v>
      </c>
      <c r="G16" s="10"/>
      <c r="H16" s="10"/>
      <c r="I16" s="10"/>
    </row>
    <row r="17" spans="1:10" x14ac:dyDescent="0.25">
      <c r="A17" s="8">
        <v>8</v>
      </c>
      <c r="B17" s="12" t="s">
        <v>26</v>
      </c>
      <c r="C17" s="10"/>
      <c r="D17" s="10"/>
      <c r="E17" s="10"/>
      <c r="F17" s="12" t="s">
        <v>27</v>
      </c>
      <c r="G17" s="10"/>
      <c r="H17" s="10"/>
      <c r="I17" s="10"/>
    </row>
    <row r="18" spans="1:10" x14ac:dyDescent="0.25">
      <c r="A18" s="14">
        <v>9</v>
      </c>
      <c r="B18" s="15" t="s">
        <v>28</v>
      </c>
      <c r="C18" s="15">
        <f>SUM(C11:C17)</f>
        <v>0</v>
      </c>
      <c r="D18" s="15">
        <f>SUM(D11:D17)</f>
        <v>0</v>
      </c>
      <c r="E18" s="15"/>
      <c r="F18" s="16" t="s">
        <v>29</v>
      </c>
      <c r="G18" s="16">
        <f>SUM(G11:G17)</f>
        <v>0</v>
      </c>
      <c r="H18" s="16">
        <f>SUM(H11:H17)</f>
        <v>0</v>
      </c>
      <c r="I18" s="16"/>
    </row>
    <row r="19" spans="1:10" x14ac:dyDescent="0.25">
      <c r="A19" s="8">
        <v>10</v>
      </c>
      <c r="B19" s="9" t="s">
        <v>30</v>
      </c>
      <c r="C19" s="10"/>
      <c r="D19" s="10"/>
      <c r="E19" s="10"/>
      <c r="F19" s="9" t="s">
        <v>31</v>
      </c>
      <c r="G19" s="10"/>
      <c r="H19" s="10"/>
      <c r="I19" s="10"/>
    </row>
    <row r="20" spans="1:10" x14ac:dyDescent="0.25">
      <c r="A20" s="8">
        <v>11</v>
      </c>
      <c r="B20" s="12" t="s">
        <v>32</v>
      </c>
      <c r="C20" s="10"/>
      <c r="D20" s="10"/>
      <c r="E20" s="10"/>
      <c r="F20" s="12" t="s">
        <v>33</v>
      </c>
      <c r="G20" s="10">
        <v>0</v>
      </c>
      <c r="H20" s="10">
        <v>0</v>
      </c>
      <c r="I20" s="10"/>
    </row>
    <row r="21" spans="1:10" x14ac:dyDescent="0.25">
      <c r="A21" s="8">
        <v>12</v>
      </c>
      <c r="B21" s="12" t="s">
        <v>34</v>
      </c>
      <c r="C21" s="10"/>
      <c r="D21" s="10"/>
      <c r="E21" s="10"/>
      <c r="F21" s="17" t="s">
        <v>35</v>
      </c>
      <c r="G21" s="10">
        <v>0</v>
      </c>
      <c r="H21" s="10">
        <v>0</v>
      </c>
      <c r="I21" s="10"/>
    </row>
    <row r="22" spans="1:10" x14ac:dyDescent="0.25">
      <c r="A22" s="8">
        <v>13</v>
      </c>
      <c r="B22" s="12" t="s">
        <v>36</v>
      </c>
      <c r="C22" s="10"/>
      <c r="D22" s="10"/>
      <c r="E22" s="10"/>
      <c r="F22" s="12" t="s">
        <v>37</v>
      </c>
      <c r="G22" s="10"/>
      <c r="H22" s="10"/>
      <c r="I22" s="10"/>
    </row>
    <row r="23" spans="1:10" x14ac:dyDescent="0.25">
      <c r="A23" s="8">
        <v>14</v>
      </c>
      <c r="B23" s="12" t="s">
        <v>38</v>
      </c>
      <c r="C23" s="10"/>
      <c r="D23" s="10"/>
      <c r="E23" s="10"/>
      <c r="F23" s="12" t="s">
        <v>39</v>
      </c>
      <c r="G23" s="10"/>
      <c r="H23" s="10"/>
      <c r="I23" s="10"/>
    </row>
    <row r="24" spans="1:10" x14ac:dyDescent="0.25">
      <c r="A24" s="8">
        <v>15</v>
      </c>
      <c r="B24" s="3"/>
      <c r="C24" s="10"/>
      <c r="D24" s="10"/>
      <c r="E24" s="10"/>
      <c r="F24" s="12" t="s">
        <v>40</v>
      </c>
      <c r="G24" s="10"/>
      <c r="H24" s="10"/>
      <c r="I24" s="10"/>
    </row>
    <row r="25" spans="1:10" x14ac:dyDescent="0.25">
      <c r="A25" s="8">
        <v>16</v>
      </c>
      <c r="B25" s="18" t="s">
        <v>41</v>
      </c>
      <c r="C25" s="19">
        <f>SUM(C19:C24)</f>
        <v>0</v>
      </c>
      <c r="D25" s="19">
        <f>SUM(D19:D24)</f>
        <v>0</v>
      </c>
      <c r="E25" s="19"/>
      <c r="F25" s="18" t="s">
        <v>42</v>
      </c>
      <c r="G25" s="16">
        <f>SUM(G19:G24)</f>
        <v>0</v>
      </c>
      <c r="H25" s="16">
        <f>SUM(H19:H24)</f>
        <v>0</v>
      </c>
      <c r="I25" s="16"/>
    </row>
    <row r="26" spans="1:10" x14ac:dyDescent="0.25">
      <c r="A26" s="8">
        <v>17</v>
      </c>
      <c r="B26" s="20" t="s">
        <v>43</v>
      </c>
      <c r="C26" s="21">
        <v>0</v>
      </c>
      <c r="D26" s="21">
        <v>0</v>
      </c>
      <c r="E26" s="21"/>
      <c r="F26" s="20" t="s">
        <v>43</v>
      </c>
      <c r="G26" s="21">
        <v>0</v>
      </c>
      <c r="H26" s="21">
        <v>0</v>
      </c>
      <c r="I26" s="21"/>
    </row>
    <row r="27" spans="1:10" x14ac:dyDescent="0.25">
      <c r="A27" s="8">
        <v>18</v>
      </c>
      <c r="B27" s="22"/>
      <c r="C27" s="10"/>
      <c r="D27" s="10"/>
      <c r="E27" s="10"/>
      <c r="F27" s="22"/>
      <c r="G27" s="10"/>
      <c r="H27" s="10"/>
      <c r="I27" s="10"/>
    </row>
    <row r="28" spans="1:10" x14ac:dyDescent="0.25">
      <c r="A28" s="8">
        <v>19</v>
      </c>
      <c r="B28" s="23" t="s">
        <v>44</v>
      </c>
      <c r="C28" s="23">
        <f>+C29+C30</f>
        <v>0</v>
      </c>
      <c r="D28" s="23">
        <f>+D29+D30+D31</f>
        <v>0</v>
      </c>
      <c r="E28" s="23"/>
      <c r="F28" s="9" t="s">
        <v>45</v>
      </c>
      <c r="G28" s="21">
        <f>+G29+G30</f>
        <v>0</v>
      </c>
      <c r="H28" s="21">
        <f>+H29+H30</f>
        <v>0</v>
      </c>
      <c r="I28" s="21"/>
    </row>
    <row r="29" spans="1:10" x14ac:dyDescent="0.25">
      <c r="A29" s="8">
        <v>20</v>
      </c>
      <c r="B29" s="24" t="s">
        <v>46</v>
      </c>
      <c r="C29" s="13"/>
      <c r="D29" s="13">
        <v>0</v>
      </c>
      <c r="E29" s="13"/>
      <c r="F29" s="25" t="s">
        <v>47</v>
      </c>
      <c r="G29" s="10">
        <v>0</v>
      </c>
      <c r="H29" s="10">
        <v>0</v>
      </c>
      <c r="I29" s="10"/>
    </row>
    <row r="30" spans="1:10" x14ac:dyDescent="0.25">
      <c r="A30" s="8">
        <v>21</v>
      </c>
      <c r="B30" s="25" t="s">
        <v>48</v>
      </c>
      <c r="C30" s="13">
        <v>0</v>
      </c>
      <c r="D30" s="13">
        <v>0</v>
      </c>
      <c r="E30" s="13"/>
      <c r="F30" s="25" t="s">
        <v>49</v>
      </c>
      <c r="G30" s="10">
        <v>0</v>
      </c>
      <c r="H30" s="10"/>
      <c r="I30" s="10"/>
    </row>
    <row r="31" spans="1:10" x14ac:dyDescent="0.25">
      <c r="A31" s="8"/>
      <c r="B31" s="12" t="s">
        <v>50</v>
      </c>
      <c r="C31" s="13"/>
      <c r="D31" s="13">
        <v>0</v>
      </c>
      <c r="E31" s="13"/>
      <c r="F31" s="25"/>
      <c r="G31" s="10"/>
      <c r="H31" s="10"/>
      <c r="I31" s="10"/>
    </row>
    <row r="32" spans="1:10" x14ac:dyDescent="0.25">
      <c r="A32" s="26">
        <v>22</v>
      </c>
      <c r="B32" s="27" t="s">
        <v>51</v>
      </c>
      <c r="C32" s="28">
        <f>SUM(C18+C25+C28+C26)</f>
        <v>0</v>
      </c>
      <c r="D32" s="28">
        <f>SUM(D18+D25+D28)</f>
        <v>0</v>
      </c>
      <c r="E32" s="28"/>
      <c r="F32" s="27" t="s">
        <v>52</v>
      </c>
      <c r="G32" s="28">
        <f>+G28+G26+G25+G18</f>
        <v>0</v>
      </c>
      <c r="H32" s="28">
        <f>+H28+H26+H25+H18</f>
        <v>0</v>
      </c>
      <c r="I32" s="28"/>
      <c r="J32" s="29">
        <f>+H32-D32</f>
        <v>0</v>
      </c>
    </row>
  </sheetData>
  <mergeCells count="14">
    <mergeCell ref="I8:I9"/>
    <mergeCell ref="B1:D1"/>
    <mergeCell ref="B3:H3"/>
    <mergeCell ref="B4:H4"/>
    <mergeCell ref="B5:H5"/>
    <mergeCell ref="G8:G9"/>
    <mergeCell ref="H8:H9"/>
    <mergeCell ref="F8:F9"/>
    <mergeCell ref="E8:E9"/>
    <mergeCell ref="A8:A9"/>
    <mergeCell ref="B8:B9"/>
    <mergeCell ref="C8:C9"/>
    <mergeCell ref="D8:D9"/>
    <mergeCell ref="B6:F6"/>
  </mergeCells>
  <phoneticPr fontId="0" type="noConversion"/>
  <pageMargins left="0.7" right="0.7" top="0.75" bottom="0.75" header="0.3" footer="0.3"/>
  <pageSetup paperSize="9" scale="9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workbookViewId="0">
      <selection activeCell="L18" sqref="L18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x14ac:dyDescent="0.25">
      <c r="A1" s="301" t="s">
        <v>254</v>
      </c>
      <c r="B1" s="301"/>
      <c r="C1" s="301"/>
      <c r="D1" s="301"/>
      <c r="E1" s="2"/>
      <c r="F1" s="3"/>
      <c r="G1" s="3"/>
    </row>
    <row r="2" spans="1:7" x14ac:dyDescent="0.25">
      <c r="A2" s="1"/>
      <c r="B2" s="30"/>
      <c r="E2" s="2"/>
      <c r="F2" s="3"/>
      <c r="G2" s="3"/>
    </row>
    <row r="3" spans="1:7" x14ac:dyDescent="0.25">
      <c r="A3" s="305" t="s">
        <v>272</v>
      </c>
      <c r="B3" s="305"/>
      <c r="C3" s="305"/>
      <c r="D3" s="305"/>
      <c r="E3" s="305"/>
      <c r="F3" s="305"/>
      <c r="G3" s="3"/>
    </row>
    <row r="4" spans="1:7" ht="15.75" thickBot="1" x14ac:dyDescent="0.3">
      <c r="A4" s="31"/>
      <c r="B4" s="31"/>
      <c r="C4" s="306"/>
      <c r="D4" s="306"/>
      <c r="E4" s="313" t="s">
        <v>2</v>
      </c>
      <c r="F4" s="313"/>
    </row>
    <row r="5" spans="1:7" x14ac:dyDescent="0.25">
      <c r="A5" s="309" t="s">
        <v>9</v>
      </c>
      <c r="B5" s="311" t="s">
        <v>56</v>
      </c>
      <c r="C5" s="311" t="s">
        <v>57</v>
      </c>
      <c r="D5" s="311"/>
      <c r="E5" s="311"/>
      <c r="F5" s="307" t="s">
        <v>58</v>
      </c>
    </row>
    <row r="6" spans="1:7" ht="15.75" thickBot="1" x14ac:dyDescent="0.3">
      <c r="A6" s="310"/>
      <c r="B6" s="312"/>
      <c r="C6" s="50" t="s">
        <v>67</v>
      </c>
      <c r="D6" s="50" t="s">
        <v>68</v>
      </c>
      <c r="E6" s="50" t="s">
        <v>69</v>
      </c>
      <c r="F6" s="308"/>
    </row>
    <row r="7" spans="1:7" ht="15.75" thickBot="1" x14ac:dyDescent="0.3">
      <c r="A7" s="34"/>
      <c r="B7" s="35" t="s">
        <v>3</v>
      </c>
      <c r="C7" s="35" t="s">
        <v>4</v>
      </c>
      <c r="D7" s="35" t="s">
        <v>5</v>
      </c>
      <c r="E7" s="35" t="s">
        <v>6</v>
      </c>
      <c r="F7" s="36" t="s">
        <v>7</v>
      </c>
    </row>
    <row r="8" spans="1:7" x14ac:dyDescent="0.25">
      <c r="A8" s="33" t="s">
        <v>59</v>
      </c>
      <c r="B8" s="41" t="s">
        <v>60</v>
      </c>
      <c r="C8" s="42"/>
      <c r="D8" s="42"/>
      <c r="E8" s="42"/>
      <c r="F8" s="39">
        <v>0</v>
      </c>
    </row>
    <row r="9" spans="1:7" x14ac:dyDescent="0.25">
      <c r="A9" s="32" t="s">
        <v>61</v>
      </c>
      <c r="B9" s="43"/>
      <c r="C9" s="44"/>
      <c r="D9" s="44"/>
      <c r="E9" s="44"/>
      <c r="F9" s="40">
        <v>0</v>
      </c>
    </row>
    <row r="10" spans="1:7" x14ac:dyDescent="0.25">
      <c r="A10" s="32" t="s">
        <v>62</v>
      </c>
      <c r="B10" s="43"/>
      <c r="C10" s="44"/>
      <c r="D10" s="44"/>
      <c r="E10" s="44"/>
      <c r="F10" s="40">
        <v>0</v>
      </c>
    </row>
    <row r="11" spans="1:7" x14ac:dyDescent="0.25">
      <c r="A11" s="32" t="s">
        <v>63</v>
      </c>
      <c r="B11" s="43"/>
      <c r="C11" s="44"/>
      <c r="D11" s="44"/>
      <c r="E11" s="44"/>
      <c r="F11" s="40">
        <v>0</v>
      </c>
    </row>
    <row r="12" spans="1:7" ht="15.75" thickBot="1" x14ac:dyDescent="0.3">
      <c r="A12" s="37" t="s">
        <v>64</v>
      </c>
      <c r="B12" s="45"/>
      <c r="C12" s="46"/>
      <c r="D12" s="46"/>
      <c r="E12" s="46"/>
      <c r="F12" s="40">
        <v>0</v>
      </c>
    </row>
    <row r="13" spans="1:7" ht="15.75" thickBot="1" x14ac:dyDescent="0.3">
      <c r="A13" s="47" t="s">
        <v>65</v>
      </c>
      <c r="B13" s="38" t="s">
        <v>66</v>
      </c>
      <c r="C13" s="48">
        <v>0</v>
      </c>
      <c r="D13" s="48">
        <v>0</v>
      </c>
      <c r="E13" s="48">
        <v>0</v>
      </c>
      <c r="F13" s="49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"/>
  <sheetViews>
    <sheetView workbookViewId="0">
      <selection activeCell="G19" sqref="G19"/>
    </sheetView>
  </sheetViews>
  <sheetFormatPr defaultRowHeight="15" x14ac:dyDescent="0.25"/>
  <cols>
    <col min="1" max="1" width="17.85546875" customWidth="1"/>
    <col min="2" max="2" width="20.28515625" style="54" customWidth="1"/>
    <col min="3" max="3" width="25.140625" customWidth="1"/>
    <col min="4" max="4" width="29.85546875" customWidth="1"/>
  </cols>
  <sheetData>
    <row r="1" spans="1:6" x14ac:dyDescent="0.25">
      <c r="A1" s="301" t="s">
        <v>54</v>
      </c>
      <c r="B1" s="301"/>
      <c r="C1" s="301"/>
      <c r="D1" s="301"/>
      <c r="E1" s="3"/>
      <c r="F1" s="3"/>
    </row>
    <row r="2" spans="1:6" ht="64.5" customHeight="1" x14ac:dyDescent="0.25">
      <c r="A2" s="305" t="s">
        <v>273</v>
      </c>
      <c r="B2" s="305"/>
      <c r="C2" s="305"/>
    </row>
    <row r="3" spans="1:6" ht="15.75" thickBot="1" x14ac:dyDescent="0.3">
      <c r="A3" s="31"/>
      <c r="B3" s="56"/>
      <c r="D3" s="276" t="s">
        <v>2</v>
      </c>
    </row>
    <row r="4" spans="1:6" ht="15.75" thickBot="1" x14ac:dyDescent="0.3">
      <c r="A4" s="96" t="s">
        <v>9</v>
      </c>
      <c r="B4" s="97" t="s">
        <v>70</v>
      </c>
      <c r="C4" s="98" t="s">
        <v>11</v>
      </c>
      <c r="D4" s="98" t="s">
        <v>271</v>
      </c>
    </row>
    <row r="5" spans="1:6" ht="15.75" thickBot="1" x14ac:dyDescent="0.3">
      <c r="A5" s="99"/>
      <c r="B5" s="55" t="s">
        <v>3</v>
      </c>
      <c r="C5" s="134" t="s">
        <v>4</v>
      </c>
      <c r="D5" s="134" t="s">
        <v>5</v>
      </c>
    </row>
    <row r="6" spans="1:6" ht="45.75" customHeight="1" x14ac:dyDescent="0.25">
      <c r="A6" s="100" t="s">
        <v>59</v>
      </c>
      <c r="B6" s="53" t="s">
        <v>71</v>
      </c>
      <c r="C6" s="109">
        <v>8169000</v>
      </c>
      <c r="D6" s="266">
        <v>8169000</v>
      </c>
    </row>
    <row r="7" spans="1:6" ht="72.75" x14ac:dyDescent="0.25">
      <c r="A7" s="101" t="s">
        <v>61</v>
      </c>
      <c r="B7" s="116" t="s">
        <v>72</v>
      </c>
      <c r="C7" s="110">
        <v>1800000</v>
      </c>
      <c r="D7" s="267">
        <v>1800000</v>
      </c>
    </row>
    <row r="8" spans="1:6" ht="24.75" x14ac:dyDescent="0.25">
      <c r="A8" s="101" t="s">
        <v>62</v>
      </c>
      <c r="B8" s="117" t="s">
        <v>73</v>
      </c>
      <c r="C8" s="110"/>
      <c r="D8" s="267"/>
    </row>
    <row r="9" spans="1:6" ht="72.75" x14ac:dyDescent="0.25">
      <c r="A9" s="101" t="s">
        <v>63</v>
      </c>
      <c r="B9" s="117" t="s">
        <v>74</v>
      </c>
      <c r="C9" s="110"/>
      <c r="D9" s="267"/>
    </row>
    <row r="10" spans="1:6" ht="24.75" x14ac:dyDescent="0.25">
      <c r="A10" s="102" t="s">
        <v>64</v>
      </c>
      <c r="B10" s="117" t="s">
        <v>75</v>
      </c>
      <c r="C10" s="111"/>
      <c r="D10" s="268"/>
    </row>
    <row r="11" spans="1:6" ht="37.5" thickBot="1" x14ac:dyDescent="0.3">
      <c r="A11" s="101" t="s">
        <v>65</v>
      </c>
      <c r="B11" s="118" t="s">
        <v>76</v>
      </c>
      <c r="C11" s="110"/>
      <c r="D11" s="269"/>
    </row>
    <row r="12" spans="1:6" ht="15.75" thickBot="1" x14ac:dyDescent="0.3">
      <c r="A12" s="315" t="s">
        <v>77</v>
      </c>
      <c r="B12" s="316"/>
      <c r="C12" s="103">
        <f>SUM(C6:C11)</f>
        <v>9969000</v>
      </c>
      <c r="D12" s="103">
        <f>SUM(D6:D11)</f>
        <v>9969000</v>
      </c>
    </row>
    <row r="13" spans="1:6" ht="30" customHeight="1" x14ac:dyDescent="0.25">
      <c r="A13" s="314" t="s">
        <v>78</v>
      </c>
      <c r="B13" s="314"/>
      <c r="C13" s="314"/>
    </row>
  </sheetData>
  <mergeCells count="4">
    <mergeCell ref="A13:C13"/>
    <mergeCell ref="A1:D1"/>
    <mergeCell ref="A2:C2"/>
    <mergeCell ref="A12:B12"/>
  </mergeCells>
  <phoneticPr fontId="0" type="noConversion"/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4"/>
  <sheetViews>
    <sheetView workbookViewId="0">
      <selection activeCell="A35" sqref="A35"/>
    </sheetView>
  </sheetViews>
  <sheetFormatPr defaultRowHeight="15" x14ac:dyDescent="0.25"/>
  <cols>
    <col min="1" max="1" width="30.140625" customWidth="1"/>
    <col min="2" max="2" width="11.5703125" customWidth="1"/>
    <col min="3" max="3" width="13.42578125" style="251" customWidth="1"/>
  </cols>
  <sheetData>
    <row r="1" spans="1:4" x14ac:dyDescent="0.25">
      <c r="A1" s="51" t="s">
        <v>255</v>
      </c>
      <c r="B1" s="51"/>
      <c r="C1" s="51"/>
      <c r="D1" s="3"/>
    </row>
    <row r="2" spans="1:4" ht="15.75" x14ac:dyDescent="0.25">
      <c r="A2" s="317" t="s">
        <v>79</v>
      </c>
      <c r="B2" s="317"/>
      <c r="C2" s="317"/>
    </row>
    <row r="3" spans="1:4" ht="15.75" thickBot="1" x14ac:dyDescent="0.3">
      <c r="A3" s="52"/>
      <c r="B3" s="139"/>
      <c r="C3" s="275" t="s">
        <v>2</v>
      </c>
    </row>
    <row r="4" spans="1:4" ht="36.75" thickBot="1" x14ac:dyDescent="0.3">
      <c r="A4" s="140" t="s">
        <v>80</v>
      </c>
      <c r="B4" s="252" t="s">
        <v>11</v>
      </c>
      <c r="C4" s="257" t="s">
        <v>271</v>
      </c>
    </row>
    <row r="5" spans="1:4" ht="15.75" thickBot="1" x14ac:dyDescent="0.3">
      <c r="A5" s="142" t="s">
        <v>3</v>
      </c>
      <c r="B5" s="253" t="s">
        <v>4</v>
      </c>
      <c r="C5" s="256" t="s">
        <v>5</v>
      </c>
    </row>
    <row r="6" spans="1:4" x14ac:dyDescent="0.25">
      <c r="A6" s="144"/>
      <c r="B6" s="145"/>
      <c r="C6" s="258"/>
    </row>
    <row r="7" spans="1:4" x14ac:dyDescent="0.25">
      <c r="A7" s="144"/>
      <c r="B7" s="145"/>
      <c r="C7" s="259"/>
    </row>
    <row r="8" spans="1:4" x14ac:dyDescent="0.25">
      <c r="A8" s="144"/>
      <c r="B8" s="145"/>
      <c r="C8" s="259"/>
    </row>
    <row r="9" spans="1:4" x14ac:dyDescent="0.25">
      <c r="A9" s="146"/>
      <c r="B9" s="145"/>
      <c r="C9" s="259"/>
    </row>
    <row r="10" spans="1:4" x14ac:dyDescent="0.25">
      <c r="A10" s="144"/>
      <c r="B10" s="145"/>
      <c r="C10" s="259"/>
    </row>
    <row r="11" spans="1:4" x14ac:dyDescent="0.25">
      <c r="A11" s="146"/>
      <c r="B11" s="145"/>
      <c r="C11" s="259"/>
    </row>
    <row r="12" spans="1:4" x14ac:dyDescent="0.25">
      <c r="A12" s="144"/>
      <c r="B12" s="145"/>
      <c r="C12" s="259"/>
    </row>
    <row r="13" spans="1:4" x14ac:dyDescent="0.25">
      <c r="A13" s="144"/>
      <c r="B13" s="145"/>
      <c r="C13" s="259"/>
    </row>
    <row r="14" spans="1:4" x14ac:dyDescent="0.25">
      <c r="A14" s="144"/>
      <c r="B14" s="145"/>
      <c r="C14" s="259"/>
    </row>
    <row r="15" spans="1:4" x14ac:dyDescent="0.25">
      <c r="A15" s="144"/>
      <c r="B15" s="145"/>
      <c r="C15" s="259"/>
    </row>
    <row r="16" spans="1:4" x14ac:dyDescent="0.25">
      <c r="A16" s="144"/>
      <c r="B16" s="145"/>
      <c r="C16" s="259"/>
    </row>
    <row r="17" spans="1:3" x14ac:dyDescent="0.25">
      <c r="A17" s="144"/>
      <c r="B17" s="145"/>
      <c r="C17" s="259"/>
    </row>
    <row r="18" spans="1:3" x14ac:dyDescent="0.25">
      <c r="A18" s="144"/>
      <c r="B18" s="145"/>
      <c r="C18" s="259"/>
    </row>
    <row r="19" spans="1:3" x14ac:dyDescent="0.25">
      <c r="A19" s="144"/>
      <c r="B19" s="145"/>
      <c r="C19" s="259"/>
    </row>
    <row r="20" spans="1:3" x14ac:dyDescent="0.25">
      <c r="A20" s="144"/>
      <c r="B20" s="145"/>
      <c r="C20" s="259"/>
    </row>
    <row r="21" spans="1:3" x14ac:dyDescent="0.25">
      <c r="A21" s="144"/>
      <c r="B21" s="145"/>
      <c r="C21" s="259"/>
    </row>
    <row r="22" spans="1:3" x14ac:dyDescent="0.25">
      <c r="A22" s="144"/>
      <c r="B22" s="145"/>
      <c r="C22" s="259"/>
    </row>
    <row r="23" spans="1:3" ht="15.75" thickBot="1" x14ac:dyDescent="0.3">
      <c r="A23" s="147"/>
      <c r="B23" s="148"/>
      <c r="C23" s="260"/>
    </row>
    <row r="24" spans="1:3" ht="15.75" thickBot="1" x14ac:dyDescent="0.3">
      <c r="A24" s="149" t="s">
        <v>81</v>
      </c>
      <c r="B24" s="254">
        <f>SUM(B6:B23)</f>
        <v>0</v>
      </c>
      <c r="C24" s="255"/>
    </row>
  </sheetData>
  <mergeCells count="1">
    <mergeCell ref="A2:C2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5"/>
  <sheetViews>
    <sheetView workbookViewId="0">
      <selection activeCell="C3" sqref="C3"/>
    </sheetView>
  </sheetViews>
  <sheetFormatPr defaultRowHeight="15" x14ac:dyDescent="0.25"/>
  <cols>
    <col min="1" max="1" width="37.7109375" bestFit="1" customWidth="1"/>
    <col min="2" max="2" width="15.42578125" customWidth="1"/>
    <col min="3" max="3" width="15.42578125" style="251" customWidth="1"/>
  </cols>
  <sheetData>
    <row r="1" spans="1:4" x14ac:dyDescent="0.25">
      <c r="A1" s="51" t="s">
        <v>256</v>
      </c>
      <c r="B1" s="51"/>
      <c r="C1" s="51"/>
      <c r="D1" s="3"/>
    </row>
    <row r="2" spans="1:4" ht="15.75" x14ac:dyDescent="0.25">
      <c r="A2" s="317" t="s">
        <v>82</v>
      </c>
      <c r="B2" s="317"/>
      <c r="C2" s="317"/>
    </row>
    <row r="3" spans="1:4" ht="15.75" thickBot="1" x14ac:dyDescent="0.3">
      <c r="A3" s="52"/>
      <c r="B3" s="139"/>
      <c r="C3" s="275" t="s">
        <v>2</v>
      </c>
    </row>
    <row r="4" spans="1:4" ht="24.75" thickBot="1" x14ac:dyDescent="0.3">
      <c r="A4" s="140" t="s">
        <v>83</v>
      </c>
      <c r="B4" s="141" t="s">
        <v>11</v>
      </c>
      <c r="C4" s="261" t="s">
        <v>271</v>
      </c>
    </row>
    <row r="5" spans="1:4" ht="15.75" thickBot="1" x14ac:dyDescent="0.3">
      <c r="A5" s="142" t="s">
        <v>3</v>
      </c>
      <c r="B5" s="143" t="s">
        <v>4</v>
      </c>
      <c r="C5" s="262" t="s">
        <v>5</v>
      </c>
    </row>
    <row r="6" spans="1:4" x14ac:dyDescent="0.25">
      <c r="A6" s="144" t="s">
        <v>274</v>
      </c>
      <c r="B6" s="145"/>
      <c r="C6" s="259">
        <v>85725</v>
      </c>
    </row>
    <row r="7" spans="1:4" x14ac:dyDescent="0.25">
      <c r="A7" s="144"/>
      <c r="B7" s="145"/>
      <c r="C7" s="259"/>
    </row>
    <row r="8" spans="1:4" x14ac:dyDescent="0.25">
      <c r="A8" s="144"/>
      <c r="B8" s="145"/>
      <c r="C8" s="259"/>
    </row>
    <row r="9" spans="1:4" x14ac:dyDescent="0.25">
      <c r="A9" s="150"/>
      <c r="B9" s="151"/>
      <c r="C9" s="263"/>
    </row>
    <row r="10" spans="1:4" x14ac:dyDescent="0.25">
      <c r="A10" s="150"/>
      <c r="B10" s="151"/>
      <c r="C10" s="263"/>
    </row>
    <row r="11" spans="1:4" x14ac:dyDescent="0.25">
      <c r="A11" s="150"/>
      <c r="B11" s="151"/>
      <c r="C11" s="263"/>
    </row>
    <row r="12" spans="1:4" x14ac:dyDescent="0.25">
      <c r="A12" s="150"/>
      <c r="B12" s="151"/>
      <c r="C12" s="263"/>
    </row>
    <row r="13" spans="1:4" x14ac:dyDescent="0.25">
      <c r="A13" s="150"/>
      <c r="B13" s="151"/>
      <c r="C13" s="263"/>
    </row>
    <row r="14" spans="1:4" x14ac:dyDescent="0.25">
      <c r="A14" s="150"/>
      <c r="B14" s="151"/>
      <c r="C14" s="263"/>
    </row>
    <row r="15" spans="1:4" x14ac:dyDescent="0.25">
      <c r="A15" s="150"/>
      <c r="B15" s="151"/>
      <c r="C15" s="263"/>
    </row>
    <row r="16" spans="1:4" x14ac:dyDescent="0.25">
      <c r="A16" s="150"/>
      <c r="B16" s="151"/>
      <c r="C16" s="263"/>
    </row>
    <row r="17" spans="1:3" x14ac:dyDescent="0.25">
      <c r="A17" s="150"/>
      <c r="B17" s="151"/>
      <c r="C17" s="263"/>
    </row>
    <row r="18" spans="1:3" x14ac:dyDescent="0.25">
      <c r="A18" s="150"/>
      <c r="B18" s="151"/>
      <c r="C18" s="263"/>
    </row>
    <row r="19" spans="1:3" x14ac:dyDescent="0.25">
      <c r="A19" s="150"/>
      <c r="B19" s="151"/>
      <c r="C19" s="263"/>
    </row>
    <row r="20" spans="1:3" x14ac:dyDescent="0.25">
      <c r="A20" s="150"/>
      <c r="B20" s="151"/>
      <c r="C20" s="263"/>
    </row>
    <row r="21" spans="1:3" x14ac:dyDescent="0.25">
      <c r="A21" s="150"/>
      <c r="B21" s="151"/>
      <c r="C21" s="263"/>
    </row>
    <row r="22" spans="1:3" x14ac:dyDescent="0.25">
      <c r="A22" s="150"/>
      <c r="B22" s="151"/>
      <c r="C22" s="263"/>
    </row>
    <row r="23" spans="1:3" x14ac:dyDescent="0.25">
      <c r="A23" s="150"/>
      <c r="B23" s="151"/>
      <c r="C23" s="263"/>
    </row>
    <row r="24" spans="1:3" ht="15.75" thickBot="1" x14ac:dyDescent="0.3">
      <c r="A24" s="152"/>
      <c r="B24" s="153"/>
      <c r="C24" s="264"/>
    </row>
    <row r="25" spans="1:3" ht="15.75" thickBot="1" x14ac:dyDescent="0.3">
      <c r="A25" s="149" t="s">
        <v>81</v>
      </c>
      <c r="B25" s="154">
        <f>SUM(B6:B24)</f>
        <v>0</v>
      </c>
      <c r="C25" s="265"/>
    </row>
  </sheetData>
  <mergeCells count="1">
    <mergeCell ref="A2:C2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7"/>
  <sheetViews>
    <sheetView workbookViewId="0">
      <selection activeCell="N23" sqref="N23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  <col min="5" max="5" width="11.5703125" bestFit="1" customWidth="1"/>
  </cols>
  <sheetData>
    <row r="1" spans="1:7" x14ac:dyDescent="0.25">
      <c r="A1" s="301" t="s">
        <v>257</v>
      </c>
      <c r="B1" s="301"/>
      <c r="C1" s="301"/>
      <c r="D1" s="301"/>
      <c r="E1" s="301"/>
      <c r="F1" s="3"/>
      <c r="G1" s="3"/>
    </row>
    <row r="2" spans="1:7" x14ac:dyDescent="0.25">
      <c r="A2" s="30"/>
      <c r="B2" s="30"/>
      <c r="C2" s="30"/>
      <c r="D2" s="30"/>
      <c r="E2" s="30"/>
      <c r="F2" s="3"/>
      <c r="G2" s="3"/>
    </row>
    <row r="3" spans="1:7" x14ac:dyDescent="0.25">
      <c r="A3" s="333" t="s">
        <v>84</v>
      </c>
      <c r="B3" s="333"/>
      <c r="C3" s="333"/>
      <c r="D3" s="333"/>
      <c r="E3" s="333"/>
    </row>
    <row r="4" spans="1:7" x14ac:dyDescent="0.25">
      <c r="A4" s="333" t="s">
        <v>85</v>
      </c>
      <c r="B4" s="333"/>
      <c r="C4" s="333"/>
      <c r="D4" s="333"/>
      <c r="E4" s="333"/>
    </row>
    <row r="6" spans="1:7" ht="15.75" x14ac:dyDescent="0.25">
      <c r="A6" s="155" t="s">
        <v>86</v>
      </c>
      <c r="B6" s="339"/>
      <c r="C6" s="339"/>
      <c r="D6" s="339"/>
      <c r="E6" s="339"/>
    </row>
    <row r="7" spans="1:7" ht="15.75" thickBot="1" x14ac:dyDescent="0.3">
      <c r="A7" s="156"/>
      <c r="B7" s="156"/>
      <c r="C7" s="156"/>
      <c r="E7" s="273" t="s">
        <v>2</v>
      </c>
    </row>
    <row r="8" spans="1:7" ht="15.75" thickBot="1" x14ac:dyDescent="0.3">
      <c r="A8" s="157" t="s">
        <v>88</v>
      </c>
      <c r="B8" s="158" t="s">
        <v>105</v>
      </c>
      <c r="C8" s="158" t="s">
        <v>106</v>
      </c>
      <c r="D8" s="158" t="s">
        <v>107</v>
      </c>
      <c r="E8" s="159" t="s">
        <v>89</v>
      </c>
    </row>
    <row r="9" spans="1:7" x14ac:dyDescent="0.25">
      <c r="A9" s="160" t="s">
        <v>90</v>
      </c>
      <c r="B9" s="161"/>
      <c r="C9" s="161"/>
      <c r="D9" s="161"/>
      <c r="E9" s="162">
        <f t="shared" ref="E9:E15" si="0">SUM(B9:D9)</f>
        <v>0</v>
      </c>
    </row>
    <row r="10" spans="1:7" x14ac:dyDescent="0.25">
      <c r="A10" s="163" t="s">
        <v>91</v>
      </c>
      <c r="B10" s="164"/>
      <c r="C10" s="164"/>
      <c r="D10" s="164"/>
      <c r="E10" s="165">
        <f t="shared" si="0"/>
        <v>0</v>
      </c>
    </row>
    <row r="11" spans="1:7" x14ac:dyDescent="0.25">
      <c r="A11" s="166" t="s">
        <v>92</v>
      </c>
      <c r="B11" s="167"/>
      <c r="C11" s="167">
        <f>14080081</f>
        <v>14080081</v>
      </c>
      <c r="D11" s="167"/>
      <c r="E11" s="168">
        <f t="shared" si="0"/>
        <v>14080081</v>
      </c>
    </row>
    <row r="12" spans="1:7" x14ac:dyDescent="0.25">
      <c r="A12" s="166" t="s">
        <v>93</v>
      </c>
      <c r="B12" s="167"/>
      <c r="C12" s="167"/>
      <c r="D12" s="167"/>
      <c r="E12" s="168">
        <f t="shared" si="0"/>
        <v>0</v>
      </c>
    </row>
    <row r="13" spans="1:7" x14ac:dyDescent="0.25">
      <c r="A13" s="166" t="s">
        <v>94</v>
      </c>
      <c r="B13" s="167"/>
      <c r="C13" s="167"/>
      <c r="D13" s="167"/>
      <c r="E13" s="168">
        <f t="shared" si="0"/>
        <v>0</v>
      </c>
    </row>
    <row r="14" spans="1:7" x14ac:dyDescent="0.25">
      <c r="A14" s="166" t="s">
        <v>95</v>
      </c>
      <c r="B14" s="167"/>
      <c r="C14" s="167"/>
      <c r="D14" s="167"/>
      <c r="E14" s="168">
        <f t="shared" si="0"/>
        <v>0</v>
      </c>
    </row>
    <row r="15" spans="1:7" ht="15.75" thickBot="1" x14ac:dyDescent="0.3">
      <c r="A15" s="169"/>
      <c r="B15" s="170"/>
      <c r="C15" s="170"/>
      <c r="D15" s="170"/>
      <c r="E15" s="168">
        <f t="shared" si="0"/>
        <v>0</v>
      </c>
    </row>
    <row r="16" spans="1:7" ht="15.75" thickBot="1" x14ac:dyDescent="0.3">
      <c r="A16" s="171" t="s">
        <v>96</v>
      </c>
      <c r="B16" s="172">
        <f>B9+SUM(B11:B15)</f>
        <v>0</v>
      </c>
      <c r="C16" s="172">
        <f>C9+SUM(C11:C15)</f>
        <v>14080081</v>
      </c>
      <c r="D16" s="172">
        <f>D9+SUM(D11:D15)</f>
        <v>0</v>
      </c>
      <c r="E16" s="173">
        <f>E9+SUM(E11:E15)</f>
        <v>14080081</v>
      </c>
    </row>
    <row r="17" spans="1:5" ht="15.75" thickBot="1" x14ac:dyDescent="0.3">
      <c r="A17" s="174"/>
      <c r="B17" s="174"/>
      <c r="C17" s="174"/>
      <c r="D17" s="174"/>
      <c r="E17" s="174"/>
    </row>
    <row r="18" spans="1:5" ht="15.75" thickBot="1" x14ac:dyDescent="0.3">
      <c r="A18" s="157" t="s">
        <v>97</v>
      </c>
      <c r="B18" s="158" t="str">
        <f>+B8</f>
        <v>2017. év</v>
      </c>
      <c r="C18" s="158" t="str">
        <f>+C8</f>
        <v>2018.év</v>
      </c>
      <c r="D18" s="158" t="str">
        <f>+D8</f>
        <v>2019. év</v>
      </c>
      <c r="E18" s="159" t="s">
        <v>89</v>
      </c>
    </row>
    <row r="19" spans="1:5" x14ac:dyDescent="0.25">
      <c r="A19" s="160" t="s">
        <v>98</v>
      </c>
      <c r="B19" s="161"/>
      <c r="C19" s="161">
        <v>0</v>
      </c>
      <c r="D19" s="161"/>
      <c r="E19" s="162">
        <f t="shared" ref="E19:E25" si="1">SUM(B19:D19)</f>
        <v>0</v>
      </c>
    </row>
    <row r="20" spans="1:5" x14ac:dyDescent="0.25">
      <c r="A20" s="175" t="s">
        <v>99</v>
      </c>
      <c r="B20" s="167"/>
      <c r="C20" s="167"/>
      <c r="D20" s="167"/>
      <c r="E20" s="168">
        <f t="shared" si="1"/>
        <v>0</v>
      </c>
    </row>
    <row r="21" spans="1:5" x14ac:dyDescent="0.25">
      <c r="A21" s="166" t="s">
        <v>100</v>
      </c>
      <c r="B21" s="167"/>
      <c r="C21" s="167">
        <v>12700000</v>
      </c>
      <c r="D21" s="167"/>
      <c r="E21" s="168">
        <f t="shared" si="1"/>
        <v>12700000</v>
      </c>
    </row>
    <row r="22" spans="1:5" x14ac:dyDescent="0.25">
      <c r="A22" s="166" t="s">
        <v>101</v>
      </c>
      <c r="B22" s="167"/>
      <c r="C22" s="167"/>
      <c r="D22" s="167"/>
      <c r="E22" s="168">
        <f t="shared" si="1"/>
        <v>0</v>
      </c>
    </row>
    <row r="23" spans="1:5" x14ac:dyDescent="0.25">
      <c r="A23" s="176" t="s">
        <v>269</v>
      </c>
      <c r="B23" s="167"/>
      <c r="C23" s="167">
        <v>1380082</v>
      </c>
      <c r="D23" s="167"/>
      <c r="E23" s="168">
        <f t="shared" si="1"/>
        <v>1380082</v>
      </c>
    </row>
    <row r="24" spans="1:5" x14ac:dyDescent="0.25">
      <c r="A24" s="176"/>
      <c r="B24" s="167"/>
      <c r="C24" s="167"/>
      <c r="D24" s="167"/>
      <c r="E24" s="168">
        <f t="shared" si="1"/>
        <v>0</v>
      </c>
    </row>
    <row r="25" spans="1:5" ht="15.75" thickBot="1" x14ac:dyDescent="0.3">
      <c r="A25" s="169"/>
      <c r="B25" s="170"/>
      <c r="C25" s="170"/>
      <c r="D25" s="170"/>
      <c r="E25" s="168">
        <f t="shared" si="1"/>
        <v>0</v>
      </c>
    </row>
    <row r="26" spans="1:5" ht="15.75" thickBot="1" x14ac:dyDescent="0.3">
      <c r="A26" s="171" t="s">
        <v>102</v>
      </c>
      <c r="B26" s="172">
        <f>SUM(B19:B25)</f>
        <v>0</v>
      </c>
      <c r="C26" s="172">
        <f>SUM(C19:C25)</f>
        <v>14080082</v>
      </c>
      <c r="D26" s="172">
        <f>SUM(D19:D25)</f>
        <v>0</v>
      </c>
      <c r="E26" s="173">
        <f>SUM(E19:E25)</f>
        <v>14080082</v>
      </c>
    </row>
    <row r="27" spans="1:5" x14ac:dyDescent="0.25">
      <c r="A27" s="156"/>
      <c r="B27" s="156"/>
      <c r="C27" s="156"/>
      <c r="D27" s="156"/>
      <c r="E27" s="156"/>
    </row>
    <row r="28" spans="1:5" x14ac:dyDescent="0.25">
      <c r="A28" s="156"/>
      <c r="B28" s="156"/>
      <c r="C28" s="156"/>
      <c r="D28" s="156"/>
      <c r="E28" s="156"/>
    </row>
    <row r="29" spans="1:5" ht="15.75" x14ac:dyDescent="0.25">
      <c r="A29" s="155" t="s">
        <v>86</v>
      </c>
      <c r="B29" s="339"/>
      <c r="C29" s="339"/>
      <c r="D29" s="339"/>
      <c r="E29" s="339"/>
    </row>
    <row r="30" spans="1:5" ht="15.75" thickBot="1" x14ac:dyDescent="0.3">
      <c r="A30" s="156"/>
      <c r="B30" s="156"/>
      <c r="C30" s="156"/>
      <c r="D30" s="340" t="s">
        <v>87</v>
      </c>
      <c r="E30" s="340"/>
    </row>
    <row r="31" spans="1:5" ht="15.75" thickBot="1" x14ac:dyDescent="0.3">
      <c r="A31" s="157" t="s">
        <v>88</v>
      </c>
      <c r="B31" s="158" t="str">
        <f>+B18</f>
        <v>2017. év</v>
      </c>
      <c r="C31" s="158" t="str">
        <f>+C18</f>
        <v>2018.év</v>
      </c>
      <c r="D31" s="158" t="str">
        <f>+D18</f>
        <v>2019. év</v>
      </c>
      <c r="E31" s="159" t="s">
        <v>89</v>
      </c>
    </row>
    <row r="32" spans="1:5" x14ac:dyDescent="0.25">
      <c r="A32" s="160" t="s">
        <v>90</v>
      </c>
      <c r="B32" s="161"/>
      <c r="C32" s="161"/>
      <c r="D32" s="161"/>
      <c r="E32" s="162">
        <f t="shared" ref="E32:E38" si="2">SUM(B32:D32)</f>
        <v>0</v>
      </c>
    </row>
    <row r="33" spans="1:5" x14ac:dyDescent="0.25">
      <c r="A33" s="163" t="s">
        <v>91</v>
      </c>
      <c r="B33" s="164"/>
      <c r="C33" s="164"/>
      <c r="D33" s="164"/>
      <c r="E33" s="165">
        <f t="shared" si="2"/>
        <v>0</v>
      </c>
    </row>
    <row r="34" spans="1:5" x14ac:dyDescent="0.25">
      <c r="A34" s="166" t="s">
        <v>92</v>
      </c>
      <c r="B34" s="167"/>
      <c r="C34" s="167"/>
      <c r="D34" s="167"/>
      <c r="E34" s="168">
        <f t="shared" si="2"/>
        <v>0</v>
      </c>
    </row>
    <row r="35" spans="1:5" x14ac:dyDescent="0.25">
      <c r="A35" s="166" t="s">
        <v>93</v>
      </c>
      <c r="B35" s="167"/>
      <c r="C35" s="167"/>
      <c r="D35" s="167"/>
      <c r="E35" s="168">
        <f t="shared" si="2"/>
        <v>0</v>
      </c>
    </row>
    <row r="36" spans="1:5" x14ac:dyDescent="0.25">
      <c r="A36" s="166" t="s">
        <v>94</v>
      </c>
      <c r="B36" s="167"/>
      <c r="C36" s="167"/>
      <c r="D36" s="167"/>
      <c r="E36" s="168">
        <f t="shared" si="2"/>
        <v>0</v>
      </c>
    </row>
    <row r="37" spans="1:5" x14ac:dyDescent="0.25">
      <c r="A37" s="166" t="s">
        <v>95</v>
      </c>
      <c r="B37" s="167"/>
      <c r="C37" s="167"/>
      <c r="D37" s="167"/>
      <c r="E37" s="168">
        <f t="shared" si="2"/>
        <v>0</v>
      </c>
    </row>
    <row r="38" spans="1:5" ht="15.75" thickBot="1" x14ac:dyDescent="0.3">
      <c r="A38" s="169"/>
      <c r="B38" s="170"/>
      <c r="C38" s="170"/>
      <c r="D38" s="170"/>
      <c r="E38" s="168">
        <f t="shared" si="2"/>
        <v>0</v>
      </c>
    </row>
    <row r="39" spans="1:5" ht="15.75" thickBot="1" x14ac:dyDescent="0.3">
      <c r="A39" s="171" t="s">
        <v>96</v>
      </c>
      <c r="B39" s="172">
        <f>B32+SUM(B34:B38)</f>
        <v>0</v>
      </c>
      <c r="C39" s="172">
        <f>C32+SUM(C34:C38)</f>
        <v>0</v>
      </c>
      <c r="D39" s="172">
        <f>D32+SUM(D34:D38)</f>
        <v>0</v>
      </c>
      <c r="E39" s="173">
        <f>E32+SUM(E34:E38)</f>
        <v>0</v>
      </c>
    </row>
    <row r="40" spans="1:5" ht="15.75" thickBot="1" x14ac:dyDescent="0.3">
      <c r="A40" s="174"/>
      <c r="B40" s="174"/>
      <c r="C40" s="174"/>
      <c r="D40" s="174"/>
      <c r="E40" s="174"/>
    </row>
    <row r="41" spans="1:5" ht="15.75" thickBot="1" x14ac:dyDescent="0.3">
      <c r="A41" s="157" t="s">
        <v>97</v>
      </c>
      <c r="B41" s="158" t="str">
        <f>+B31</f>
        <v>2017. év</v>
      </c>
      <c r="C41" s="158" t="str">
        <f>+C31</f>
        <v>2018.év</v>
      </c>
      <c r="D41" s="158" t="str">
        <f>+D31</f>
        <v>2019. év</v>
      </c>
      <c r="E41" s="159" t="s">
        <v>89</v>
      </c>
    </row>
    <row r="42" spans="1:5" x14ac:dyDescent="0.25">
      <c r="A42" s="160" t="s">
        <v>98</v>
      </c>
      <c r="B42" s="161"/>
      <c r="C42" s="161"/>
      <c r="D42" s="161"/>
      <c r="E42" s="162">
        <f t="shared" ref="E42:E48" si="3">SUM(B42:D42)</f>
        <v>0</v>
      </c>
    </row>
    <row r="43" spans="1:5" x14ac:dyDescent="0.25">
      <c r="A43" s="175" t="s">
        <v>99</v>
      </c>
      <c r="B43" s="167"/>
      <c r="C43" s="167"/>
      <c r="D43" s="167"/>
      <c r="E43" s="168">
        <f t="shared" si="3"/>
        <v>0</v>
      </c>
    </row>
    <row r="44" spans="1:5" x14ac:dyDescent="0.25">
      <c r="A44" s="166" t="s">
        <v>100</v>
      </c>
      <c r="B44" s="167"/>
      <c r="C44" s="167"/>
      <c r="D44" s="167"/>
      <c r="E44" s="168">
        <f t="shared" si="3"/>
        <v>0</v>
      </c>
    </row>
    <row r="45" spans="1:5" x14ac:dyDescent="0.25">
      <c r="A45" s="166" t="s">
        <v>101</v>
      </c>
      <c r="B45" s="167"/>
      <c r="C45" s="167"/>
      <c r="D45" s="167"/>
      <c r="E45" s="168">
        <f t="shared" si="3"/>
        <v>0</v>
      </c>
    </row>
    <row r="46" spans="1:5" x14ac:dyDescent="0.25">
      <c r="A46" s="176"/>
      <c r="B46" s="167"/>
      <c r="C46" s="167"/>
      <c r="D46" s="167"/>
      <c r="E46" s="168">
        <f t="shared" si="3"/>
        <v>0</v>
      </c>
    </row>
    <row r="47" spans="1:5" x14ac:dyDescent="0.25">
      <c r="A47" s="176"/>
      <c r="B47" s="167"/>
      <c r="C47" s="167"/>
      <c r="D47" s="167"/>
      <c r="E47" s="168">
        <f t="shared" si="3"/>
        <v>0</v>
      </c>
    </row>
    <row r="48" spans="1:5" ht="15.75" thickBot="1" x14ac:dyDescent="0.3">
      <c r="A48" s="169"/>
      <c r="B48" s="170"/>
      <c r="C48" s="170"/>
      <c r="D48" s="170"/>
      <c r="E48" s="168">
        <f t="shared" si="3"/>
        <v>0</v>
      </c>
    </row>
    <row r="49" spans="1:5" ht="15.75" thickBot="1" x14ac:dyDescent="0.3">
      <c r="A49" s="171" t="s">
        <v>102</v>
      </c>
      <c r="B49" s="172">
        <f>SUM(B42:B48)</f>
        <v>0</v>
      </c>
      <c r="C49" s="172">
        <f>SUM(C42:C48)</f>
        <v>0</v>
      </c>
      <c r="D49" s="172">
        <f>SUM(D42:D48)</f>
        <v>0</v>
      </c>
      <c r="E49" s="173">
        <f>SUM(E42:E48)</f>
        <v>0</v>
      </c>
    </row>
    <row r="50" spans="1:5" x14ac:dyDescent="0.25">
      <c r="A50" s="156"/>
      <c r="B50" s="156"/>
      <c r="C50" s="156"/>
      <c r="D50" s="156"/>
      <c r="E50" s="156"/>
    </row>
    <row r="51" spans="1:5" ht="15.75" x14ac:dyDescent="0.25">
      <c r="A51" s="341" t="e">
        <f>+CONCATENATE("Önkormányzaton kívüli EU-s projektekhez történő hozzájárulás ",LEFT(#REF!,4),". évi előirányzat")</f>
        <v>#REF!</v>
      </c>
      <c r="B51" s="341"/>
      <c r="C51" s="341"/>
      <c r="D51" s="341"/>
      <c r="E51" s="341"/>
    </row>
    <row r="52" spans="1:5" ht="15.75" thickBot="1" x14ac:dyDescent="0.3">
      <c r="A52" s="156"/>
      <c r="B52" s="156"/>
      <c r="C52" s="156"/>
      <c r="D52" s="156"/>
      <c r="E52" s="156"/>
    </row>
    <row r="53" spans="1:5" ht="15.75" thickBot="1" x14ac:dyDescent="0.3">
      <c r="A53" s="328" t="s">
        <v>103</v>
      </c>
      <c r="B53" s="329"/>
      <c r="C53" s="330"/>
      <c r="D53" s="331" t="s">
        <v>104</v>
      </c>
      <c r="E53" s="332"/>
    </row>
    <row r="54" spans="1:5" x14ac:dyDescent="0.25">
      <c r="A54" s="334"/>
      <c r="B54" s="335"/>
      <c r="C54" s="336"/>
      <c r="D54" s="337"/>
      <c r="E54" s="338"/>
    </row>
    <row r="55" spans="1:5" ht="15.75" thickBot="1" x14ac:dyDescent="0.3">
      <c r="A55" s="318"/>
      <c r="B55" s="319"/>
      <c r="C55" s="320"/>
      <c r="D55" s="321"/>
      <c r="E55" s="322"/>
    </row>
    <row r="56" spans="1:5" ht="15.75" thickBot="1" x14ac:dyDescent="0.3">
      <c r="A56" s="323" t="s">
        <v>102</v>
      </c>
      <c r="B56" s="324"/>
      <c r="C56" s="325"/>
      <c r="D56" s="326">
        <f>SUM(D54:E55)</f>
        <v>0</v>
      </c>
      <c r="E56" s="327"/>
    </row>
    <row r="57" spans="1:5" x14ac:dyDescent="0.25">
      <c r="A57" s="177"/>
      <c r="B57" s="177"/>
      <c r="C57" s="177"/>
      <c r="D57" s="177"/>
      <c r="E57" s="177"/>
    </row>
  </sheetData>
  <mergeCells count="15">
    <mergeCell ref="A3:E3"/>
    <mergeCell ref="A4:E4"/>
    <mergeCell ref="A1:E1"/>
    <mergeCell ref="A54:C54"/>
    <mergeCell ref="D54:E54"/>
    <mergeCell ref="B6:E6"/>
    <mergeCell ref="B29:E29"/>
    <mergeCell ref="D30:E30"/>
    <mergeCell ref="A51:E51"/>
    <mergeCell ref="A55:C55"/>
    <mergeCell ref="D55:E55"/>
    <mergeCell ref="A56:C56"/>
    <mergeCell ref="D56:E56"/>
    <mergeCell ref="A53:C53"/>
    <mergeCell ref="D53:E53"/>
  </mergeCells>
  <phoneticPr fontId="0" type="noConversion"/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Pénzesgyőr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8.kitekintő határozat</vt:lpstr>
      <vt:lpstr>9.likviditási terv</vt:lpstr>
      <vt:lpstr>10.adott támogatások bemutatása</vt:lpstr>
      <vt:lpstr>11. tartozásállomány</vt:lpstr>
      <vt:lpstr>12.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Schvégerné Julianna</cp:lastModifiedBy>
  <cp:lastPrinted>2018-10-03T13:47:33Z</cp:lastPrinted>
  <dcterms:created xsi:type="dcterms:W3CDTF">2018-02-13T13:16:48Z</dcterms:created>
  <dcterms:modified xsi:type="dcterms:W3CDTF">2018-12-20T13:49:46Z</dcterms:modified>
</cp:coreProperties>
</file>