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D34" i="1"/>
  <c r="B34" s="1"/>
  <c r="F31"/>
  <c r="F30"/>
  <c r="F29"/>
  <c r="E26"/>
  <c r="E25"/>
  <c r="F24"/>
  <c r="E22"/>
  <c r="B22"/>
  <c r="F22" s="1"/>
  <c r="F21"/>
  <c r="E21"/>
  <c r="F20"/>
  <c r="F14"/>
  <c r="E13"/>
  <c r="E12"/>
  <c r="F12" s="1"/>
  <c r="F11"/>
  <c r="B9"/>
  <c r="B39" s="1"/>
  <c r="E8"/>
  <c r="F9" l="1"/>
  <c r="D39"/>
  <c r="F8"/>
  <c r="F39" s="1"/>
  <c r="E9"/>
  <c r="E27" s="1"/>
  <c r="E39" s="1"/>
</calcChain>
</file>

<file path=xl/sharedStrings.xml><?xml version="1.0" encoding="utf-8"?>
<sst xmlns="http://schemas.openxmlformats.org/spreadsheetml/2006/main" count="55" uniqueCount="41">
  <si>
    <t>Önkormányzat</t>
  </si>
  <si>
    <t>2017. évi beruházási kiadásainak előirányzata feladatonként</t>
  </si>
  <si>
    <t>eFt</t>
  </si>
  <si>
    <t>Beruházás
megnevezése</t>
  </si>
  <si>
    <t>Teljes költség</t>
  </si>
  <si>
    <t>Kivitelezés kezdési
és befejezési éve</t>
  </si>
  <si>
    <t>Felhasználás
2016.12.31.-ig</t>
  </si>
  <si>
    <t>2017. évi előirányzat</t>
  </si>
  <si>
    <t>2017. év utáni
szükséglet</t>
  </si>
  <si>
    <t>6=(2-4-5)</t>
  </si>
  <si>
    <t>2006/2015. ( XII.29) korm.hat. Harkány fürdő  II.sz.épület felújítás</t>
  </si>
  <si>
    <t>2016-2018</t>
  </si>
  <si>
    <t>Ságvári Üdülőtelep  szennyvízhálózat kiépítése</t>
  </si>
  <si>
    <t>2017-</t>
  </si>
  <si>
    <t>Pályázati önerők:</t>
  </si>
  <si>
    <t>GINOP 7.1.3.-15-2016-00008 komplex turisztikai fejlesztés</t>
  </si>
  <si>
    <t>2016-</t>
  </si>
  <si>
    <t xml:space="preserve">VP-6-7.4.1.1-16 Sportcsarnok épületének energetikai korszerűsítése,  vagy Magyar Kézilabda Szövetség Országos Tornaterem Felújítási Programjához 2016-2017                            </t>
  </si>
  <si>
    <t>Rehab. és szabadidőpark, Magyarország - Horvátország IPA Határon Átnyúló Együttműködési Program 2007-2013</t>
  </si>
  <si>
    <t>TOP.2.1.2 Zöldváros</t>
  </si>
  <si>
    <t xml:space="preserve">"Akadálymentes város"- Magyarország-Horvátország Együttműködési program ( CBC) pályázaton a 3. prioritás 1. tematikus együttműködések komponens </t>
  </si>
  <si>
    <t xml:space="preserve"> Iskola fejlesztés Magyarország-Horvátország Együttműködési program ( CBC) pályázaton a 4. prioritás 2. közoktatás és felnőttképzés fejlesztése komponens </t>
  </si>
  <si>
    <t>VIS MAIOR Szőlőhegyi utak3370 hrsz és a 3311hrsz</t>
  </si>
  <si>
    <t xml:space="preserve">Vis MAIOR szennyvíz akna </t>
  </si>
  <si>
    <t>VP-6 külterületi utak fejlesztése és munkagép beszerzése</t>
  </si>
  <si>
    <t>Környezetvédelmi terv készítése</t>
  </si>
  <si>
    <t>2016-2017</t>
  </si>
  <si>
    <t>Rendezési Terv módosítás</t>
  </si>
  <si>
    <t>Sportcsarnok aprítékkazán beszerelése</t>
  </si>
  <si>
    <t>Hivatal épületében ablakcserék</t>
  </si>
  <si>
    <t>Kisértékű tárgyieszköz beszerzések: Önkormányzat,asp</t>
  </si>
  <si>
    <t xml:space="preserve">                                                                             egyéb</t>
  </si>
  <si>
    <t>Önkormányzat eszközbeszerzései</t>
  </si>
  <si>
    <t>Harkányi Közös Önkormányzati Hivatal beszerzései:</t>
  </si>
  <si>
    <t xml:space="preserve">                                                Nyomtatók</t>
  </si>
  <si>
    <t xml:space="preserve">                                           informatikai eszközök(Szerver, egyéb)</t>
  </si>
  <si>
    <t xml:space="preserve">                                                kisértékű tárgyieszközök</t>
  </si>
  <si>
    <t>Művelődési Ház riaszórendszerének  kiépítése</t>
  </si>
  <si>
    <t>Művelődési Ház tárgyieszköz beszerzései:</t>
  </si>
  <si>
    <t>Sportcsarnokba sporteszközök beszerzése</t>
  </si>
  <si>
    <t>Összesen: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</si>
</sst>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name val="Cambria"/>
      <family val="1"/>
      <charset val="238"/>
    </font>
    <font>
      <b/>
      <sz val="14"/>
      <name val="Cambria"/>
      <family val="1"/>
      <charset val="238"/>
    </font>
    <font>
      <b/>
      <sz val="10"/>
      <name val="Arial CE"/>
      <charset val="238"/>
    </font>
    <font>
      <b/>
      <sz val="11"/>
      <name val="Cambria"/>
      <family val="1"/>
      <charset val="238"/>
    </font>
    <font>
      <b/>
      <i/>
      <sz val="11"/>
      <name val="Cambria"/>
      <family val="1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1" applyFont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center" wrapText="1"/>
    </xf>
    <xf numFmtId="0" fontId="4" fillId="0" borderId="0" xfId="1" applyFont="1" applyAlignment="1">
      <alignment horizontal="right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 wrapText="1"/>
    </xf>
    <xf numFmtId="3" fontId="7" fillId="0" borderId="5" xfId="1" applyNumberFormat="1" applyFont="1" applyBorder="1" applyAlignment="1">
      <alignment vertical="center" wrapText="1"/>
    </xf>
    <xf numFmtId="3" fontId="7" fillId="0" borderId="5" xfId="1" applyNumberFormat="1" applyFont="1" applyBorder="1" applyAlignment="1">
      <alignment horizontal="left" vertical="center" wrapText="1"/>
    </xf>
    <xf numFmtId="3" fontId="7" fillId="0" borderId="5" xfId="1" applyNumberFormat="1" applyFont="1" applyFill="1" applyBorder="1" applyAlignment="1">
      <alignment vertical="center" wrapText="1"/>
    </xf>
    <xf numFmtId="3" fontId="7" fillId="0" borderId="5" xfId="1" applyNumberFormat="1" applyFont="1" applyBorder="1" applyAlignment="1">
      <alignment horizontal="right" vertical="center" wrapText="1"/>
    </xf>
    <xf numFmtId="3" fontId="7" fillId="0" borderId="6" xfId="1" applyNumberFormat="1" applyFont="1" applyBorder="1" applyAlignment="1">
      <alignment vertical="center" wrapText="1"/>
    </xf>
    <xf numFmtId="0" fontId="7" fillId="0" borderId="5" xfId="1" applyFont="1" applyFill="1" applyBorder="1" applyAlignment="1">
      <alignment vertical="center" wrapText="1"/>
    </xf>
    <xf numFmtId="0" fontId="8" fillId="0" borderId="5" xfId="0" applyFont="1" applyBorder="1" applyAlignment="1">
      <alignment horizontal="center"/>
    </xf>
    <xf numFmtId="3" fontId="7" fillId="0" borderId="5" xfId="1" applyNumberFormat="1" applyFont="1" applyFill="1" applyBorder="1" applyAlignment="1">
      <alignment horizontal="right" vertical="center" wrapText="1"/>
    </xf>
    <xf numFmtId="0" fontId="9" fillId="0" borderId="5" xfId="0" applyFont="1" applyFill="1" applyBorder="1" applyAlignment="1">
      <alignment horizontal="left"/>
    </xf>
    <xf numFmtId="0" fontId="7" fillId="0" borderId="5" xfId="0" applyFont="1" applyBorder="1" applyAlignment="1">
      <alignment horizontal="justify" vertical="top" wrapText="1"/>
    </xf>
    <xf numFmtId="0" fontId="7" fillId="0" borderId="5" xfId="1" applyFont="1" applyBorder="1" applyAlignment="1">
      <alignment vertical="center" wrapText="1"/>
    </xf>
    <xf numFmtId="0" fontId="7" fillId="0" borderId="5" xfId="0" applyFont="1" applyBorder="1"/>
    <xf numFmtId="0" fontId="7" fillId="0" borderId="5" xfId="0" applyFont="1" applyBorder="1" applyAlignment="1">
      <alignment horizontal="right"/>
    </xf>
    <xf numFmtId="0" fontId="7" fillId="3" borderId="5" xfId="1" applyFont="1" applyFill="1" applyBorder="1" applyAlignment="1">
      <alignment horizontal="left" vertical="center" wrapText="1"/>
    </xf>
    <xf numFmtId="3" fontId="7" fillId="3" borderId="5" xfId="1" applyNumberFormat="1" applyFont="1" applyFill="1" applyBorder="1" applyAlignment="1">
      <alignment horizontal="right" vertical="center" wrapText="1"/>
    </xf>
    <xf numFmtId="3" fontId="7" fillId="3" borderId="5" xfId="1" applyNumberFormat="1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horizontal="center" vertical="center" wrapText="1"/>
    </xf>
    <xf numFmtId="0" fontId="10" fillId="3" borderId="5" xfId="1" applyFont="1" applyFill="1" applyBorder="1" applyAlignment="1">
      <alignment horizontal="center" vertical="center" wrapText="1"/>
    </xf>
    <xf numFmtId="0" fontId="10" fillId="3" borderId="6" xfId="1" applyFont="1" applyFill="1" applyBorder="1" applyAlignment="1">
      <alignment horizontal="center" vertical="center" wrapText="1"/>
    </xf>
    <xf numFmtId="0" fontId="10" fillId="3" borderId="5" xfId="1" applyFont="1" applyFill="1" applyBorder="1" applyAlignment="1">
      <alignment horizontal="right" vertical="center" wrapText="1"/>
    </xf>
    <xf numFmtId="0" fontId="7" fillId="3" borderId="6" xfId="1" applyFont="1" applyFill="1" applyBorder="1" applyAlignment="1">
      <alignment horizontal="center" vertical="center" wrapText="1"/>
    </xf>
    <xf numFmtId="3" fontId="10" fillId="3" borderId="5" xfId="1" applyNumberFormat="1" applyFont="1" applyFill="1" applyBorder="1" applyAlignment="1">
      <alignment horizontal="right" vertical="center" wrapText="1"/>
    </xf>
    <xf numFmtId="0" fontId="10" fillId="4" borderId="5" xfId="1" applyFont="1" applyFill="1" applyBorder="1" applyAlignment="1">
      <alignment vertical="center" wrapText="1"/>
    </xf>
    <xf numFmtId="3" fontId="10" fillId="4" borderId="5" xfId="1" applyNumberFormat="1" applyFont="1" applyFill="1" applyBorder="1" applyAlignment="1">
      <alignment vertical="center" wrapText="1"/>
    </xf>
    <xf numFmtId="3" fontId="10" fillId="4" borderId="6" xfId="1" applyNumberFormat="1" applyFont="1" applyFill="1" applyBorder="1" applyAlignment="1">
      <alignment vertical="center" wrapText="1"/>
    </xf>
    <xf numFmtId="3" fontId="7" fillId="0" borderId="0" xfId="0" applyNumberFormat="1" applyFont="1"/>
    <xf numFmtId="0" fontId="7" fillId="0" borderId="0" xfId="0" applyFont="1"/>
    <xf numFmtId="0" fontId="7" fillId="0" borderId="0" xfId="0" applyFont="1" applyFill="1"/>
  </cellXfs>
  <cellStyles count="2">
    <cellStyle name="Normál" xfId="0" builtinId="0"/>
    <cellStyle name="Normál_beruzásás_fejlesztés 2014 ktgvetés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41"/>
  <sheetViews>
    <sheetView tabSelected="1" workbookViewId="0">
      <selection sqref="A1:F41"/>
    </sheetView>
  </sheetViews>
  <sheetFormatPr defaultRowHeight="15"/>
  <cols>
    <col min="1" max="1" width="18.42578125" customWidth="1"/>
    <col min="2" max="2" width="18.5703125" customWidth="1"/>
    <col min="3" max="3" width="17.42578125" customWidth="1"/>
    <col min="4" max="4" width="19" customWidth="1"/>
    <col min="5" max="5" width="18.42578125" customWidth="1"/>
    <col min="6" max="6" width="18" customWidth="1"/>
  </cols>
  <sheetData>
    <row r="1" spans="1:6">
      <c r="A1" s="1"/>
      <c r="B1" s="1"/>
      <c r="C1" s="1"/>
      <c r="D1" s="1"/>
      <c r="E1" s="1"/>
      <c r="F1" s="2"/>
    </row>
    <row r="2" spans="1:6" ht="18">
      <c r="A2" s="3" t="s">
        <v>0</v>
      </c>
      <c r="B2" s="3"/>
      <c r="C2" s="3"/>
      <c r="D2" s="3"/>
      <c r="E2" s="3"/>
      <c r="F2" s="3"/>
    </row>
    <row r="3" spans="1:6">
      <c r="A3" s="4" t="s">
        <v>1</v>
      </c>
      <c r="B3" s="4"/>
      <c r="C3" s="4"/>
      <c r="D3" s="4"/>
      <c r="E3" s="4"/>
      <c r="F3" s="4"/>
    </row>
    <row r="4" spans="1:6">
      <c r="A4" s="4"/>
      <c r="B4" s="4"/>
      <c r="C4" s="4"/>
      <c r="D4" s="4"/>
      <c r="E4" s="4"/>
      <c r="F4" s="4"/>
    </row>
    <row r="5" spans="1:6" ht="15.75" thickBot="1">
      <c r="A5" s="1"/>
      <c r="B5" s="1"/>
      <c r="C5" s="1"/>
      <c r="D5" s="1"/>
      <c r="E5" s="1"/>
      <c r="F5" s="5" t="s">
        <v>2</v>
      </c>
    </row>
    <row r="6" spans="1:6" ht="85.5">
      <c r="A6" s="6" t="s">
        <v>3</v>
      </c>
      <c r="B6" s="6" t="s">
        <v>4</v>
      </c>
      <c r="C6" s="6" t="s">
        <v>5</v>
      </c>
      <c r="D6" s="6" t="s">
        <v>6</v>
      </c>
      <c r="E6" s="6" t="s">
        <v>7</v>
      </c>
      <c r="F6" s="7" t="s">
        <v>8</v>
      </c>
    </row>
    <row r="7" spans="1:6" ht="28.5">
      <c r="A7" s="8">
        <v>1</v>
      </c>
      <c r="B7" s="8">
        <v>2</v>
      </c>
      <c r="C7" s="8">
        <v>3</v>
      </c>
      <c r="D7" s="8">
        <v>4</v>
      </c>
      <c r="E7" s="8">
        <v>5</v>
      </c>
      <c r="F7" s="9" t="s">
        <v>9</v>
      </c>
    </row>
    <row r="8" spans="1:6" ht="114.75">
      <c r="A8" s="10" t="s">
        <v>10</v>
      </c>
      <c r="B8" s="11">
        <v>303000000</v>
      </c>
      <c r="C8" s="12" t="s">
        <v>11</v>
      </c>
      <c r="D8" s="13">
        <v>7874000</v>
      </c>
      <c r="E8" s="14">
        <f>B8-D8</f>
        <v>295126000</v>
      </c>
      <c r="F8" s="15">
        <f>B8-D8-E8</f>
        <v>0</v>
      </c>
    </row>
    <row r="9" spans="1:6" ht="76.5">
      <c r="A9" s="16" t="s">
        <v>12</v>
      </c>
      <c r="B9" s="13">
        <f>55626000+57150+1375664+36</f>
        <v>57058850</v>
      </c>
      <c r="C9" s="12" t="s">
        <v>13</v>
      </c>
      <c r="D9" s="11">
        <v>571500</v>
      </c>
      <c r="E9" s="14">
        <f>B9-D9</f>
        <v>56487350</v>
      </c>
      <c r="F9" s="15">
        <f>B9-D9-E9</f>
        <v>0</v>
      </c>
    </row>
    <row r="10" spans="1:6">
      <c r="A10" s="17" t="s">
        <v>14</v>
      </c>
      <c r="B10" s="11"/>
      <c r="C10" s="12"/>
      <c r="D10" s="11"/>
      <c r="E10" s="14"/>
      <c r="F10" s="15"/>
    </row>
    <row r="11" spans="1:6" ht="89.25">
      <c r="A11" s="10" t="s">
        <v>15</v>
      </c>
      <c r="B11" s="11">
        <v>86105839</v>
      </c>
      <c r="C11" s="12" t="s">
        <v>16</v>
      </c>
      <c r="D11" s="11">
        <v>11131550</v>
      </c>
      <c r="E11" s="14">
        <v>38000000</v>
      </c>
      <c r="F11" s="15">
        <f>B11-D11-E11</f>
        <v>36974289</v>
      </c>
    </row>
    <row r="12" spans="1:6" ht="306">
      <c r="A12" s="10" t="s">
        <v>17</v>
      </c>
      <c r="B12" s="14">
        <v>8305300</v>
      </c>
      <c r="C12" s="12" t="s">
        <v>13</v>
      </c>
      <c r="D12" s="11"/>
      <c r="E12" s="14">
        <f>B12</f>
        <v>8305300</v>
      </c>
      <c r="F12" s="15">
        <f>B12-D12-E12</f>
        <v>0</v>
      </c>
    </row>
    <row r="13" spans="1:6" ht="191.25">
      <c r="A13" s="10" t="s">
        <v>18</v>
      </c>
      <c r="B13" s="14">
        <v>5000000</v>
      </c>
      <c r="C13" s="12" t="s">
        <v>13</v>
      </c>
      <c r="D13" s="11"/>
      <c r="E13" s="14">
        <f>B13</f>
        <v>5000000</v>
      </c>
      <c r="F13" s="15"/>
    </row>
    <row r="14" spans="1:6" ht="38.25">
      <c r="A14" s="10" t="s">
        <v>19</v>
      </c>
      <c r="B14" s="14">
        <v>100000000</v>
      </c>
      <c r="C14" s="12" t="s">
        <v>13</v>
      </c>
      <c r="D14" s="11"/>
      <c r="E14" s="14">
        <v>50000000</v>
      </c>
      <c r="F14" s="15">
        <f>B14-D14-E14</f>
        <v>50000000</v>
      </c>
    </row>
    <row r="15" spans="1:6" ht="255">
      <c r="A15" s="10" t="s">
        <v>20</v>
      </c>
      <c r="B15" s="14">
        <v>500000</v>
      </c>
      <c r="C15" s="12" t="s">
        <v>13</v>
      </c>
      <c r="D15" s="11"/>
      <c r="E15" s="14">
        <v>500000</v>
      </c>
      <c r="F15" s="15"/>
    </row>
    <row r="16" spans="1:6" ht="280.5">
      <c r="A16" s="10" t="s">
        <v>21</v>
      </c>
      <c r="B16" s="14">
        <v>1800000</v>
      </c>
      <c r="C16" s="12" t="s">
        <v>13</v>
      </c>
      <c r="D16" s="11"/>
      <c r="E16" s="14">
        <v>1800000</v>
      </c>
      <c r="F16" s="15"/>
    </row>
    <row r="17" spans="1:6" ht="89.25">
      <c r="A17" s="10" t="s">
        <v>22</v>
      </c>
      <c r="B17" s="14">
        <v>3000407</v>
      </c>
      <c r="C17" s="12" t="s">
        <v>13</v>
      </c>
      <c r="D17" s="11"/>
      <c r="E17" s="18">
        <v>3000407</v>
      </c>
      <c r="F17" s="15"/>
    </row>
    <row r="18" spans="1:6" ht="51">
      <c r="A18" s="10" t="s">
        <v>23</v>
      </c>
      <c r="B18" s="14">
        <v>8900000</v>
      </c>
      <c r="C18" s="12" t="s">
        <v>13</v>
      </c>
      <c r="D18" s="11"/>
      <c r="E18" s="14">
        <v>8900000</v>
      </c>
      <c r="F18" s="15"/>
    </row>
    <row r="19" spans="1:6" ht="114.75">
      <c r="A19" s="10" t="s">
        <v>24</v>
      </c>
      <c r="B19" s="14">
        <v>21000000</v>
      </c>
      <c r="C19" s="12" t="s">
        <v>13</v>
      </c>
      <c r="D19" s="11"/>
      <c r="E19" s="14">
        <v>21000000</v>
      </c>
      <c r="F19" s="15"/>
    </row>
    <row r="20" spans="1:6" ht="25.5">
      <c r="A20" s="19" t="s">
        <v>25</v>
      </c>
      <c r="B20" s="11">
        <v>838200</v>
      </c>
      <c r="C20" s="12" t="s">
        <v>26</v>
      </c>
      <c r="D20" s="11">
        <v>0</v>
      </c>
      <c r="E20" s="18">
        <v>838200</v>
      </c>
      <c r="F20" s="15">
        <f>B20-D20-E20</f>
        <v>0</v>
      </c>
    </row>
    <row r="21" spans="1:6" ht="51">
      <c r="A21" s="20" t="s">
        <v>27</v>
      </c>
      <c r="B21" s="11">
        <v>7000000</v>
      </c>
      <c r="C21" s="12" t="s">
        <v>13</v>
      </c>
      <c r="D21" s="11"/>
      <c r="E21" s="14">
        <f>B21-D21</f>
        <v>7000000</v>
      </c>
      <c r="F21" s="15">
        <f>B21-D21-E21</f>
        <v>0</v>
      </c>
    </row>
    <row r="22" spans="1:6" ht="76.5">
      <c r="A22" s="16" t="s">
        <v>28</v>
      </c>
      <c r="B22" s="11">
        <f>11834831+7</f>
        <v>11834838</v>
      </c>
      <c r="C22" s="12" t="s">
        <v>16</v>
      </c>
      <c r="D22" s="13">
        <v>10822768</v>
      </c>
      <c r="E22" s="14">
        <f>B22-D22</f>
        <v>1012070</v>
      </c>
      <c r="F22" s="15">
        <f>B22-D22-E22</f>
        <v>0</v>
      </c>
    </row>
    <row r="23" spans="1:6" ht="63.75">
      <c r="A23" s="16" t="s">
        <v>29</v>
      </c>
      <c r="B23" s="11">
        <v>500000</v>
      </c>
      <c r="C23" s="12" t="s">
        <v>13</v>
      </c>
      <c r="D23" s="13"/>
      <c r="E23" s="14">
        <v>500000</v>
      </c>
      <c r="F23" s="15"/>
    </row>
    <row r="24" spans="1:6" ht="89.25">
      <c r="A24" s="21" t="s">
        <v>30</v>
      </c>
      <c r="B24" s="14">
        <v>3150000</v>
      </c>
      <c r="C24" s="12" t="s">
        <v>13</v>
      </c>
      <c r="D24" s="11"/>
      <c r="E24" s="14">
        <v>3150000</v>
      </c>
      <c r="F24" s="15">
        <f>B24-D24-E24</f>
        <v>0</v>
      </c>
    </row>
    <row r="25" spans="1:6" ht="25.5">
      <c r="A25" s="21" t="s">
        <v>31</v>
      </c>
      <c r="B25" s="14"/>
      <c r="C25" s="12"/>
      <c r="D25" s="11"/>
      <c r="E25" s="14">
        <f>2000000-150000</f>
        <v>1850000</v>
      </c>
      <c r="F25" s="15"/>
    </row>
    <row r="26" spans="1:6" ht="51">
      <c r="A26" s="21" t="s">
        <v>32</v>
      </c>
      <c r="B26" s="14"/>
      <c r="C26" s="12"/>
      <c r="D26" s="11"/>
      <c r="E26" s="14">
        <f>32000000-680000</f>
        <v>31320000</v>
      </c>
      <c r="F26" s="15"/>
    </row>
    <row r="27" spans="1:6">
      <c r="B27" s="14"/>
      <c r="C27" s="12"/>
      <c r="D27" s="11"/>
      <c r="E27" s="14">
        <f>SUM(E8:E26)</f>
        <v>533789327</v>
      </c>
      <c r="F27" s="15"/>
    </row>
    <row r="28" spans="1:6">
      <c r="A28" s="21"/>
      <c r="B28" s="14"/>
      <c r="C28" s="12"/>
      <c r="D28" s="11"/>
      <c r="E28" s="14"/>
      <c r="F28" s="15"/>
    </row>
    <row r="29" spans="1:6">
      <c r="A29" s="22" t="s">
        <v>33</v>
      </c>
      <c r="B29" s="22"/>
      <c r="C29" s="22"/>
      <c r="D29" s="22"/>
      <c r="E29" s="23"/>
      <c r="F29" s="15">
        <f>B29-D29-E29</f>
        <v>0</v>
      </c>
    </row>
    <row r="30" spans="1:6" ht="38.25">
      <c r="A30" s="24" t="s">
        <v>34</v>
      </c>
      <c r="B30" s="25">
        <v>6400000</v>
      </c>
      <c r="C30" s="12" t="s">
        <v>13</v>
      </c>
      <c r="D30" s="26"/>
      <c r="E30" s="25">
        <v>6400000</v>
      </c>
      <c r="F30" s="15">
        <f>B30-D30-E30</f>
        <v>0</v>
      </c>
    </row>
    <row r="31" spans="1:6" ht="76.5">
      <c r="A31" s="27" t="s">
        <v>35</v>
      </c>
      <c r="B31" s="25">
        <v>2000000</v>
      </c>
      <c r="C31" s="12" t="s">
        <v>13</v>
      </c>
      <c r="D31" s="26"/>
      <c r="E31" s="25">
        <v>2000000</v>
      </c>
      <c r="F31" s="15">
        <f>B31-D31-E31</f>
        <v>0</v>
      </c>
    </row>
    <row r="32" spans="1:6" ht="51">
      <c r="A32" s="24" t="s">
        <v>36</v>
      </c>
      <c r="B32" s="25">
        <v>1000000</v>
      </c>
      <c r="C32" s="28"/>
      <c r="D32" s="28"/>
      <c r="E32" s="25">
        <v>1000000</v>
      </c>
      <c r="F32" s="29"/>
    </row>
    <row r="33" spans="1:6">
      <c r="A33" s="28"/>
      <c r="B33" s="28"/>
      <c r="C33" s="28"/>
      <c r="D33" s="28"/>
      <c r="E33" s="30"/>
      <c r="F33" s="29"/>
    </row>
    <row r="34" spans="1:6" ht="76.5">
      <c r="A34" s="16" t="s">
        <v>37</v>
      </c>
      <c r="B34" s="11">
        <f>D34+E34</f>
        <v>998219.5</v>
      </c>
      <c r="C34" s="12">
        <v>2016</v>
      </c>
      <c r="D34" s="11">
        <f>196850*1.27</f>
        <v>249999.5</v>
      </c>
      <c r="E34" s="14">
        <v>748220</v>
      </c>
      <c r="F34" s="15"/>
    </row>
    <row r="35" spans="1:6" ht="76.5">
      <c r="A35" s="24" t="s">
        <v>38</v>
      </c>
      <c r="B35" s="25">
        <v>2200000</v>
      </c>
      <c r="C35" s="25"/>
      <c r="D35" s="25"/>
      <c r="E35" s="25">
        <v>2200000</v>
      </c>
      <c r="F35" s="31"/>
    </row>
    <row r="36" spans="1:6" ht="76.5">
      <c r="A36" s="24" t="s">
        <v>39</v>
      </c>
      <c r="B36" s="25">
        <v>150000</v>
      </c>
      <c r="C36" s="25"/>
      <c r="D36" s="25"/>
      <c r="E36" s="25">
        <v>150000</v>
      </c>
      <c r="F36" s="31"/>
    </row>
    <row r="37" spans="1:6">
      <c r="A37" s="28"/>
      <c r="B37" s="28"/>
      <c r="C37" s="28"/>
      <c r="D37" s="28"/>
      <c r="E37" s="32"/>
      <c r="F37" s="29"/>
    </row>
    <row r="38" spans="1:6">
      <c r="A38" s="28"/>
      <c r="B38" s="28"/>
      <c r="C38" s="28"/>
      <c r="D38" s="28"/>
      <c r="E38" s="28"/>
      <c r="F38" s="29"/>
    </row>
    <row r="39" spans="1:6" ht="25.5">
      <c r="A39" s="33" t="s">
        <v>40</v>
      </c>
      <c r="B39" s="34">
        <f>SUM(B8:B38)-B27</f>
        <v>630741653.5</v>
      </c>
      <c r="C39" s="34"/>
      <c r="D39" s="34">
        <f>SUM(D8:D38)-D27</f>
        <v>30649817.5</v>
      </c>
      <c r="E39" s="34">
        <f>SUM(E8:E38)-E27</f>
        <v>546287547</v>
      </c>
      <c r="F39" s="35">
        <f>SUM(F8:F38)-F27</f>
        <v>86974289</v>
      </c>
    </row>
    <row r="40" spans="1:6">
      <c r="A40" s="36"/>
      <c r="B40" s="36"/>
      <c r="C40" s="36"/>
      <c r="D40" s="37"/>
      <c r="E40" s="36"/>
      <c r="F40" s="37"/>
    </row>
    <row r="41" spans="1:6">
      <c r="A41" s="36"/>
      <c r="B41" s="36"/>
      <c r="C41" s="36"/>
      <c r="D41" s="38"/>
      <c r="E41" s="36"/>
      <c r="F41" s="36"/>
    </row>
  </sheetData>
  <mergeCells count="2">
    <mergeCell ref="A2:F2"/>
    <mergeCell ref="A3:F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2017-02-20T12:01:59Z</dcterms:created>
  <dcterms:modified xsi:type="dcterms:W3CDTF">2017-02-20T12:02:15Z</dcterms:modified>
</cp:coreProperties>
</file>