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NK 2020\"/>
    </mc:Choice>
  </mc:AlternateContent>
  <xr:revisionPtr revIDLastSave="0" documentId="8_{F0562925-6E34-48E2-A86E-61497A04F533}" xr6:coauthVersionLast="45" xr6:coauthVersionMax="45" xr10:uidLastSave="{00000000-0000-0000-0000-000000000000}"/>
  <bookViews>
    <workbookView xWindow="-120" yWindow="-120" windowWidth="29040" windowHeight="15840" tabRatio="889" activeTab="1" xr2:uid="{00000000-000D-0000-FFFF-FFFF00000000}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8" i="39" l="1"/>
  <c r="G97" i="39"/>
  <c r="J97" i="39" s="1"/>
  <c r="J96" i="39"/>
  <c r="J95" i="39"/>
  <c r="J94" i="39"/>
  <c r="J93" i="39"/>
  <c r="J91" i="39"/>
  <c r="J90" i="39"/>
  <c r="J89" i="39"/>
  <c r="J88" i="39"/>
  <c r="J87" i="39"/>
  <c r="I86" i="39"/>
  <c r="H86" i="39"/>
  <c r="G86" i="39"/>
  <c r="J86" i="39" s="1"/>
  <c r="J85" i="39"/>
  <c r="J84" i="39"/>
  <c r="J83" i="39"/>
  <c r="J82" i="39"/>
  <c r="I81" i="39"/>
  <c r="H81" i="39"/>
  <c r="J81" i="39" s="1"/>
  <c r="J80" i="39"/>
  <c r="J79" i="39"/>
  <c r="J78" i="39"/>
  <c r="J77" i="39"/>
  <c r="J76" i="39"/>
  <c r="I76" i="39"/>
  <c r="I92" i="39" s="1"/>
  <c r="I99" i="39" s="1"/>
  <c r="H76" i="39"/>
  <c r="H92" i="39" s="1"/>
  <c r="H99" i="39" s="1"/>
  <c r="J75" i="39"/>
  <c r="J74" i="39"/>
  <c r="J73" i="39"/>
  <c r="I68" i="39"/>
  <c r="H68" i="39"/>
  <c r="J68" i="39" s="1"/>
  <c r="G68" i="39"/>
  <c r="J67" i="39"/>
  <c r="J66" i="39"/>
  <c r="J65" i="39"/>
  <c r="I64" i="39"/>
  <c r="H64" i="39"/>
  <c r="G64" i="39"/>
  <c r="J64" i="39" s="1"/>
  <c r="J63" i="39"/>
  <c r="J62" i="39"/>
  <c r="J61" i="39"/>
  <c r="J60" i="39"/>
  <c r="J59" i="39"/>
  <c r="I58" i="39"/>
  <c r="I69" i="39" s="1"/>
  <c r="I72" i="39" s="1"/>
  <c r="H58" i="39"/>
  <c r="J58" i="39" s="1"/>
  <c r="G58" i="39"/>
  <c r="G69" i="39" s="1"/>
  <c r="J57" i="39"/>
  <c r="J56" i="39"/>
  <c r="J55" i="39"/>
  <c r="J54" i="39"/>
  <c r="J53" i="39"/>
  <c r="I51" i="39"/>
  <c r="J51" i="39" s="1"/>
  <c r="H51" i="39"/>
  <c r="G51" i="39"/>
  <c r="J50" i="39"/>
  <c r="J49" i="39"/>
  <c r="J48" i="39"/>
  <c r="I47" i="39"/>
  <c r="H47" i="39"/>
  <c r="J47" i="39" s="1"/>
  <c r="G47" i="39"/>
  <c r="J46" i="39"/>
  <c r="J44" i="39"/>
  <c r="J43" i="39"/>
  <c r="J42" i="39"/>
  <c r="J41" i="39"/>
  <c r="J40" i="39"/>
  <c r="J39" i="39"/>
  <c r="J38" i="39"/>
  <c r="J37" i="39"/>
  <c r="J36" i="39"/>
  <c r="J34" i="39"/>
  <c r="I33" i="39"/>
  <c r="H33" i="39"/>
  <c r="G33" i="39"/>
  <c r="J33" i="39" s="1"/>
  <c r="J32" i="39"/>
  <c r="J31" i="39"/>
  <c r="J30" i="39"/>
  <c r="J29" i="39"/>
  <c r="J28" i="39"/>
  <c r="J27" i="39"/>
  <c r="J26" i="39"/>
  <c r="J25" i="39"/>
  <c r="I24" i="39"/>
  <c r="I35" i="39" s="1"/>
  <c r="H24" i="39"/>
  <c r="H35" i="39" s="1"/>
  <c r="G24" i="39"/>
  <c r="J24" i="39" s="1"/>
  <c r="J23" i="39"/>
  <c r="J22" i="39"/>
  <c r="I21" i="39"/>
  <c r="J20" i="39"/>
  <c r="J19" i="39"/>
  <c r="J18" i="39"/>
  <c r="J17" i="39"/>
  <c r="J16" i="39"/>
  <c r="I15" i="39"/>
  <c r="H15" i="39"/>
  <c r="H21" i="39" s="1"/>
  <c r="G15" i="39"/>
  <c r="G21" i="39" s="1"/>
  <c r="J14" i="39"/>
  <c r="J13" i="39"/>
  <c r="J12" i="39"/>
  <c r="J11" i="39"/>
  <c r="J10" i="39"/>
  <c r="J9" i="39"/>
  <c r="J8" i="39"/>
  <c r="F10" i="39"/>
  <c r="J130" i="38"/>
  <c r="I128" i="38"/>
  <c r="H128" i="38"/>
  <c r="G128" i="38"/>
  <c r="J128" i="38" s="1"/>
  <c r="J127" i="38"/>
  <c r="J125" i="38"/>
  <c r="J124" i="38"/>
  <c r="J123" i="38"/>
  <c r="G122" i="38"/>
  <c r="J122" i="38" s="1"/>
  <c r="J121" i="38"/>
  <c r="J120" i="38"/>
  <c r="J119" i="38"/>
  <c r="J118" i="38"/>
  <c r="J117" i="38"/>
  <c r="J116" i="38"/>
  <c r="I115" i="38"/>
  <c r="J115" i="38" s="1"/>
  <c r="H115" i="38"/>
  <c r="J114" i="38"/>
  <c r="J113" i="38"/>
  <c r="J112" i="38"/>
  <c r="I112" i="38"/>
  <c r="H112" i="38"/>
  <c r="G112" i="38"/>
  <c r="J111" i="38"/>
  <c r="J110" i="38"/>
  <c r="J109" i="38"/>
  <c r="J108" i="38"/>
  <c r="J107" i="38"/>
  <c r="J106" i="38"/>
  <c r="I105" i="38"/>
  <c r="I122" i="38" s="1"/>
  <c r="I131" i="38" s="1"/>
  <c r="H105" i="38"/>
  <c r="H122" i="38" s="1"/>
  <c r="H131" i="38" s="1"/>
  <c r="G105" i="38"/>
  <c r="J105" i="38" s="1"/>
  <c r="J104" i="38"/>
  <c r="J103" i="38"/>
  <c r="J102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H100" i="38" s="1"/>
  <c r="G89" i="38"/>
  <c r="J87" i="38"/>
  <c r="J86" i="38"/>
  <c r="J89" i="38" s="1"/>
  <c r="J84" i="38"/>
  <c r="I84" i="38"/>
  <c r="I100" i="38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J61" i="38"/>
  <c r="I61" i="38"/>
  <c r="H61" i="38"/>
  <c r="G61" i="38"/>
  <c r="J60" i="38"/>
  <c r="J59" i="38"/>
  <c r="J58" i="38"/>
  <c r="J57" i="38"/>
  <c r="J56" i="38"/>
  <c r="J55" i="38"/>
  <c r="J54" i="38"/>
  <c r="J53" i="38"/>
  <c r="J51" i="38"/>
  <c r="I51" i="38"/>
  <c r="H51" i="38"/>
  <c r="G51" i="38"/>
  <c r="J50" i="38"/>
  <c r="J49" i="38"/>
  <c r="J48" i="38"/>
  <c r="J47" i="38"/>
  <c r="J46" i="38"/>
  <c r="I45" i="38"/>
  <c r="H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J25" i="38" s="1"/>
  <c r="H25" i="38"/>
  <c r="G25" i="38"/>
  <c r="J24" i="38"/>
  <c r="J23" i="38"/>
  <c r="J22" i="38"/>
  <c r="I21" i="38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15" i="39" l="1"/>
  <c r="G72" i="39"/>
  <c r="J72" i="39" s="1"/>
  <c r="J21" i="39"/>
  <c r="H52" i="39"/>
  <c r="H71" i="39" s="1"/>
  <c r="H70" i="39"/>
  <c r="H100" i="39" s="1"/>
  <c r="I70" i="39"/>
  <c r="I100" i="39" s="1"/>
  <c r="I52" i="39"/>
  <c r="I71" i="39" s="1"/>
  <c r="H69" i="39"/>
  <c r="H72" i="39" s="1"/>
  <c r="G35" i="39"/>
  <c r="J35" i="39" s="1"/>
  <c r="G92" i="39"/>
  <c r="J75" i="38"/>
  <c r="G101" i="38"/>
  <c r="H76" i="38"/>
  <c r="H101" i="38"/>
  <c r="H132" i="38" s="1"/>
  <c r="I26" i="38"/>
  <c r="J21" i="38"/>
  <c r="G100" i="38"/>
  <c r="J100" i="38" s="1"/>
  <c r="J31" i="38"/>
  <c r="G52" i="38"/>
  <c r="J52" i="38" s="1"/>
  <c r="G131" i="38"/>
  <c r="J131" i="38" s="1"/>
  <c r="C40" i="30"/>
  <c r="C97" i="39"/>
  <c r="C86" i="39"/>
  <c r="C92" i="39" s="1"/>
  <c r="C68" i="39"/>
  <c r="C64" i="39"/>
  <c r="C58" i="39"/>
  <c r="C51" i="39"/>
  <c r="C47" i="39"/>
  <c r="C33" i="39"/>
  <c r="C24" i="39"/>
  <c r="C15" i="39"/>
  <c r="C21" i="39" s="1"/>
  <c r="C51" i="38"/>
  <c r="C128" i="38"/>
  <c r="C112" i="38"/>
  <c r="C105" i="38"/>
  <c r="C99" i="38"/>
  <c r="C89" i="38"/>
  <c r="C84" i="38"/>
  <c r="C25" i="38"/>
  <c r="C21" i="38"/>
  <c r="C26" i="38" s="1"/>
  <c r="C31" i="38"/>
  <c r="C34" i="38"/>
  <c r="C42" i="38"/>
  <c r="C61" i="38"/>
  <c r="C75" i="38"/>
  <c r="G52" i="39" l="1"/>
  <c r="G99" i="39"/>
  <c r="J99" i="39" s="1"/>
  <c r="J92" i="39"/>
  <c r="G70" i="39"/>
  <c r="J69" i="39"/>
  <c r="I101" i="38"/>
  <c r="I132" i="38" s="1"/>
  <c r="I76" i="38"/>
  <c r="G76" i="38"/>
  <c r="J76" i="38" s="1"/>
  <c r="J101" i="38"/>
  <c r="G132" i="38"/>
  <c r="J132" i="38" s="1"/>
  <c r="J26" i="38"/>
  <c r="C122" i="38"/>
  <c r="C131" i="38" s="1"/>
  <c r="C100" i="38"/>
  <c r="C99" i="39"/>
  <c r="C69" i="39"/>
  <c r="C35" i="39"/>
  <c r="C52" i="39" s="1"/>
  <c r="C52" i="38"/>
  <c r="C101" i="38" s="1"/>
  <c r="C73" i="31"/>
  <c r="G71" i="39" l="1"/>
  <c r="J71" i="39" s="1"/>
  <c r="J52" i="39"/>
  <c r="J70" i="39"/>
  <c r="G100" i="39"/>
  <c r="J100" i="39" s="1"/>
  <c r="C132" i="38"/>
  <c r="C72" i="39"/>
  <c r="C76" i="38"/>
  <c r="C70" i="39"/>
  <c r="D31" i="35"/>
  <c r="D30" i="35"/>
  <c r="E56" i="35"/>
  <c r="E57" i="35"/>
  <c r="C31" i="28" l="1"/>
  <c r="C34" i="32"/>
  <c r="C23" i="32"/>
  <c r="C11" i="32"/>
  <c r="C39" i="29"/>
  <c r="C40" i="29" s="1"/>
  <c r="F120" i="38" l="1"/>
  <c r="F119" i="38"/>
  <c r="F118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D21" i="38"/>
  <c r="E21" i="38"/>
  <c r="F22" i="38"/>
  <c r="F23" i="38"/>
  <c r="F24" i="38"/>
  <c r="D25" i="38"/>
  <c r="E25" i="38"/>
  <c r="F27" i="38"/>
  <c r="F28" i="38"/>
  <c r="F29" i="38"/>
  <c r="F30" i="38"/>
  <c r="D31" i="38"/>
  <c r="E31" i="38"/>
  <c r="F32" i="38"/>
  <c r="F33" i="38"/>
  <c r="D34" i="38"/>
  <c r="E34" i="38"/>
  <c r="F35" i="38"/>
  <c r="F36" i="38"/>
  <c r="F37" i="38"/>
  <c r="F38" i="38"/>
  <c r="F39" i="38"/>
  <c r="F40" i="38"/>
  <c r="F41" i="38"/>
  <c r="D42" i="38"/>
  <c r="E42" i="38"/>
  <c r="F43" i="38"/>
  <c r="F44" i="38"/>
  <c r="D45" i="38"/>
  <c r="E45" i="38"/>
  <c r="F46" i="38"/>
  <c r="F47" i="38"/>
  <c r="F48" i="38"/>
  <c r="F49" i="38"/>
  <c r="F50" i="38"/>
  <c r="D51" i="38"/>
  <c r="E51" i="38"/>
  <c r="F53" i="38"/>
  <c r="F54" i="38"/>
  <c r="F55" i="38"/>
  <c r="F56" i="38"/>
  <c r="F57" i="38"/>
  <c r="F58" i="38"/>
  <c r="F59" i="38"/>
  <c r="F60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D75" i="38"/>
  <c r="E75" i="38"/>
  <c r="F77" i="38"/>
  <c r="F78" i="38"/>
  <c r="F79" i="38"/>
  <c r="F80" i="38"/>
  <c r="F81" i="38"/>
  <c r="F82" i="38"/>
  <c r="F83" i="38"/>
  <c r="D84" i="38"/>
  <c r="D100" i="38" s="1"/>
  <c r="E84" i="38"/>
  <c r="F86" i="38"/>
  <c r="F89" i="38" s="1"/>
  <c r="F87" i="38"/>
  <c r="D89" i="38"/>
  <c r="E89" i="38"/>
  <c r="F90" i="38"/>
  <c r="F91" i="38"/>
  <c r="F92" i="38"/>
  <c r="F93" i="38"/>
  <c r="F94" i="38"/>
  <c r="F95" i="38"/>
  <c r="F96" i="38"/>
  <c r="F97" i="38"/>
  <c r="F98" i="38"/>
  <c r="D99" i="38"/>
  <c r="E99" i="38"/>
  <c r="E100" i="38" l="1"/>
  <c r="E52" i="38"/>
  <c r="F45" i="38"/>
  <c r="F75" i="38"/>
  <c r="F99" i="38"/>
  <c r="E26" i="38"/>
  <c r="E76" i="38" s="1"/>
  <c r="F42" i="38"/>
  <c r="D26" i="38"/>
  <c r="F21" i="38"/>
  <c r="F51" i="38"/>
  <c r="D52" i="38"/>
  <c r="F52" i="38" s="1"/>
  <c r="F31" i="38"/>
  <c r="F61" i="38"/>
  <c r="F34" i="38"/>
  <c r="F25" i="38"/>
  <c r="F100" i="38" l="1"/>
  <c r="D76" i="38"/>
  <c r="F76" i="38" s="1"/>
  <c r="C71" i="39" s="1"/>
  <c r="F26" i="38"/>
  <c r="C40" i="31"/>
  <c r="C62" i="30" l="1"/>
  <c r="E9" i="12" l="1"/>
  <c r="D38" i="37"/>
  <c r="E38" i="37"/>
  <c r="F38" i="37"/>
  <c r="C38" i="37"/>
  <c r="D63" i="35" l="1"/>
  <c r="C63" i="35"/>
  <c r="E62" i="35"/>
  <c r="E59" i="35"/>
  <c r="E55" i="35"/>
  <c r="D52" i="35"/>
  <c r="C52" i="35"/>
  <c r="E51" i="35"/>
  <c r="E48" i="35"/>
  <c r="E45" i="35"/>
  <c r="E43" i="35"/>
  <c r="C38" i="35"/>
  <c r="D38" i="35" s="1"/>
  <c r="D37" i="35"/>
  <c r="D36" i="35"/>
  <c r="D34" i="35"/>
  <c r="D29" i="35"/>
  <c r="D25" i="35"/>
  <c r="D24" i="35"/>
  <c r="D21" i="35"/>
  <c r="D18" i="35"/>
  <c r="D15" i="35"/>
  <c r="D12" i="35"/>
  <c r="D9" i="35"/>
  <c r="E52" i="35" l="1"/>
  <c r="E63" i="35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D101" i="38"/>
  <c r="F101" i="38" s="1"/>
  <c r="F115" i="38"/>
  <c r="D131" i="38"/>
  <c r="F131" i="38" s="1"/>
  <c r="E101" i="38"/>
  <c r="C26" i="35"/>
  <c r="D26" i="35" s="1"/>
  <c r="F122" i="38" l="1"/>
  <c r="D132" i="38"/>
  <c r="E132" i="38"/>
  <c r="D86" i="39"/>
  <c r="F86" i="39" s="1"/>
  <c r="E86" i="39"/>
  <c r="D81" i="39"/>
  <c r="E81" i="39"/>
  <c r="D76" i="39"/>
  <c r="E76" i="39"/>
  <c r="D68" i="39"/>
  <c r="E68" i="39"/>
  <c r="D64" i="39"/>
  <c r="E64" i="39"/>
  <c r="D58" i="39"/>
  <c r="E58" i="39"/>
  <c r="D51" i="39"/>
  <c r="E51" i="39"/>
  <c r="D47" i="39"/>
  <c r="E47" i="39"/>
  <c r="F9" i="39"/>
  <c r="F11" i="39"/>
  <c r="F12" i="39"/>
  <c r="F13" i="39"/>
  <c r="F14" i="39"/>
  <c r="F16" i="39"/>
  <c r="F17" i="39"/>
  <c r="F18" i="39"/>
  <c r="F19" i="39"/>
  <c r="F20" i="39"/>
  <c r="F22" i="39"/>
  <c r="F23" i="39"/>
  <c r="F25" i="39"/>
  <c r="F26" i="39"/>
  <c r="F27" i="39"/>
  <c r="F28" i="39"/>
  <c r="F29" i="39"/>
  <c r="F30" i="39"/>
  <c r="F31" i="39"/>
  <c r="F32" i="39"/>
  <c r="F34" i="39"/>
  <c r="F36" i="39"/>
  <c r="F37" i="39"/>
  <c r="F38" i="39"/>
  <c r="F39" i="39"/>
  <c r="F40" i="39"/>
  <c r="F41" i="39"/>
  <c r="F42" i="39"/>
  <c r="F43" i="39"/>
  <c r="F44" i="39"/>
  <c r="F46" i="39"/>
  <c r="F48" i="39"/>
  <c r="F49" i="39"/>
  <c r="F50" i="39"/>
  <c r="F53" i="39"/>
  <c r="F54" i="39"/>
  <c r="F55" i="39"/>
  <c r="F56" i="39"/>
  <c r="F57" i="39"/>
  <c r="F59" i="39"/>
  <c r="F60" i="39"/>
  <c r="F61" i="39"/>
  <c r="F62" i="39"/>
  <c r="F63" i="39"/>
  <c r="F65" i="39"/>
  <c r="F66" i="39"/>
  <c r="F67" i="39"/>
  <c r="F73" i="39"/>
  <c r="F74" i="39"/>
  <c r="F75" i="39"/>
  <c r="F77" i="39"/>
  <c r="F78" i="39"/>
  <c r="F79" i="39"/>
  <c r="F80" i="39"/>
  <c r="F82" i="39"/>
  <c r="F83" i="39"/>
  <c r="F84" i="39"/>
  <c r="F85" i="39"/>
  <c r="F87" i="39"/>
  <c r="F88" i="39"/>
  <c r="F89" i="39"/>
  <c r="F90" i="39"/>
  <c r="F91" i="39"/>
  <c r="F93" i="39"/>
  <c r="F94" i="39"/>
  <c r="F95" i="39"/>
  <c r="F96" i="39"/>
  <c r="F97" i="39"/>
  <c r="F8" i="39"/>
  <c r="D33" i="39"/>
  <c r="F33" i="39" s="1"/>
  <c r="E33" i="39"/>
  <c r="D24" i="39"/>
  <c r="E24" i="39"/>
  <c r="D15" i="39"/>
  <c r="F15" i="39" s="1"/>
  <c r="E15" i="39"/>
  <c r="E21" i="39" s="1"/>
  <c r="E92" i="39" l="1"/>
  <c r="E99" i="39" s="1"/>
  <c r="F132" i="38"/>
  <c r="F64" i="39"/>
  <c r="F58" i="39"/>
  <c r="D35" i="39"/>
  <c r="D21" i="39"/>
  <c r="F21" i="39" s="1"/>
  <c r="F81" i="39"/>
  <c r="E35" i="39"/>
  <c r="E70" i="39" s="1"/>
  <c r="E100" i="39" s="1"/>
  <c r="E69" i="39"/>
  <c r="E72" i="39" s="1"/>
  <c r="F24" i="39"/>
  <c r="D92" i="39"/>
  <c r="D99" i="39" s="1"/>
  <c r="D69" i="39"/>
  <c r="F47" i="39"/>
  <c r="F51" i="39"/>
  <c r="F68" i="39"/>
  <c r="F76" i="39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52" i="39" l="1"/>
  <c r="E71" i="39" s="1"/>
  <c r="D70" i="39"/>
  <c r="F35" i="39"/>
  <c r="D52" i="39"/>
  <c r="D71" i="39" s="1"/>
  <c r="F71" i="39" s="1"/>
  <c r="D100" i="39"/>
  <c r="D72" i="39"/>
  <c r="F72" i="39" s="1"/>
  <c r="F69" i="39"/>
  <c r="F92" i="39"/>
  <c r="F70" i="39"/>
  <c r="D31" i="22"/>
  <c r="E31" i="22"/>
  <c r="C31" i="22"/>
  <c r="D26" i="22"/>
  <c r="E26" i="22"/>
  <c r="C26" i="22"/>
  <c r="D13" i="22"/>
  <c r="E13" i="22"/>
  <c r="C13" i="22"/>
  <c r="B44" i="18"/>
  <c r="B36" i="18"/>
  <c r="B34" i="8"/>
  <c r="B28" i="8"/>
  <c r="C28" i="8" s="1"/>
  <c r="B24" i="8"/>
  <c r="B20" i="8"/>
  <c r="B12" i="8"/>
  <c r="C9" i="8"/>
  <c r="C10" i="8"/>
  <c r="C11" i="8"/>
  <c r="C13" i="8"/>
  <c r="C14" i="8"/>
  <c r="C15" i="8"/>
  <c r="C16" i="8"/>
  <c r="C17" i="8"/>
  <c r="C18" i="8"/>
  <c r="C19" i="8"/>
  <c r="C21" i="8"/>
  <c r="C22" i="8"/>
  <c r="C23" i="8"/>
  <c r="C25" i="8"/>
  <c r="C26" i="8"/>
  <c r="C27" i="8"/>
  <c r="C30" i="8"/>
  <c r="C31" i="8"/>
  <c r="C32" i="8"/>
  <c r="C33" i="8"/>
  <c r="C8" i="8"/>
  <c r="F52" i="39" l="1"/>
  <c r="C12" i="8"/>
  <c r="C24" i="8"/>
  <c r="C20" i="8"/>
  <c r="C34" i="8"/>
  <c r="B29" i="8"/>
  <c r="C29" i="8" l="1"/>
  <c r="F84" i="38" l="1"/>
  <c r="C100" i="39"/>
  <c r="F100" i="39" s="1"/>
  <c r="F99" i="39"/>
  <c r="F98" i="39"/>
</calcChain>
</file>

<file path=xl/sharedStrings.xml><?xml version="1.0" encoding="utf-8"?>
<sst xmlns="http://schemas.openxmlformats.org/spreadsheetml/2006/main" count="1506" uniqueCount="726">
  <si>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</si>
  <si>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</si>
  <si>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</si>
  <si>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</si>
  <si>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</si>
  <si>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</si>
  <si>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</si>
  <si>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</si>
  <si>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</si>
  <si>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</si>
  <si>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</si>
  <si>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</si>
  <si>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</si>
  <si>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</si>
  <si>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</si>
  <si>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</si>
  <si>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</si>
  <si>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</si>
  <si>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</si>
  <si>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</si>
  <si>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</si>
  <si>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</si>
  <si>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</si>
  <si>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</si>
  <si>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</si>
  <si>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</si>
  <si>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</si>
  <si>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</si>
  <si>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</si>
  <si>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</si>
  <si>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</si>
  <si>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</si>
  <si>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</si>
  <si>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</si>
  <si>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</si>
  <si>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</si>
  <si>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</si>
  <si>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</si>
  <si>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</si>
  <si>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</si>
  <si>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</si>
  <si>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</si>
  <si>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</si>
  <si>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</si>
  <si>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</si>
  <si>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</si>
  <si>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</si>
  <si>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</si>
  <si>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</si>
  <si>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</si>
  <si>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</si>
  <si>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</si>
  <si>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</si>
  <si>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</si>
  <si>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</si>
  <si>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</si>
  <si>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</si>
  <si>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</si>
  <si>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</si>
  <si>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</si>
  <si>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</si>
  <si>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</si>
  <si>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</si>
  <si>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</si>
  <si>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</si>
  <si>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</si>
  <si>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</si>
  <si>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</si>
  <si>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</si>
  <si>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</si>
  <si>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</si>
  <si>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</si>
  <si>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</si>
  <si>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</si>
  <si>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</si>
  <si>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</si>
  <si>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</si>
  <si>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</si>
  <si>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</si>
  <si>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</si>
  <si>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</si>
  <si>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</si>
  <si>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</si>
  <si>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</si>
  <si>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</si>
  <si>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</si>
  <si>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</si>
  <si>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</si>
  <si>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</si>
  <si>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</si>
  <si>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</si>
  <si>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</si>
  <si>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</si>
  <si>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</si>
  <si>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</si>
  <si>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</si>
  <si>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</si>
  <si>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</si>
  <si>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</si>
  <si>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</si>
  <si>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</si>
  <si>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</si>
  <si>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</si>
  <si>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</si>
  <si>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</si>
  <si>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</si>
  <si>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</si>
  <si>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</si>
  <si>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</si>
  <si>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</si>
  <si>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</si>
  <si>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</si>
  <si>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</si>
  <si>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</si>
  <si>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</si>
  <si>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</si>
  <si>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</si>
  <si>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</si>
  <si>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</si>
  <si>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</si>
  <si>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</si>
  <si>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</si>
  <si>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</si>
  <si>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</si>
  <si>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</si>
  <si>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</si>
  <si>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</si>
  <si>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</si>
  <si>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</si>
  <si>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</si>
  <si>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</si>
  <si>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</si>
  <si>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</si>
  <si>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</si>
  <si>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</si>
  <si>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</si>
  <si>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</si>
  <si>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</si>
  <si>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</si>
  <si>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</si>
  <si>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</si>
  <si>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</si>
  <si>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</si>
  <si>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</si>
  <si>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</si>
  <si>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</si>
  <si>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</si>
  <si>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</si>
  <si>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</si>
  <si>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</si>
  <si>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</si>
  <si>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</si>
  <si>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</si>
  <si>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</si>
  <si>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</si>
  <si>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</si>
  <si>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</si>
  <si>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</si>
  <si>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</si>
  <si>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</si>
  <si>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</si>
  <si>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</si>
  <si>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</si>
  <si>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</si>
  <si>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</si>
  <si>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</si>
  <si>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</si>
  <si>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</si>
  <si>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</si>
  <si>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</si>
  <si>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</si>
  <si>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</si>
  <si>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</si>
  <si>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</si>
  <si>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</si>
  <si>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</si>
  <si>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</si>
  <si>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</si>
  <si>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</si>
  <si>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</si>
  <si>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</si>
  <si>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</si>
  <si>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</si>
  <si>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</si>
  <si>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</si>
  <si>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</si>
  <si>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</si>
  <si>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</si>
  <si>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</si>
  <si>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</si>
  <si>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</si>
  <si>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</si>
  <si>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</si>
  <si>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</si>
  <si>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</si>
  <si>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</si>
  <si>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</si>
  <si>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</si>
  <si>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</si>
  <si>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</si>
  <si>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</si>
  <si>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</si>
  <si>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</si>
  <si>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</si>
  <si>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</si>
  <si>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</si>
  <si>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</si>
  <si>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</si>
  <si>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</si>
  <si>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</si>
  <si>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</si>
  <si>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</si>
  <si>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</si>
  <si>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</si>
  <si>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</si>
  <si>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</si>
  <si>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</si>
  <si>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</si>
  <si>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</si>
  <si>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</si>
  <si>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</si>
  <si>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</si>
  <si>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</si>
  <si>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</si>
  <si>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</si>
  <si>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</si>
  <si>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</si>
  <si>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</si>
  <si>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</si>
  <si>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</si>
  <si>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</si>
  <si>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</si>
  <si>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</si>
  <si>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</si>
  <si>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</si>
  <si>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</si>
  <si>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</si>
  <si>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</si>
  <si>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</si>
  <si>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</si>
  <si>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</si>
  <si>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</si>
  <si>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</si>
  <si>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</si>
  <si>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</si>
  <si>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</si>
  <si>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</si>
  <si>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</si>
  <si>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</si>
  <si>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</si>
  <si>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</si>
  <si>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</si>
  <si>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</si>
  <si>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</si>
  <si>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</si>
  <si>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</si>
  <si>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</si>
  <si>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</si>
  <si>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</si>
  <si>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</si>
  <si>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</si>
  <si>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</si>
  <si>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</si>
  <si>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</si>
  <si>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</si>
  <si>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</si>
  <si>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</si>
  <si>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</si>
  <si>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</si>
  <si>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</si>
  <si>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</si>
  <si>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</si>
  <si>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</si>
  <si>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</si>
  <si>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</si>
  <si>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</si>
  <si>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</si>
  <si>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</si>
  <si>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</si>
  <si>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</si>
  <si>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</si>
  <si>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</si>
  <si>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</si>
  <si>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</si>
  <si>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</si>
  <si>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</si>
  <si>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</si>
  <si>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</si>
  <si>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</si>
  <si>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</si>
  <si>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</si>
  <si>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</si>
  <si>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</si>
  <si>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</si>
  <si>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</si>
  <si>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</si>
  <si>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</si>
  <si>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</si>
  <si>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</si>
  <si>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</si>
  <si>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</si>
  <si>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</si>
  <si>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</si>
  <si>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</si>
  <si>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</si>
  <si>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</si>
  <si>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</si>
  <si>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</si>
  <si>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</si>
  <si>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</si>
  <si>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</si>
  <si>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</si>
  <si>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</si>
  <si>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</si>
  <si>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</si>
  <si>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</si>
  <si>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</si>
  <si>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</si>
  <si>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</si>
  <si>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</si>
  <si>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</si>
  <si>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</si>
  <si>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</si>
  <si>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</si>
  <si>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</si>
  <si>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</si>
  <si>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</si>
  <si>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</si>
  <si>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</si>
  <si>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</si>
  <si>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</si>
  <si>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</si>
  <si>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</si>
  <si>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</si>
  <si>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</si>
  <si>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</si>
  <si>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</si>
  <si>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</si>
  <si>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</si>
  <si>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</si>
  <si>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</si>
  <si>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</si>
  <si>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</si>
  <si>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</si>
  <si>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</si>
  <si>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</si>
  <si>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</si>
  <si>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</si>
  <si>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</si>
  <si>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</si>
  <si>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</si>
  <si>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</si>
  <si>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</si>
  <si>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</si>
  <si>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</si>
  <si>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</si>
  <si>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</si>
  <si>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</si>
  <si>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</si>
  <si>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</si>
  <si>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</si>
  <si>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</si>
  <si>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</si>
  <si>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</si>
  <si>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</si>
  <si>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</si>
  <si>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</si>
  <si>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</si>
  <si>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</si>
  <si>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</si>
  <si>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</si>
  <si>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</si>
  <si>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</si>
  <si>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</si>
  <si>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</si>
  <si>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</si>
  <si>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</si>
  <si>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</si>
  <si>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</si>
  <si>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</si>
  <si>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</si>
  <si>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</si>
  <si>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</si>
  <si>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</si>
  <si>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</si>
  <si>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</si>
  <si>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</si>
  <si>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</si>
  <si>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</si>
  <si>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</si>
  <si>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</si>
  <si>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</si>
  <si>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</si>
  <si>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</si>
  <si>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</si>
  <si>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</si>
  <si>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</si>
  <si>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</si>
  <si>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</si>
  <si>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</si>
  <si>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</si>
  <si>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</si>
  <si>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</si>
  <si>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</si>
  <si>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</si>
  <si>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</si>
  <si>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</si>
  <si>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</si>
  <si>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</si>
  <si>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</si>
  <si>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</si>
  <si>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</si>
  <si>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</si>
  <si>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</si>
  <si>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</si>
  <si>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</si>
  <si>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</si>
  <si>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</si>
  <si>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</si>
  <si>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</si>
  <si>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</si>
  <si>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</si>
  <si>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</si>
  <si>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</si>
  <si>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</si>
  <si>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</si>
  <si>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</si>
  <si>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</si>
  <si>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</si>
  <si>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</si>
  <si>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</si>
  <si>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</si>
  <si>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</si>
  <si>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</si>
  <si>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</si>
  <si>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</si>
  <si>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</si>
  <si>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</si>
  <si>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</si>
  <si>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</si>
  <si>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</si>
  <si>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</si>
  <si>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</si>
  <si>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</si>
  <si>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</si>
  <si>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</si>
  <si>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</si>
  <si>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</si>
  <si>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</si>
  <si>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</si>
  <si>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</si>
  <si>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</si>
  <si>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</si>
  <si>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</si>
  <si>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</si>
  <si>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</si>
  <si>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</si>
  <si>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</si>
  <si>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</si>
  <si>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</si>
  <si>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</si>
  <si>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</si>
  <si>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</si>
  <si>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</si>
  <si>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</si>
  <si>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</si>
  <si>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</si>
  <si>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</si>
  <si>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</si>
  <si>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</si>
  <si>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</si>
  <si>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</si>
  <si>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</si>
  <si>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</si>
  <si>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</si>
  <si>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</si>
  <si>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</si>
  <si>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</si>
  <si>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</si>
  <si>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</si>
  <si>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</si>
  <si>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</si>
  <si>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</si>
  <si>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</si>
  <si>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</si>
  <si>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</si>
  <si>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</si>
  <si>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</si>
  <si>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</si>
  <si>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</si>
  <si>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</si>
  <si>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</si>
  <si>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</si>
  <si>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</si>
  <si>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</si>
  <si>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</si>
  <si>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</si>
  <si>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</si>
  <si>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</si>
  <si>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</si>
  <si>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</si>
  <si>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</si>
  <si>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</si>
  <si>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</si>
  <si>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</si>
  <si>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</si>
  <si>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</si>
  <si>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</si>
  <si>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</si>
  <si>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</si>
  <si>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</si>
  <si>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</si>
  <si>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</si>
  <si>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</si>
  <si>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</si>
  <si>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</si>
  <si>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</si>
  <si>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</si>
  <si>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</si>
  <si>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</si>
  <si>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</si>
  <si>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</si>
  <si>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</si>
  <si>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</si>
  <si>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</si>
  <si>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</si>
  <si>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</si>
  <si>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</si>
  <si>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</si>
  <si>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</si>
  <si>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</si>
  <si>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</si>
  <si>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</si>
  <si>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</si>
  <si>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</si>
  <si>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</si>
  <si>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</si>
  <si>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</si>
  <si>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</si>
  <si>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</si>
  <si>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</si>
  <si>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</si>
  <si>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</si>
  <si>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</si>
  <si>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</si>
  <si>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</si>
  <si>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</si>
  <si>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</si>
  <si>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</si>
  <si>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</si>
  <si>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</si>
  <si>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</si>
  <si>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</si>
  <si>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</si>
  <si>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</si>
  <si>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</si>
  <si>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</si>
  <si>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</si>
  <si>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</si>
  <si>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</si>
  <si>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</si>
  <si>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</si>
  <si>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</si>
  <si>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</si>
  <si>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</si>
  <si>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</si>
  <si>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</si>
  <si>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</si>
  <si>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</si>
  <si>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</si>
  <si>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</si>
  <si>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</si>
  <si>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</si>
  <si>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</si>
  <si>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</si>
  <si>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</si>
  <si>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</si>
  <si>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</si>
  <si>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</si>
  <si>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</si>
  <si>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</si>
  <si>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</si>
  <si>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</si>
  <si>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</si>
  <si>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</si>
  <si>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</si>
  <si>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</si>
  <si>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</si>
  <si>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</si>
  <si>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</si>
  <si>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</si>
  <si>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</si>
  <si>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</si>
  <si>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</si>
  <si>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</si>
  <si>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</si>
  <si>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</si>
  <si>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</si>
  <si>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</si>
  <si>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</si>
  <si>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</si>
  <si>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</si>
  <si>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</si>
  <si>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</si>
  <si>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</si>
  <si>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</si>
  <si>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</si>
  <si>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</si>
  <si>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</si>
  <si>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</si>
  <si>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</si>
  <si>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</si>
  <si>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</si>
  <si>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</si>
  <si>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</si>
  <si>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</si>
  <si>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</si>
  <si>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</si>
  <si>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</si>
  <si>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</si>
  <si>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</si>
  <si>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</si>
  <si>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</si>
  <si>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</si>
  <si>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</si>
  <si>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</si>
  <si>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</si>
  <si>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</si>
  <si>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</si>
  <si>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</si>
  <si>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</si>
  <si>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</si>
  <si>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</si>
  <si>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</si>
  <si>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</si>
  <si>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</si>
  <si>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</si>
  <si>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</si>
  <si>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</si>
  <si>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</si>
  <si>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</si>
  <si>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</si>
  <si>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</si>
  <si>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</si>
  <si>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adósságot keletkeztető ügylet rovatszáma (B8)</t>
  </si>
  <si>
    <t>hitel/lízing/kölcsön/értékpapír</t>
  </si>
  <si>
    <t>EREDETI ELŐIRÁNYZAT</t>
  </si>
  <si>
    <t>Rovat</t>
  </si>
  <si>
    <t>SAJÁT BEVÉTELEK</t>
  </si>
  <si>
    <t>önkormányzatok és költségvetési szervei</t>
  </si>
  <si>
    <t>települési támogatás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</si>
  <si>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</si>
  <si>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</si>
  <si>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</si>
  <si>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</si>
  <si>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</si>
  <si>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</si>
  <si>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</si>
  <si>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</si>
  <si>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</si>
  <si>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</si>
  <si>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</si>
  <si>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</si>
  <si>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</si>
  <si>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</si>
  <si>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</si>
  <si>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</si>
  <si>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</si>
  <si>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</si>
  <si>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</si>
  <si>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</si>
  <si>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</si>
  <si>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(Közművelődés eszközbeszerzés)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</si>
  <si>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</si>
  <si>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</si>
  <si>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</si>
  <si>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</si>
  <si>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</si>
  <si>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</si>
  <si>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</si>
  <si>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</si>
  <si>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</si>
  <si>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</si>
  <si>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</si>
  <si>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</si>
  <si>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</si>
  <si>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</si>
  <si>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</si>
  <si>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</si>
  <si>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</si>
  <si>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</si>
  <si>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</si>
  <si>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</si>
  <si>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</si>
  <si>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</si>
  <si>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saját bevételek 2020</t>
  </si>
  <si>
    <t>saját bevételek 2021</t>
  </si>
  <si>
    <t>saját bevételek 2019</t>
  </si>
  <si>
    <t>késedelmi pótlék, talajterhelési díj</t>
  </si>
  <si>
    <t>Nemeskolta ÖNKORMÁNYZATI ELŐIRÁNYZATOK</t>
  </si>
  <si>
    <t>Nemeskolta Önkormányzat 2020. évi költségvetése</t>
  </si>
  <si>
    <t>Árok, hidak felújítás, karbantartás</t>
  </si>
  <si>
    <t>TOP sportcsarnok</t>
  </si>
  <si>
    <t>Árok, hidak felújítása, karbantartása</t>
  </si>
  <si>
    <t>TOP Sportcsarnok felújítása</t>
  </si>
  <si>
    <t>saját bevételek 2022</t>
  </si>
  <si>
    <t>1. melléklet 1/2020. (I.31.) önkormányzati rendelethez</t>
  </si>
  <si>
    <t>2. melléklet 1/2020. (I.31.) önkormányzati rendelethez</t>
  </si>
  <si>
    <t>3. melléklet 1/2020. (I.31.) önkormányzati rendelethez</t>
  </si>
  <si>
    <t>4. melléklet 1/2020. (I.31.) önkormányzati rendelethez</t>
  </si>
  <si>
    <t>5. melléklet 1/2020. (I.31.) önkormányzati rendelethez</t>
  </si>
  <si>
    <t>6. melléklet 1/2020. (I.31.) önkormányzati rendelethez</t>
  </si>
  <si>
    <t>7. melléklet 1/2020. (I.31.) önkormányzati rendelethez</t>
  </si>
  <si>
    <t>8. melléklet 1/2020. (I.31.) önkormányzati rendelethez</t>
  </si>
  <si>
    <t>9. melléklet 1/2020. (I.31.) önkormányzati rendelethez</t>
  </si>
  <si>
    <t>10. melléklet 1/2020. (I.31.) önkormányzati rendelethez</t>
  </si>
  <si>
    <t>11. melléklet 1/2020. (I.31.) önkormányzati rendelethez</t>
  </si>
  <si>
    <t>12. melléklet 1/2020. (I.31.) önkormányzati rendelethez</t>
  </si>
  <si>
    <t>13. melléklet 1/2020. (I.31.) önkormányzati rendelethez</t>
  </si>
  <si>
    <t>14. melléklet 1/2020. (I.31.) önkormányzati rendelethez</t>
  </si>
  <si>
    <t>15. melléklet 1/2020. (I.31.) önkormányzati rendelethez</t>
  </si>
  <si>
    <t>MÓDOSÍTOTT ELŐIRÁNYZAT I.</t>
  </si>
  <si>
    <t>B1131</t>
  </si>
  <si>
    <t>B1132</t>
  </si>
  <si>
    <t>Települési önkormányzatok egyéb szociális és gyermekjóléti  feladatainak támogatása</t>
  </si>
  <si>
    <t>Települési önkormányzatok gyermekétkeztetés  feladatainak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</si>
</sst>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9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249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2" fillId="0" borderId="0" xfId="0" applyFont="1"/>
    <xf numFmtId="3" fontId="42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42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3" fontId="46" fillId="0" borderId="1" xfId="0" applyNumberFormat="1" applyFont="1" applyBorder="1"/>
    <xf numFmtId="0" fontId="48" fillId="0" borderId="1" xfId="0" applyFont="1" applyBorder="1"/>
    <xf numFmtId="0" fontId="45" fillId="0" borderId="0" xfId="0" applyFont="1"/>
    <xf numFmtId="0" fontId="44" fillId="0" borderId="1" xfId="0" applyFont="1" applyBorder="1"/>
    <xf numFmtId="3" fontId="49" fillId="0" borderId="1" xfId="0" applyNumberFormat="1" applyFont="1" applyBorder="1"/>
    <xf numFmtId="3" fontId="0" fillId="0" borderId="1" xfId="0" applyNumberFormat="1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0" fontId="0" fillId="0" borderId="0" xfId="0" applyFont="1"/>
    <xf numFmtId="0" fontId="50" fillId="0" borderId="1" xfId="0" applyFont="1" applyBorder="1"/>
    <xf numFmtId="0" fontId="0" fillId="0" borderId="0" xfId="0" applyAlignment="1">
      <alignment horizontal="right"/>
    </xf>
    <xf numFmtId="3" fontId="47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left" vertical="center"/>
    </xf>
    <xf numFmtId="165" fontId="4" fillId="5" borderId="1" xfId="0" applyNumberFormat="1" applyFont="1" applyFill="1" applyBorder="1" applyAlignment="1">
      <alignment vertical="center"/>
    </xf>
    <xf numFmtId="3" fontId="5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/>
    <xf numFmtId="0" fontId="7" fillId="5" borderId="1" xfId="0" applyFont="1" applyFill="1" applyBorder="1" applyAlignment="1">
      <alignment horizontal="left" vertical="center" wrapText="1"/>
    </xf>
    <xf numFmtId="3" fontId="53" fillId="6" borderId="1" xfId="0" applyNumberFormat="1" applyFont="1" applyFill="1" applyBorder="1"/>
    <xf numFmtId="3" fontId="54" fillId="6" borderId="1" xfId="0" applyNumberFormat="1" applyFont="1" applyFill="1" applyBorder="1"/>
    <xf numFmtId="0" fontId="55" fillId="0" borderId="1" xfId="0" applyFont="1" applyFill="1" applyBorder="1" applyAlignment="1">
      <alignment horizontal="left" vertical="center" wrapText="1"/>
    </xf>
    <xf numFmtId="3" fontId="43" fillId="0" borderId="1" xfId="0" applyNumberFormat="1" applyFont="1" applyBorder="1"/>
    <xf numFmtId="0" fontId="56" fillId="0" borderId="1" xfId="0" applyFont="1" applyFill="1" applyBorder="1" applyAlignment="1">
      <alignment horizontal="left" vertical="center"/>
    </xf>
    <xf numFmtId="3" fontId="57" fillId="0" borderId="1" xfId="0" applyNumberFormat="1" applyFont="1" applyBorder="1"/>
    <xf numFmtId="3" fontId="58" fillId="0" borderId="1" xfId="0" applyNumberFormat="1" applyFont="1" applyBorder="1"/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3" fontId="42" fillId="0" borderId="6" xfId="0" applyNumberFormat="1" applyFont="1" applyBorder="1"/>
    <xf numFmtId="3" fontId="42" fillId="0" borderId="0" xfId="0" applyNumberFormat="1" applyFont="1" applyBorder="1"/>
    <xf numFmtId="3" fontId="0" fillId="0" borderId="6" xfId="0" applyNumberFormat="1" applyBorder="1"/>
    <xf numFmtId="3" fontId="0" fillId="0" borderId="0" xfId="0" applyNumberFormat="1" applyBorder="1"/>
    <xf numFmtId="0" fontId="2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left" vertical="center" wrapText="1"/>
    </xf>
    <xf numFmtId="3" fontId="42" fillId="7" borderId="1" xfId="0" applyNumberFormat="1" applyFont="1" applyFill="1" applyBorder="1"/>
    <xf numFmtId="3" fontId="0" fillId="0" borderId="1" xfId="0" applyNumberForma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2" fillId="0" borderId="1" xfId="0" applyFont="1" applyFill="1" applyBorder="1" applyAlignment="1">
      <alignment horizontal="center" vertical="center"/>
    </xf>
    <xf numFmtId="3" fontId="60" fillId="0" borderId="1" xfId="0" applyNumberFormat="1" applyFont="1" applyBorder="1"/>
    <xf numFmtId="3" fontId="9" fillId="0" borderId="1" xfId="0" applyNumberFormat="1" applyFont="1" applyBorder="1"/>
    <xf numFmtId="3" fontId="59" fillId="0" borderId="1" xfId="0" applyNumberFormat="1" applyFont="1" applyBorder="1"/>
    <xf numFmtId="3" fontId="13" fillId="0" borderId="1" xfId="0" applyNumberFormat="1" applyFont="1" applyBorder="1"/>
    <xf numFmtId="3" fontId="8" fillId="0" borderId="1" xfId="0" applyNumberFormat="1" applyFont="1" applyBorder="1"/>
    <xf numFmtId="0" fontId="59" fillId="0" borderId="0" xfId="0" applyFont="1"/>
    <xf numFmtId="0" fontId="59" fillId="0" borderId="0" xfId="0" applyFont="1" applyBorder="1"/>
    <xf numFmtId="3" fontId="12" fillId="0" borderId="1" xfId="0" applyNumberFormat="1" applyFont="1" applyBorder="1"/>
    <xf numFmtId="3" fontId="60" fillId="5" borderId="1" xfId="0" applyNumberFormat="1" applyFont="1" applyFill="1" applyBorder="1"/>
    <xf numFmtId="3" fontId="9" fillId="5" borderId="1" xfId="0" applyNumberFormat="1" applyFont="1" applyFill="1" applyBorder="1"/>
    <xf numFmtId="3" fontId="60" fillId="6" borderId="1" xfId="0" applyNumberFormat="1" applyFont="1" applyFill="1" applyBorder="1"/>
    <xf numFmtId="3" fontId="9" fillId="6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9" fillId="8" borderId="1" xfId="0" applyNumberFormat="1" applyFont="1" applyFill="1" applyBorder="1"/>
    <xf numFmtId="3" fontId="61" fillId="8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0" fillId="8" borderId="1" xfId="0" applyNumberFormat="1" applyFill="1" applyBorder="1"/>
    <xf numFmtId="3" fontId="62" fillId="8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2" fillId="9" borderId="1" xfId="0" applyNumberFormat="1" applyFont="1" applyFill="1" applyBorder="1"/>
    <xf numFmtId="0" fontId="6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46" fillId="0" borderId="1" xfId="0" applyFont="1" applyBorder="1"/>
    <xf numFmtId="0" fontId="47" fillId="0" borderId="1" xfId="0" applyFont="1" applyBorder="1"/>
    <xf numFmtId="3" fontId="64" fillId="0" borderId="1" xfId="0" applyNumberFormat="1" applyFont="1" applyBorder="1"/>
    <xf numFmtId="3" fontId="62" fillId="0" borderId="1" xfId="0" applyNumberFormat="1" applyFont="1" applyBorder="1"/>
    <xf numFmtId="0" fontId="7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3" fontId="8" fillId="10" borderId="1" xfId="0" applyNumberFormat="1" applyFont="1" applyFill="1" applyBorder="1"/>
    <xf numFmtId="3" fontId="60" fillId="10" borderId="1" xfId="0" applyNumberFormat="1" applyFont="1" applyFill="1" applyBorder="1"/>
    <xf numFmtId="3" fontId="16" fillId="0" borderId="1" xfId="0" applyNumberFormat="1" applyFont="1" applyBorder="1"/>
    <xf numFmtId="3" fontId="8" fillId="4" borderId="1" xfId="0" applyNumberFormat="1" applyFont="1" applyFill="1" applyBorder="1"/>
    <xf numFmtId="3" fontId="4" fillId="0" borderId="1" xfId="0" applyNumberFormat="1" applyFont="1" applyFill="1" applyBorder="1" applyAlignment="1">
      <alignment horizontal="left" vertical="center" wrapText="1"/>
    </xf>
    <xf numFmtId="3" fontId="4" fillId="4" borderId="1" xfId="0" applyNumberFormat="1" applyFont="1" applyFill="1" applyBorder="1"/>
    <xf numFmtId="3" fontId="46" fillId="0" borderId="1" xfId="0" applyNumberFormat="1" applyFont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0" fontId="3" fillId="0" borderId="3" xfId="0" applyFont="1" applyFill="1" applyBorder="1" applyAlignment="1">
      <alignment horizontal="center" wrapText="1"/>
    </xf>
    <xf numFmtId="3" fontId="59" fillId="0" borderId="3" xfId="0" applyNumberFormat="1" applyFont="1" applyBorder="1"/>
    <xf numFmtId="3" fontId="60" fillId="0" borderId="3" xfId="0" applyNumberFormat="1" applyFont="1" applyBorder="1"/>
    <xf numFmtId="3" fontId="59" fillId="8" borderId="3" xfId="0" applyNumberFormat="1" applyFont="1" applyFill="1" applyBorder="1"/>
    <xf numFmtId="3" fontId="60" fillId="5" borderId="3" xfId="0" applyNumberFormat="1" applyFont="1" applyFill="1" applyBorder="1"/>
    <xf numFmtId="3" fontId="60" fillId="10" borderId="3" xfId="0" applyNumberFormat="1" applyFont="1" applyFill="1" applyBorder="1"/>
    <xf numFmtId="3" fontId="60" fillId="6" borderId="3" xfId="0" applyNumberFormat="1" applyFont="1" applyFill="1" applyBorder="1"/>
    <xf numFmtId="0" fontId="3" fillId="0" borderId="7" xfId="0" applyFont="1" applyBorder="1" applyAlignment="1">
      <alignment horizontal="center" wrapText="1"/>
    </xf>
    <xf numFmtId="3" fontId="59" fillId="0" borderId="7" xfId="0" applyNumberFormat="1" applyFont="1" applyBorder="1"/>
    <xf numFmtId="3" fontId="60" fillId="0" borderId="7" xfId="0" applyNumberFormat="1" applyFont="1" applyBorder="1"/>
    <xf numFmtId="3" fontId="61" fillId="8" borderId="7" xfId="0" applyNumberFormat="1" applyFont="1" applyFill="1" applyBorder="1"/>
    <xf numFmtId="3" fontId="60" fillId="5" borderId="7" xfId="0" applyNumberFormat="1" applyFont="1" applyFill="1" applyBorder="1"/>
    <xf numFmtId="3" fontId="8" fillId="0" borderId="7" xfId="0" applyNumberFormat="1" applyFont="1" applyBorder="1"/>
    <xf numFmtId="3" fontId="60" fillId="10" borderId="7" xfId="0" applyNumberFormat="1" applyFont="1" applyFill="1" applyBorder="1"/>
    <xf numFmtId="3" fontId="60" fillId="6" borderId="7" xfId="0" applyNumberFormat="1" applyFont="1" applyFill="1" applyBorder="1"/>
    <xf numFmtId="3" fontId="65" fillId="0" borderId="7" xfId="0" applyNumberFormat="1" applyFont="1" applyBorder="1"/>
    <xf numFmtId="3" fontId="0" fillId="0" borderId="3" xfId="0" applyNumberFormat="1" applyBorder="1"/>
    <xf numFmtId="3" fontId="42" fillId="0" borderId="3" xfId="0" applyNumberFormat="1" applyFont="1" applyBorder="1"/>
    <xf numFmtId="3" fontId="52" fillId="0" borderId="3" xfId="0" applyNumberFormat="1" applyFont="1" applyBorder="1"/>
    <xf numFmtId="3" fontId="0" fillId="8" borderId="3" xfId="0" applyNumberFormat="1" applyFill="1" applyBorder="1"/>
    <xf numFmtId="3" fontId="52" fillId="5" borderId="3" xfId="0" applyNumberFormat="1" applyFont="1" applyFill="1" applyBorder="1"/>
    <xf numFmtId="3" fontId="42" fillId="9" borderId="3" xfId="0" applyNumberFormat="1" applyFont="1" applyFill="1" applyBorder="1"/>
    <xf numFmtId="3" fontId="54" fillId="6" borderId="3" xfId="0" applyNumberFormat="1" applyFont="1" applyFill="1" applyBorder="1"/>
    <xf numFmtId="3" fontId="0" fillId="0" borderId="7" xfId="0" applyNumberFormat="1" applyBorder="1"/>
    <xf numFmtId="3" fontId="42" fillId="0" borderId="7" xfId="0" applyNumberFormat="1" applyFont="1" applyBorder="1"/>
    <xf numFmtId="3" fontId="52" fillId="0" borderId="7" xfId="0" applyNumberFormat="1" applyFont="1" applyBorder="1"/>
    <xf numFmtId="3" fontId="62" fillId="8" borderId="7" xfId="0" applyNumberFormat="1" applyFont="1" applyFill="1" applyBorder="1"/>
    <xf numFmtId="3" fontId="52" fillId="5" borderId="7" xfId="0" applyNumberFormat="1" applyFont="1" applyFill="1" applyBorder="1"/>
    <xf numFmtId="3" fontId="42" fillId="9" borderId="7" xfId="0" applyNumberFormat="1" applyFont="1" applyFill="1" applyBorder="1"/>
    <xf numFmtId="3" fontId="53" fillId="6" borderId="7" xfId="0" applyNumberFormat="1" applyFont="1" applyFill="1" applyBorder="1"/>
    <xf numFmtId="3" fontId="43" fillId="0" borderId="7" xfId="0" applyNumberFormat="1" applyFont="1" applyBorder="1"/>
    <xf numFmtId="3" fontId="66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 xr:uid="{00000000-0005-0000-0000-000000000000}"/>
    <cellStyle name="Hivatkozás" xfId="2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19" t="s">
        <v>706</v>
      </c>
    </row>
    <row r="3" spans="1:9" ht="18" x14ac:dyDescent="0.25">
      <c r="A3" s="75" t="s">
        <v>700</v>
      </c>
    </row>
    <row r="4" spans="1:9" ht="50.25" customHeight="1" x14ac:dyDescent="0.25">
      <c r="A4" s="56" t="s">
        <v>509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7" t="s">
        <v>63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7" t="s">
        <v>64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7" t="s">
        <v>65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7" t="s">
        <v>66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7" t="s">
        <v>67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7" t="s">
        <v>68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7" t="s">
        <v>69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7" t="s">
        <v>70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8" t="s">
        <v>62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8" t="s">
        <v>71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59" t="s">
        <v>507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7" t="s">
        <v>73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7" t="s">
        <v>74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7" t="s">
        <v>75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7" t="s">
        <v>76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7" t="s">
        <v>77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7" t="s">
        <v>78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7" t="s">
        <v>79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8" t="s">
        <v>72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8" t="s">
        <v>80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59" t="s">
        <v>508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E39"/>
  <sheetViews>
    <sheetView topLeftCell="A7" workbookViewId="0">
      <selection activeCell="A5" sqref="A5:E5"/>
    </sheetView>
  </sheetViews>
  <sheetFormatPr defaultRowHeight="15" x14ac:dyDescent="0.25"/>
  <cols>
    <col min="1" max="1" width="101.28515625" customWidth="1"/>
    <col min="2" max="2" width="8.7109375" bestFit="1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95"/>
      <c r="B1" s="78"/>
      <c r="C1" s="158"/>
      <c r="D1" s="158"/>
      <c r="E1" s="78"/>
    </row>
    <row r="2" spans="1:5" x14ac:dyDescent="0.25">
      <c r="A2" s="95"/>
      <c r="B2" s="78"/>
      <c r="C2" s="248" t="s">
        <v>715</v>
      </c>
      <c r="D2" s="248"/>
      <c r="E2" s="248"/>
    </row>
    <row r="3" spans="1:5" x14ac:dyDescent="0.25">
      <c r="A3" s="95"/>
      <c r="B3" s="78"/>
      <c r="C3" s="78"/>
      <c r="D3" s="78"/>
      <c r="E3" s="78"/>
    </row>
    <row r="4" spans="1:5" ht="27" customHeight="1" x14ac:dyDescent="0.25">
      <c r="A4" s="232" t="s">
        <v>700</v>
      </c>
      <c r="B4" s="239"/>
      <c r="C4" s="239"/>
      <c r="D4" s="239"/>
      <c r="E4" s="239"/>
    </row>
    <row r="5" spans="1:5" ht="22.5" customHeight="1" x14ac:dyDescent="0.25">
      <c r="A5" s="235" t="s">
        <v>666</v>
      </c>
      <c r="B5" s="233"/>
      <c r="C5" s="233"/>
      <c r="D5" s="233"/>
      <c r="E5" s="233"/>
    </row>
    <row r="6" spans="1:5" ht="18" x14ac:dyDescent="0.25">
      <c r="A6" s="65"/>
    </row>
    <row r="7" spans="1:5" x14ac:dyDescent="0.25">
      <c r="A7" s="4" t="s">
        <v>1</v>
      </c>
    </row>
    <row r="8" spans="1:5" ht="31.5" customHeight="1" x14ac:dyDescent="0.25">
      <c r="A8" s="66" t="s">
        <v>81</v>
      </c>
      <c r="B8" s="67" t="s">
        <v>82</v>
      </c>
      <c r="C8" s="58" t="s">
        <v>21</v>
      </c>
      <c r="D8" s="58" t="s">
        <v>22</v>
      </c>
      <c r="E8" s="58" t="s">
        <v>23</v>
      </c>
    </row>
    <row r="9" spans="1:5" ht="15" customHeight="1" x14ac:dyDescent="0.25">
      <c r="A9" s="68"/>
      <c r="B9" s="37"/>
      <c r="C9" s="37"/>
      <c r="D9" s="37"/>
      <c r="E9" s="37"/>
    </row>
    <row r="10" spans="1:5" ht="15" customHeight="1" x14ac:dyDescent="0.25">
      <c r="A10" s="68"/>
      <c r="B10" s="37"/>
      <c r="C10" s="37"/>
      <c r="D10" s="37"/>
      <c r="E10" s="37"/>
    </row>
    <row r="11" spans="1:5" ht="15" customHeight="1" x14ac:dyDescent="0.25">
      <c r="A11" s="68"/>
      <c r="B11" s="37"/>
      <c r="C11" s="37"/>
      <c r="D11" s="37"/>
      <c r="E11" s="37"/>
    </row>
    <row r="12" spans="1:5" ht="15" customHeight="1" x14ac:dyDescent="0.25">
      <c r="A12" s="37"/>
      <c r="B12" s="37"/>
      <c r="C12" s="37"/>
      <c r="D12" s="37"/>
      <c r="E12" s="37"/>
    </row>
    <row r="13" spans="1:5" s="88" customFormat="1" ht="29.25" customHeight="1" x14ac:dyDescent="0.25">
      <c r="A13" s="85" t="s">
        <v>14</v>
      </c>
      <c r="B13" s="44" t="s">
        <v>316</v>
      </c>
      <c r="C13" s="91">
        <f>SUM(C9:C12)</f>
        <v>0</v>
      </c>
      <c r="D13" s="91">
        <f>SUM(D9:D12)</f>
        <v>0</v>
      </c>
      <c r="E13" s="91">
        <f>SUM(E9:E12)</f>
        <v>0</v>
      </c>
    </row>
    <row r="14" spans="1:5" ht="29.25" customHeight="1" x14ac:dyDescent="0.25">
      <c r="A14" s="69"/>
      <c r="B14" s="37"/>
      <c r="C14" s="37"/>
      <c r="D14" s="37"/>
      <c r="E14" s="37"/>
    </row>
    <row r="15" spans="1:5" ht="15" customHeight="1" x14ac:dyDescent="0.25">
      <c r="A15" s="69"/>
      <c r="B15" s="37"/>
      <c r="C15" s="37"/>
      <c r="D15" s="37"/>
      <c r="E15" s="37"/>
    </row>
    <row r="16" spans="1:5" ht="15" customHeight="1" x14ac:dyDescent="0.25">
      <c r="A16" s="70"/>
      <c r="B16" s="37"/>
      <c r="C16" s="37"/>
      <c r="D16" s="37"/>
      <c r="E16" s="37"/>
    </row>
    <row r="17" spans="1:5" ht="15" customHeight="1" x14ac:dyDescent="0.25">
      <c r="A17" s="70"/>
      <c r="B17" s="37"/>
      <c r="C17" s="37"/>
      <c r="D17" s="37"/>
      <c r="E17" s="37"/>
    </row>
    <row r="18" spans="1:5" s="88" customFormat="1" ht="30.75" customHeight="1" x14ac:dyDescent="0.25">
      <c r="A18" s="85" t="s">
        <v>15</v>
      </c>
      <c r="B18" s="36" t="s">
        <v>339</v>
      </c>
      <c r="C18" s="91"/>
      <c r="D18" s="91"/>
      <c r="E18" s="91"/>
    </row>
    <row r="19" spans="1:5" ht="15" customHeight="1" x14ac:dyDescent="0.25">
      <c r="A19" s="63" t="s">
        <v>531</v>
      </c>
      <c r="B19" s="63" t="s">
        <v>292</v>
      </c>
      <c r="C19" s="37"/>
      <c r="D19" s="37"/>
      <c r="E19" s="37"/>
    </row>
    <row r="20" spans="1:5" ht="15" customHeight="1" x14ac:dyDescent="0.25">
      <c r="A20" s="63" t="s">
        <v>532</v>
      </c>
      <c r="B20" s="63" t="s">
        <v>292</v>
      </c>
      <c r="C20" s="37"/>
      <c r="D20" s="37"/>
      <c r="E20" s="37"/>
    </row>
    <row r="21" spans="1:5" ht="15" customHeight="1" x14ac:dyDescent="0.25">
      <c r="A21" s="63" t="s">
        <v>533</v>
      </c>
      <c r="B21" s="63" t="s">
        <v>292</v>
      </c>
      <c r="C21" s="37"/>
      <c r="D21" s="37"/>
      <c r="E21" s="37"/>
    </row>
    <row r="22" spans="1:5" ht="15" customHeight="1" x14ac:dyDescent="0.25">
      <c r="A22" s="63" t="s">
        <v>534</v>
      </c>
      <c r="B22" s="63" t="s">
        <v>292</v>
      </c>
      <c r="C22" s="37"/>
      <c r="D22" s="37"/>
      <c r="E22" s="37"/>
    </row>
    <row r="23" spans="1:5" ht="15" customHeight="1" x14ac:dyDescent="0.25">
      <c r="A23" s="63" t="s">
        <v>485</v>
      </c>
      <c r="B23" s="71" t="s">
        <v>299</v>
      </c>
      <c r="C23" s="37"/>
      <c r="D23" s="37"/>
      <c r="E23" s="37"/>
    </row>
    <row r="24" spans="1:5" ht="15" customHeight="1" x14ac:dyDescent="0.25">
      <c r="A24" s="63" t="s">
        <v>483</v>
      </c>
      <c r="B24" s="71" t="s">
        <v>293</v>
      </c>
      <c r="C24" s="37"/>
      <c r="D24" s="37"/>
      <c r="E24" s="37"/>
    </row>
    <row r="25" spans="1:5" ht="15" customHeight="1" x14ac:dyDescent="0.25">
      <c r="A25" s="70"/>
      <c r="B25" s="37"/>
      <c r="C25" s="37"/>
      <c r="D25" s="37"/>
      <c r="E25" s="37"/>
    </row>
    <row r="26" spans="1:5" s="88" customFormat="1" ht="27.75" customHeight="1" x14ac:dyDescent="0.25">
      <c r="A26" s="85" t="s">
        <v>16</v>
      </c>
      <c r="B26" s="91" t="s">
        <v>19</v>
      </c>
      <c r="C26" s="91">
        <f>SUM(C18:C24)</f>
        <v>0</v>
      </c>
      <c r="D26" s="91">
        <f>SUM(D18:D24)</f>
        <v>0</v>
      </c>
      <c r="E26" s="91">
        <f>SUM(E18:E24)</f>
        <v>0</v>
      </c>
    </row>
    <row r="27" spans="1:5" ht="15" customHeight="1" x14ac:dyDescent="0.25">
      <c r="A27" s="69"/>
      <c r="B27" s="37" t="s">
        <v>312</v>
      </c>
      <c r="C27" s="37"/>
      <c r="D27" s="37"/>
      <c r="E27" s="37"/>
    </row>
    <row r="28" spans="1:5" ht="15" customHeight="1" x14ac:dyDescent="0.25">
      <c r="A28" s="69"/>
      <c r="B28" s="37" t="s">
        <v>332</v>
      </c>
      <c r="C28" s="37"/>
      <c r="D28" s="37"/>
      <c r="E28" s="37"/>
    </row>
    <row r="29" spans="1:5" ht="15" customHeight="1" x14ac:dyDescent="0.25">
      <c r="A29" s="70"/>
      <c r="B29" s="37"/>
      <c r="C29" s="37"/>
      <c r="D29" s="37"/>
      <c r="E29" s="37"/>
    </row>
    <row r="30" spans="1:5" ht="15" customHeight="1" x14ac:dyDescent="0.25">
      <c r="A30" s="70"/>
      <c r="B30" s="37"/>
      <c r="C30" s="37"/>
      <c r="D30" s="37"/>
      <c r="E30" s="37"/>
    </row>
    <row r="31" spans="1:5" s="88" customFormat="1" ht="31.5" customHeight="1" x14ac:dyDescent="0.25">
      <c r="A31" s="85" t="s">
        <v>17</v>
      </c>
      <c r="B31" s="91" t="s">
        <v>20</v>
      </c>
      <c r="C31" s="91">
        <f>SUM(C27:C28)</f>
        <v>0</v>
      </c>
      <c r="D31" s="91">
        <f>SUM(D27:D28)</f>
        <v>0</v>
      </c>
      <c r="E31" s="91">
        <f>SUM(E27:E28)</f>
        <v>0</v>
      </c>
    </row>
    <row r="32" spans="1:5" ht="15" customHeight="1" x14ac:dyDescent="0.25">
      <c r="A32" s="69"/>
      <c r="B32" s="37"/>
      <c r="C32" s="37"/>
      <c r="D32" s="37"/>
      <c r="E32" s="37"/>
    </row>
    <row r="33" spans="1:5" ht="15" customHeight="1" x14ac:dyDescent="0.25">
      <c r="A33" s="69"/>
      <c r="B33" s="37"/>
      <c r="C33" s="37"/>
      <c r="D33" s="37"/>
      <c r="E33" s="37"/>
    </row>
    <row r="34" spans="1:5" ht="15" customHeight="1" x14ac:dyDescent="0.25">
      <c r="A34" s="70"/>
      <c r="B34" s="37"/>
      <c r="C34" s="37"/>
      <c r="D34" s="37"/>
      <c r="E34" s="37"/>
    </row>
    <row r="35" spans="1:5" ht="15" customHeight="1" x14ac:dyDescent="0.25">
      <c r="A35" s="70"/>
      <c r="B35" s="37"/>
      <c r="C35" s="37"/>
      <c r="D35" s="37"/>
      <c r="E35" s="37"/>
    </row>
    <row r="36" spans="1:5" s="88" customFormat="1" ht="15" customHeight="1" x14ac:dyDescent="0.25">
      <c r="A36" s="85" t="s">
        <v>18</v>
      </c>
      <c r="B36" s="91"/>
      <c r="C36" s="91"/>
      <c r="D36" s="91"/>
      <c r="E36" s="91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17"/>
  <sheetViews>
    <sheetView topLeftCell="A52" workbookViewId="0">
      <selection activeCell="B53" sqref="B53"/>
    </sheetView>
  </sheetViews>
  <sheetFormatPr defaultRowHeight="15" x14ac:dyDescent="0.25"/>
  <cols>
    <col min="1" max="1" width="91.28515625" customWidth="1"/>
    <col min="2" max="2" width="7.5703125" bestFit="1" customWidth="1"/>
    <col min="3" max="3" width="16.140625" customWidth="1"/>
  </cols>
  <sheetData>
    <row r="1" spans="1:4" x14ac:dyDescent="0.25">
      <c r="A1" s="141" t="s">
        <v>716</v>
      </c>
      <c r="B1" s="141"/>
      <c r="C1" s="1"/>
      <c r="D1" s="1"/>
    </row>
    <row r="3" spans="1:4" ht="27" customHeight="1" x14ac:dyDescent="0.25">
      <c r="A3" s="232" t="s">
        <v>700</v>
      </c>
      <c r="B3" s="233"/>
      <c r="C3" s="233"/>
    </row>
    <row r="4" spans="1:4" ht="27" customHeight="1" x14ac:dyDescent="0.25">
      <c r="A4" s="235" t="s">
        <v>667</v>
      </c>
      <c r="B4" s="233"/>
      <c r="C4" s="233"/>
    </row>
    <row r="5" spans="1:4" ht="19.5" customHeight="1" x14ac:dyDescent="0.25">
      <c r="A5" s="56"/>
      <c r="B5" s="57"/>
      <c r="C5" s="57"/>
    </row>
    <row r="6" spans="1:4" x14ac:dyDescent="0.25">
      <c r="A6" s="4" t="s">
        <v>1</v>
      </c>
    </row>
    <row r="7" spans="1:4" ht="25.5" x14ac:dyDescent="0.25">
      <c r="A7" s="38" t="s">
        <v>632</v>
      </c>
      <c r="B7" s="3" t="s">
        <v>82</v>
      </c>
      <c r="C7" s="72" t="s">
        <v>26</v>
      </c>
    </row>
    <row r="8" spans="1:4" x14ac:dyDescent="0.25">
      <c r="A8" s="13" t="s">
        <v>583</v>
      </c>
      <c r="B8" s="6" t="s">
        <v>172</v>
      </c>
      <c r="C8" s="86"/>
    </row>
    <row r="9" spans="1:4" x14ac:dyDescent="0.25">
      <c r="A9" s="13" t="s">
        <v>584</v>
      </c>
      <c r="B9" s="6" t="s">
        <v>172</v>
      </c>
      <c r="C9" s="86"/>
    </row>
    <row r="10" spans="1:4" x14ac:dyDescent="0.25">
      <c r="A10" s="13" t="s">
        <v>585</v>
      </c>
      <c r="B10" s="6" t="s">
        <v>172</v>
      </c>
      <c r="C10" s="86"/>
    </row>
    <row r="11" spans="1:4" x14ac:dyDescent="0.25">
      <c r="A11" s="13" t="s">
        <v>586</v>
      </c>
      <c r="B11" s="6" t="s">
        <v>172</v>
      </c>
      <c r="C11" s="86"/>
    </row>
    <row r="12" spans="1:4" x14ac:dyDescent="0.25">
      <c r="A12" s="13" t="s">
        <v>587</v>
      </c>
      <c r="B12" s="6" t="s">
        <v>172</v>
      </c>
      <c r="C12" s="86"/>
    </row>
    <row r="13" spans="1:4" x14ac:dyDescent="0.25">
      <c r="A13" s="13" t="s">
        <v>588</v>
      </c>
      <c r="B13" s="6" t="s">
        <v>172</v>
      </c>
      <c r="C13" s="86"/>
    </row>
    <row r="14" spans="1:4" x14ac:dyDescent="0.25">
      <c r="A14" s="13" t="s">
        <v>589</v>
      </c>
      <c r="B14" s="6" t="s">
        <v>172</v>
      </c>
      <c r="C14" s="86"/>
    </row>
    <row r="15" spans="1:4" x14ac:dyDescent="0.25">
      <c r="A15" s="13" t="s">
        <v>590</v>
      </c>
      <c r="B15" s="6" t="s">
        <v>172</v>
      </c>
      <c r="C15" s="86"/>
    </row>
    <row r="16" spans="1:4" x14ac:dyDescent="0.25">
      <c r="A16" s="13" t="s">
        <v>591</v>
      </c>
      <c r="B16" s="6" t="s">
        <v>172</v>
      </c>
      <c r="C16" s="86"/>
    </row>
    <row r="17" spans="1:3" x14ac:dyDescent="0.25">
      <c r="A17" s="13" t="s">
        <v>592</v>
      </c>
      <c r="B17" s="6" t="s">
        <v>172</v>
      </c>
      <c r="C17" s="86"/>
    </row>
    <row r="18" spans="1:3" s="88" customFormat="1" ht="25.5" x14ac:dyDescent="0.25">
      <c r="A18" s="11" t="s">
        <v>416</v>
      </c>
      <c r="B18" s="8" t="s">
        <v>172</v>
      </c>
      <c r="C18" s="89"/>
    </row>
    <row r="19" spans="1:3" x14ac:dyDescent="0.25">
      <c r="A19" s="13" t="s">
        <v>583</v>
      </c>
      <c r="B19" s="6" t="s">
        <v>173</v>
      </c>
      <c r="C19" s="86"/>
    </row>
    <row r="20" spans="1:3" x14ac:dyDescent="0.25">
      <c r="A20" s="13" t="s">
        <v>584</v>
      </c>
      <c r="B20" s="6" t="s">
        <v>173</v>
      </c>
      <c r="C20" s="86"/>
    </row>
    <row r="21" spans="1:3" x14ac:dyDescent="0.25">
      <c r="A21" s="13" t="s">
        <v>585</v>
      </c>
      <c r="B21" s="6" t="s">
        <v>173</v>
      </c>
      <c r="C21" s="86"/>
    </row>
    <row r="22" spans="1:3" x14ac:dyDescent="0.25">
      <c r="A22" s="13" t="s">
        <v>586</v>
      </c>
      <c r="B22" s="6" t="s">
        <v>173</v>
      </c>
      <c r="C22" s="86"/>
    </row>
    <row r="23" spans="1:3" x14ac:dyDescent="0.25">
      <c r="A23" s="13" t="s">
        <v>587</v>
      </c>
      <c r="B23" s="6" t="s">
        <v>173</v>
      </c>
      <c r="C23" s="86"/>
    </row>
    <row r="24" spans="1:3" x14ac:dyDescent="0.25">
      <c r="A24" s="13" t="s">
        <v>588</v>
      </c>
      <c r="B24" s="6" t="s">
        <v>173</v>
      </c>
      <c r="C24" s="86"/>
    </row>
    <row r="25" spans="1:3" x14ac:dyDescent="0.25">
      <c r="A25" s="13" t="s">
        <v>589</v>
      </c>
      <c r="B25" s="6" t="s">
        <v>173</v>
      </c>
      <c r="C25" s="86"/>
    </row>
    <row r="26" spans="1:3" x14ac:dyDescent="0.25">
      <c r="A26" s="13" t="s">
        <v>590</v>
      </c>
      <c r="B26" s="6" t="s">
        <v>173</v>
      </c>
      <c r="C26" s="86"/>
    </row>
    <row r="27" spans="1:3" x14ac:dyDescent="0.25">
      <c r="A27" s="13" t="s">
        <v>591</v>
      </c>
      <c r="B27" s="6" t="s">
        <v>173</v>
      </c>
      <c r="C27" s="86"/>
    </row>
    <row r="28" spans="1:3" x14ac:dyDescent="0.25">
      <c r="A28" s="13" t="s">
        <v>592</v>
      </c>
      <c r="B28" s="6" t="s">
        <v>173</v>
      </c>
      <c r="C28" s="86"/>
    </row>
    <row r="29" spans="1:3" s="88" customFormat="1" ht="25.5" x14ac:dyDescent="0.25">
      <c r="A29" s="11" t="s">
        <v>417</v>
      </c>
      <c r="B29" s="8" t="s">
        <v>173</v>
      </c>
      <c r="C29" s="89"/>
    </row>
    <row r="30" spans="1:3" x14ac:dyDescent="0.25">
      <c r="A30" s="13" t="s">
        <v>583</v>
      </c>
      <c r="B30" s="6" t="s">
        <v>174</v>
      </c>
      <c r="C30" s="86"/>
    </row>
    <row r="31" spans="1:3" x14ac:dyDescent="0.25">
      <c r="A31" s="13" t="s">
        <v>584</v>
      </c>
      <c r="B31" s="6" t="s">
        <v>174</v>
      </c>
      <c r="C31" s="86"/>
    </row>
    <row r="32" spans="1:3" x14ac:dyDescent="0.25">
      <c r="A32" s="13" t="s">
        <v>585</v>
      </c>
      <c r="B32" s="6" t="s">
        <v>174</v>
      </c>
      <c r="C32" s="86"/>
    </row>
    <row r="33" spans="1:3" x14ac:dyDescent="0.25">
      <c r="A33" s="13" t="s">
        <v>586</v>
      </c>
      <c r="B33" s="6" t="s">
        <v>174</v>
      </c>
      <c r="C33" s="86"/>
    </row>
    <row r="34" spans="1:3" x14ac:dyDescent="0.25">
      <c r="A34" s="13" t="s">
        <v>587</v>
      </c>
      <c r="B34" s="6" t="s">
        <v>174</v>
      </c>
      <c r="C34" s="86"/>
    </row>
    <row r="35" spans="1:3" x14ac:dyDescent="0.25">
      <c r="A35" s="13" t="s">
        <v>588</v>
      </c>
      <c r="B35" s="6" t="s">
        <v>174</v>
      </c>
      <c r="C35" s="86"/>
    </row>
    <row r="36" spans="1:3" x14ac:dyDescent="0.25">
      <c r="A36" s="13" t="s">
        <v>589</v>
      </c>
      <c r="B36" s="6" t="s">
        <v>174</v>
      </c>
      <c r="C36" s="86">
        <v>788613</v>
      </c>
    </row>
    <row r="37" spans="1:3" x14ac:dyDescent="0.25">
      <c r="A37" s="13" t="s">
        <v>590</v>
      </c>
      <c r="B37" s="6" t="s">
        <v>174</v>
      </c>
      <c r="C37" s="86">
        <v>1762050</v>
      </c>
    </row>
    <row r="38" spans="1:3" x14ac:dyDescent="0.25">
      <c r="A38" s="13" t="s">
        <v>591</v>
      </c>
      <c r="B38" s="6" t="s">
        <v>174</v>
      </c>
      <c r="C38" s="86"/>
    </row>
    <row r="39" spans="1:3" x14ac:dyDescent="0.25">
      <c r="A39" s="13" t="s">
        <v>592</v>
      </c>
      <c r="B39" s="6" t="s">
        <v>174</v>
      </c>
      <c r="C39" s="86"/>
    </row>
    <row r="40" spans="1:3" s="88" customFormat="1" x14ac:dyDescent="0.25">
      <c r="A40" s="11" t="s">
        <v>418</v>
      </c>
      <c r="B40" s="8" t="s">
        <v>174</v>
      </c>
      <c r="C40" s="89">
        <f>SUM(C30:C39)</f>
        <v>2550663</v>
      </c>
    </row>
    <row r="41" spans="1:3" x14ac:dyDescent="0.25">
      <c r="A41" s="13" t="s">
        <v>593</v>
      </c>
      <c r="B41" s="5" t="s">
        <v>176</v>
      </c>
      <c r="C41" s="86"/>
    </row>
    <row r="42" spans="1:3" x14ac:dyDescent="0.25">
      <c r="A42" s="13" t="s">
        <v>594</v>
      </c>
      <c r="B42" s="5" t="s">
        <v>176</v>
      </c>
      <c r="C42" s="86"/>
    </row>
    <row r="43" spans="1:3" x14ac:dyDescent="0.25">
      <c r="A43" s="13" t="s">
        <v>595</v>
      </c>
      <c r="B43" s="5" t="s">
        <v>176</v>
      </c>
      <c r="C43" s="86"/>
    </row>
    <row r="44" spans="1:3" x14ac:dyDescent="0.25">
      <c r="A44" s="5" t="s">
        <v>596</v>
      </c>
      <c r="B44" s="5" t="s">
        <v>176</v>
      </c>
      <c r="C44" s="86"/>
    </row>
    <row r="45" spans="1:3" x14ac:dyDescent="0.25">
      <c r="A45" s="5" t="s">
        <v>597</v>
      </c>
      <c r="B45" s="5" t="s">
        <v>176</v>
      </c>
      <c r="C45" s="86"/>
    </row>
    <row r="46" spans="1:3" x14ac:dyDescent="0.25">
      <c r="A46" s="5" t="s">
        <v>598</v>
      </c>
      <c r="B46" s="5" t="s">
        <v>176</v>
      </c>
      <c r="C46" s="86"/>
    </row>
    <row r="47" spans="1:3" x14ac:dyDescent="0.25">
      <c r="A47" s="13" t="s">
        <v>599</v>
      </c>
      <c r="B47" s="5" t="s">
        <v>176</v>
      </c>
      <c r="C47" s="86"/>
    </row>
    <row r="48" spans="1:3" x14ac:dyDescent="0.25">
      <c r="A48" s="13" t="s">
        <v>600</v>
      </c>
      <c r="B48" s="5" t="s">
        <v>176</v>
      </c>
      <c r="C48" s="86"/>
    </row>
    <row r="49" spans="1:3" x14ac:dyDescent="0.25">
      <c r="A49" s="13" t="s">
        <v>601</v>
      </c>
      <c r="B49" s="5" t="s">
        <v>176</v>
      </c>
      <c r="C49" s="86"/>
    </row>
    <row r="50" spans="1:3" x14ac:dyDescent="0.25">
      <c r="A50" s="13" t="s">
        <v>602</v>
      </c>
      <c r="B50" s="5" t="s">
        <v>176</v>
      </c>
      <c r="C50" s="86"/>
    </row>
    <row r="51" spans="1:3" s="88" customFormat="1" ht="25.5" x14ac:dyDescent="0.25">
      <c r="A51" s="11" t="s">
        <v>419</v>
      </c>
      <c r="B51" s="8" t="s">
        <v>176</v>
      </c>
      <c r="C51" s="89"/>
    </row>
    <row r="52" spans="1:3" x14ac:dyDescent="0.25">
      <c r="A52" s="13" t="s">
        <v>593</v>
      </c>
      <c r="B52" s="5" t="s">
        <v>182</v>
      </c>
      <c r="C52" s="86"/>
    </row>
    <row r="53" spans="1:3" x14ac:dyDescent="0.25">
      <c r="A53" s="13" t="s">
        <v>594</v>
      </c>
      <c r="B53" s="5" t="s">
        <v>182</v>
      </c>
      <c r="C53" s="86">
        <v>350000</v>
      </c>
    </row>
    <row r="54" spans="1:3" x14ac:dyDescent="0.25">
      <c r="A54" s="13" t="s">
        <v>595</v>
      </c>
      <c r="B54" s="5" t="s">
        <v>182</v>
      </c>
      <c r="C54" s="86">
        <v>670000</v>
      </c>
    </row>
    <row r="55" spans="1:3" x14ac:dyDescent="0.25">
      <c r="A55" s="5" t="s">
        <v>596</v>
      </c>
      <c r="B55" s="5" t="s">
        <v>182</v>
      </c>
      <c r="C55" s="86"/>
    </row>
    <row r="56" spans="1:3" x14ac:dyDescent="0.25">
      <c r="A56" s="5" t="s">
        <v>597</v>
      </c>
      <c r="B56" s="5" t="s">
        <v>182</v>
      </c>
      <c r="C56" s="86"/>
    </row>
    <row r="57" spans="1:3" x14ac:dyDescent="0.25">
      <c r="A57" s="5" t="s">
        <v>598</v>
      </c>
      <c r="B57" s="5" t="s">
        <v>182</v>
      </c>
      <c r="C57" s="86"/>
    </row>
    <row r="58" spans="1:3" x14ac:dyDescent="0.25">
      <c r="A58" s="13" t="s">
        <v>599</v>
      </c>
      <c r="B58" s="5" t="s">
        <v>182</v>
      </c>
      <c r="C58" s="86"/>
    </row>
    <row r="59" spans="1:3" x14ac:dyDescent="0.25">
      <c r="A59" s="13" t="s">
        <v>603</v>
      </c>
      <c r="B59" s="5" t="s">
        <v>182</v>
      </c>
      <c r="C59" s="86"/>
    </row>
    <row r="60" spans="1:3" x14ac:dyDescent="0.25">
      <c r="A60" s="13" t="s">
        <v>601</v>
      </c>
      <c r="B60" s="5" t="s">
        <v>182</v>
      </c>
      <c r="C60" s="86"/>
    </row>
    <row r="61" spans="1:3" x14ac:dyDescent="0.25">
      <c r="A61" s="13" t="s">
        <v>602</v>
      </c>
      <c r="B61" s="5" t="s">
        <v>182</v>
      </c>
      <c r="C61" s="86"/>
    </row>
    <row r="62" spans="1:3" s="88" customFormat="1" x14ac:dyDescent="0.25">
      <c r="A62" s="15" t="s">
        <v>420</v>
      </c>
      <c r="B62" s="8" t="s">
        <v>182</v>
      </c>
      <c r="C62" s="89">
        <f>SUM(C52:C61)</f>
        <v>1020000</v>
      </c>
    </row>
    <row r="63" spans="1:3" x14ac:dyDescent="0.25">
      <c r="A63" s="13" t="s">
        <v>583</v>
      </c>
      <c r="B63" s="6" t="s">
        <v>209</v>
      </c>
      <c r="C63" s="86"/>
    </row>
    <row r="64" spans="1:3" x14ac:dyDescent="0.25">
      <c r="A64" s="13" t="s">
        <v>584</v>
      </c>
      <c r="B64" s="6" t="s">
        <v>209</v>
      </c>
      <c r="C64" s="86"/>
    </row>
    <row r="65" spans="1:3" x14ac:dyDescent="0.25">
      <c r="A65" s="13" t="s">
        <v>585</v>
      </c>
      <c r="B65" s="6" t="s">
        <v>209</v>
      </c>
      <c r="C65" s="86"/>
    </row>
    <row r="66" spans="1:3" x14ac:dyDescent="0.25">
      <c r="A66" s="13" t="s">
        <v>586</v>
      </c>
      <c r="B66" s="6" t="s">
        <v>209</v>
      </c>
      <c r="C66" s="86"/>
    </row>
    <row r="67" spans="1:3" x14ac:dyDescent="0.25">
      <c r="A67" s="13" t="s">
        <v>587</v>
      </c>
      <c r="B67" s="6" t="s">
        <v>209</v>
      </c>
      <c r="C67" s="86"/>
    </row>
    <row r="68" spans="1:3" x14ac:dyDescent="0.25">
      <c r="A68" s="13" t="s">
        <v>588</v>
      </c>
      <c r="B68" s="6" t="s">
        <v>209</v>
      </c>
      <c r="C68" s="86"/>
    </row>
    <row r="69" spans="1:3" x14ac:dyDescent="0.25">
      <c r="A69" s="13" t="s">
        <v>589</v>
      </c>
      <c r="B69" s="6" t="s">
        <v>209</v>
      </c>
      <c r="C69" s="86"/>
    </row>
    <row r="70" spans="1:3" x14ac:dyDescent="0.25">
      <c r="A70" s="13" t="s">
        <v>590</v>
      </c>
      <c r="B70" s="6" t="s">
        <v>209</v>
      </c>
      <c r="C70" s="86"/>
    </row>
    <row r="71" spans="1:3" x14ac:dyDescent="0.25">
      <c r="A71" s="13" t="s">
        <v>591</v>
      </c>
      <c r="B71" s="6" t="s">
        <v>209</v>
      </c>
      <c r="C71" s="86"/>
    </row>
    <row r="72" spans="1:3" x14ac:dyDescent="0.25">
      <c r="A72" s="13" t="s">
        <v>592</v>
      </c>
      <c r="B72" s="6" t="s">
        <v>209</v>
      </c>
      <c r="C72" s="86"/>
    </row>
    <row r="73" spans="1:3" s="88" customFormat="1" ht="25.5" x14ac:dyDescent="0.25">
      <c r="A73" s="11" t="s">
        <v>429</v>
      </c>
      <c r="B73" s="8" t="s">
        <v>209</v>
      </c>
      <c r="C73" s="89"/>
    </row>
    <row r="74" spans="1:3" x14ac:dyDescent="0.25">
      <c r="A74" s="13" t="s">
        <v>583</v>
      </c>
      <c r="B74" s="6" t="s">
        <v>210</v>
      </c>
      <c r="C74" s="86"/>
    </row>
    <row r="75" spans="1:3" x14ac:dyDescent="0.25">
      <c r="A75" s="13" t="s">
        <v>584</v>
      </c>
      <c r="B75" s="6" t="s">
        <v>210</v>
      </c>
      <c r="C75" s="86"/>
    </row>
    <row r="76" spans="1:3" x14ac:dyDescent="0.25">
      <c r="A76" s="13" t="s">
        <v>585</v>
      </c>
      <c r="B76" s="6" t="s">
        <v>210</v>
      </c>
      <c r="C76" s="86"/>
    </row>
    <row r="77" spans="1:3" x14ac:dyDescent="0.25">
      <c r="A77" s="13" t="s">
        <v>586</v>
      </c>
      <c r="B77" s="6" t="s">
        <v>210</v>
      </c>
      <c r="C77" s="86"/>
    </row>
    <row r="78" spans="1:3" x14ac:dyDescent="0.25">
      <c r="A78" s="13" t="s">
        <v>587</v>
      </c>
      <c r="B78" s="6" t="s">
        <v>210</v>
      </c>
      <c r="C78" s="86"/>
    </row>
    <row r="79" spans="1:3" x14ac:dyDescent="0.25">
      <c r="A79" s="13" t="s">
        <v>588</v>
      </c>
      <c r="B79" s="6" t="s">
        <v>210</v>
      </c>
      <c r="C79" s="86"/>
    </row>
    <row r="80" spans="1:3" x14ac:dyDescent="0.25">
      <c r="A80" s="13" t="s">
        <v>589</v>
      </c>
      <c r="B80" s="6" t="s">
        <v>210</v>
      </c>
      <c r="C80" s="86"/>
    </row>
    <row r="81" spans="1:3" x14ac:dyDescent="0.25">
      <c r="A81" s="13" t="s">
        <v>590</v>
      </c>
      <c r="B81" s="6" t="s">
        <v>210</v>
      </c>
      <c r="C81" s="86"/>
    </row>
    <row r="82" spans="1:3" x14ac:dyDescent="0.25">
      <c r="A82" s="13" t="s">
        <v>591</v>
      </c>
      <c r="B82" s="6" t="s">
        <v>210</v>
      </c>
      <c r="C82" s="86"/>
    </row>
    <row r="83" spans="1:3" x14ac:dyDescent="0.25">
      <c r="A83" s="13" t="s">
        <v>592</v>
      </c>
      <c r="B83" s="6" t="s">
        <v>210</v>
      </c>
      <c r="C83" s="86"/>
    </row>
    <row r="84" spans="1:3" s="88" customFormat="1" ht="25.5" x14ac:dyDescent="0.25">
      <c r="A84" s="11" t="s">
        <v>428</v>
      </c>
      <c r="B84" s="8" t="s">
        <v>210</v>
      </c>
      <c r="C84" s="89"/>
    </row>
    <row r="85" spans="1:3" x14ac:dyDescent="0.25">
      <c r="A85" s="13" t="s">
        <v>583</v>
      </c>
      <c r="B85" s="6" t="s">
        <v>211</v>
      </c>
      <c r="C85" s="86"/>
    </row>
    <row r="86" spans="1:3" x14ac:dyDescent="0.25">
      <c r="A86" s="13" t="s">
        <v>584</v>
      </c>
      <c r="B86" s="6" t="s">
        <v>211</v>
      </c>
      <c r="C86" s="86"/>
    </row>
    <row r="87" spans="1:3" x14ac:dyDescent="0.25">
      <c r="A87" s="13" t="s">
        <v>585</v>
      </c>
      <c r="B87" s="6" t="s">
        <v>211</v>
      </c>
      <c r="C87" s="86"/>
    </row>
    <row r="88" spans="1:3" x14ac:dyDescent="0.25">
      <c r="A88" s="13" t="s">
        <v>586</v>
      </c>
      <c r="B88" s="6" t="s">
        <v>211</v>
      </c>
      <c r="C88" s="86"/>
    </row>
    <row r="89" spans="1:3" x14ac:dyDescent="0.25">
      <c r="A89" s="13" t="s">
        <v>587</v>
      </c>
      <c r="B89" s="6" t="s">
        <v>211</v>
      </c>
      <c r="C89" s="86"/>
    </row>
    <row r="90" spans="1:3" x14ac:dyDescent="0.25">
      <c r="A90" s="13" t="s">
        <v>588</v>
      </c>
      <c r="B90" s="6" t="s">
        <v>211</v>
      </c>
      <c r="C90" s="86"/>
    </row>
    <row r="91" spans="1:3" x14ac:dyDescent="0.25">
      <c r="A91" s="13" t="s">
        <v>589</v>
      </c>
      <c r="B91" s="6" t="s">
        <v>211</v>
      </c>
      <c r="C91" s="86"/>
    </row>
    <row r="92" spans="1:3" x14ac:dyDescent="0.25">
      <c r="A92" s="13" t="s">
        <v>590</v>
      </c>
      <c r="B92" s="6" t="s">
        <v>211</v>
      </c>
      <c r="C92" s="86"/>
    </row>
    <row r="93" spans="1:3" x14ac:dyDescent="0.25">
      <c r="A93" s="13" t="s">
        <v>591</v>
      </c>
      <c r="B93" s="6" t="s">
        <v>211</v>
      </c>
      <c r="C93" s="86"/>
    </row>
    <row r="94" spans="1:3" x14ac:dyDescent="0.25">
      <c r="A94" s="13" t="s">
        <v>592</v>
      </c>
      <c r="B94" s="6" t="s">
        <v>211</v>
      </c>
      <c r="C94" s="86"/>
    </row>
    <row r="95" spans="1:3" s="88" customFormat="1" x14ac:dyDescent="0.25">
      <c r="A95" s="11" t="s">
        <v>427</v>
      </c>
      <c r="B95" s="8" t="s">
        <v>211</v>
      </c>
      <c r="C95" s="89"/>
    </row>
    <row r="96" spans="1:3" x14ac:dyDescent="0.25">
      <c r="A96" s="13" t="s">
        <v>593</v>
      </c>
      <c r="B96" s="5" t="s">
        <v>213</v>
      </c>
      <c r="C96" s="86"/>
    </row>
    <row r="97" spans="1:3" x14ac:dyDescent="0.25">
      <c r="A97" s="13" t="s">
        <v>594</v>
      </c>
      <c r="B97" s="6" t="s">
        <v>213</v>
      </c>
      <c r="C97" s="86"/>
    </row>
    <row r="98" spans="1:3" x14ac:dyDescent="0.25">
      <c r="A98" s="13" t="s">
        <v>595</v>
      </c>
      <c r="B98" s="5" t="s">
        <v>213</v>
      </c>
      <c r="C98" s="86"/>
    </row>
    <row r="99" spans="1:3" x14ac:dyDescent="0.25">
      <c r="A99" s="5" t="s">
        <v>596</v>
      </c>
      <c r="B99" s="6" t="s">
        <v>213</v>
      </c>
      <c r="C99" s="86"/>
    </row>
    <row r="100" spans="1:3" x14ac:dyDescent="0.25">
      <c r="A100" s="5" t="s">
        <v>597</v>
      </c>
      <c r="B100" s="5" t="s">
        <v>213</v>
      </c>
      <c r="C100" s="86"/>
    </row>
    <row r="101" spans="1:3" x14ac:dyDescent="0.25">
      <c r="A101" s="5" t="s">
        <v>598</v>
      </c>
      <c r="B101" s="6" t="s">
        <v>213</v>
      </c>
      <c r="C101" s="86"/>
    </row>
    <row r="102" spans="1:3" x14ac:dyDescent="0.25">
      <c r="A102" s="13" t="s">
        <v>599</v>
      </c>
      <c r="B102" s="5" t="s">
        <v>213</v>
      </c>
      <c r="C102" s="86"/>
    </row>
    <row r="103" spans="1:3" x14ac:dyDescent="0.25">
      <c r="A103" s="13" t="s">
        <v>603</v>
      </c>
      <c r="B103" s="6" t="s">
        <v>213</v>
      </c>
      <c r="C103" s="86"/>
    </row>
    <row r="104" spans="1:3" x14ac:dyDescent="0.25">
      <c r="A104" s="13" t="s">
        <v>601</v>
      </c>
      <c r="B104" s="5" t="s">
        <v>213</v>
      </c>
      <c r="C104" s="86"/>
    </row>
    <row r="105" spans="1:3" x14ac:dyDescent="0.25">
      <c r="A105" s="13" t="s">
        <v>602</v>
      </c>
      <c r="B105" s="6" t="s">
        <v>213</v>
      </c>
      <c r="C105" s="86"/>
    </row>
    <row r="106" spans="1:3" s="88" customFormat="1" ht="25.5" x14ac:dyDescent="0.25">
      <c r="A106" s="11" t="s">
        <v>426</v>
      </c>
      <c r="B106" s="8" t="s">
        <v>213</v>
      </c>
      <c r="C106" s="89"/>
    </row>
    <row r="107" spans="1:3" x14ac:dyDescent="0.25">
      <c r="A107" s="13" t="s">
        <v>593</v>
      </c>
      <c r="B107" s="5" t="s">
        <v>656</v>
      </c>
      <c r="C107" s="86"/>
    </row>
    <row r="108" spans="1:3" x14ac:dyDescent="0.25">
      <c r="A108" s="13" t="s">
        <v>594</v>
      </c>
      <c r="B108" s="5" t="s">
        <v>656</v>
      </c>
      <c r="C108" s="86"/>
    </row>
    <row r="109" spans="1:3" x14ac:dyDescent="0.25">
      <c r="A109" s="13" t="s">
        <v>595</v>
      </c>
      <c r="B109" s="5" t="s">
        <v>656</v>
      </c>
      <c r="C109" s="86"/>
    </row>
    <row r="110" spans="1:3" x14ac:dyDescent="0.25">
      <c r="A110" s="5" t="s">
        <v>596</v>
      </c>
      <c r="B110" s="5" t="s">
        <v>656</v>
      </c>
      <c r="C110" s="86"/>
    </row>
    <row r="111" spans="1:3" x14ac:dyDescent="0.25">
      <c r="A111" s="5" t="s">
        <v>597</v>
      </c>
      <c r="B111" s="5" t="s">
        <v>656</v>
      </c>
      <c r="C111" s="86"/>
    </row>
    <row r="112" spans="1:3" x14ac:dyDescent="0.25">
      <c r="A112" s="5" t="s">
        <v>598</v>
      </c>
      <c r="B112" s="5" t="s">
        <v>656</v>
      </c>
      <c r="C112" s="86"/>
    </row>
    <row r="113" spans="1:3" x14ac:dyDescent="0.25">
      <c r="A113" s="13" t="s">
        <v>599</v>
      </c>
      <c r="B113" s="5" t="s">
        <v>656</v>
      </c>
      <c r="C113" s="86"/>
    </row>
    <row r="114" spans="1:3" x14ac:dyDescent="0.25">
      <c r="A114" s="13" t="s">
        <v>603</v>
      </c>
      <c r="B114" s="5" t="s">
        <v>656</v>
      </c>
      <c r="C114" s="86"/>
    </row>
    <row r="115" spans="1:3" x14ac:dyDescent="0.25">
      <c r="A115" s="13" t="s">
        <v>601</v>
      </c>
      <c r="B115" s="5" t="s">
        <v>656</v>
      </c>
      <c r="C115" s="86"/>
    </row>
    <row r="116" spans="1:3" x14ac:dyDescent="0.25">
      <c r="A116" s="13" t="s">
        <v>602</v>
      </c>
      <c r="B116" s="5" t="s">
        <v>656</v>
      </c>
      <c r="C116" s="86"/>
    </row>
    <row r="117" spans="1:3" s="88" customFormat="1" x14ac:dyDescent="0.25">
      <c r="A117" s="15" t="s">
        <v>465</v>
      </c>
      <c r="B117" s="7" t="s">
        <v>656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D117"/>
  <sheetViews>
    <sheetView topLeftCell="A88" workbookViewId="0">
      <selection activeCell="A2" sqref="A2"/>
    </sheetView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141" t="s">
        <v>717</v>
      </c>
      <c r="B1" s="141"/>
      <c r="C1" s="1"/>
      <c r="D1" s="1"/>
    </row>
    <row r="3" spans="1:4" ht="27" customHeight="1" x14ac:dyDescent="0.25">
      <c r="A3" s="232" t="s">
        <v>700</v>
      </c>
      <c r="B3" s="233"/>
      <c r="C3" s="233"/>
    </row>
    <row r="4" spans="1:4" ht="25.5" customHeight="1" x14ac:dyDescent="0.25">
      <c r="A4" s="235" t="s">
        <v>668</v>
      </c>
      <c r="B4" s="233"/>
      <c r="C4" s="233"/>
    </row>
    <row r="5" spans="1:4" ht="15.75" customHeight="1" x14ac:dyDescent="0.25">
      <c r="A5" s="56"/>
      <c r="B5" s="57"/>
      <c r="C5" s="57"/>
    </row>
    <row r="6" spans="1:4" ht="21" customHeight="1" x14ac:dyDescent="0.25">
      <c r="A6" s="4" t="s">
        <v>1</v>
      </c>
    </row>
    <row r="7" spans="1:4" ht="25.5" x14ac:dyDescent="0.25">
      <c r="A7" s="38" t="s">
        <v>632</v>
      </c>
      <c r="B7" s="3" t="s">
        <v>82</v>
      </c>
      <c r="C7" s="72" t="s">
        <v>26</v>
      </c>
    </row>
    <row r="8" spans="1:4" x14ac:dyDescent="0.25">
      <c r="A8" s="13" t="s">
        <v>604</v>
      </c>
      <c r="B8" s="6" t="s">
        <v>275</v>
      </c>
      <c r="C8" s="86"/>
    </row>
    <row r="9" spans="1:4" x14ac:dyDescent="0.25">
      <c r="A9" s="13" t="s">
        <v>613</v>
      </c>
      <c r="B9" s="6" t="s">
        <v>275</v>
      </c>
      <c r="C9" s="86"/>
    </row>
    <row r="10" spans="1:4" ht="30" x14ac:dyDescent="0.25">
      <c r="A10" s="13" t="s">
        <v>614</v>
      </c>
      <c r="B10" s="6" t="s">
        <v>275</v>
      </c>
      <c r="C10" s="86"/>
    </row>
    <row r="11" spans="1:4" x14ac:dyDescent="0.25">
      <c r="A11" s="13" t="s">
        <v>612</v>
      </c>
      <c r="B11" s="6" t="s">
        <v>275</v>
      </c>
      <c r="C11" s="86"/>
    </row>
    <row r="12" spans="1:4" x14ac:dyDescent="0.25">
      <c r="A12" s="13" t="s">
        <v>611</v>
      </c>
      <c r="B12" s="6" t="s">
        <v>275</v>
      </c>
      <c r="C12" s="86"/>
    </row>
    <row r="13" spans="1:4" x14ac:dyDescent="0.25">
      <c r="A13" s="13" t="s">
        <v>610</v>
      </c>
      <c r="B13" s="6" t="s">
        <v>275</v>
      </c>
      <c r="C13" s="86"/>
    </row>
    <row r="14" spans="1:4" x14ac:dyDescent="0.25">
      <c r="A14" s="13" t="s">
        <v>605</v>
      </c>
      <c r="B14" s="6" t="s">
        <v>275</v>
      </c>
      <c r="C14" s="86"/>
    </row>
    <row r="15" spans="1:4" x14ac:dyDescent="0.25">
      <c r="A15" s="13" t="s">
        <v>606</v>
      </c>
      <c r="B15" s="6" t="s">
        <v>275</v>
      </c>
      <c r="C15" s="86"/>
    </row>
    <row r="16" spans="1:4" x14ac:dyDescent="0.25">
      <c r="A16" s="13" t="s">
        <v>607</v>
      </c>
      <c r="B16" s="6" t="s">
        <v>275</v>
      </c>
      <c r="C16" s="86"/>
    </row>
    <row r="17" spans="1:3" x14ac:dyDescent="0.25">
      <c r="A17" s="13" t="s">
        <v>608</v>
      </c>
      <c r="B17" s="6" t="s">
        <v>275</v>
      </c>
      <c r="C17" s="86"/>
    </row>
    <row r="18" spans="1:3" s="88" customFormat="1" ht="25.5" x14ac:dyDescent="0.25">
      <c r="A18" s="7" t="s">
        <v>472</v>
      </c>
      <c r="B18" s="8" t="s">
        <v>275</v>
      </c>
      <c r="C18" s="89"/>
    </row>
    <row r="19" spans="1:3" x14ac:dyDescent="0.25">
      <c r="A19" s="13" t="s">
        <v>604</v>
      </c>
      <c r="B19" s="6" t="s">
        <v>276</v>
      </c>
      <c r="C19" s="86"/>
    </row>
    <row r="20" spans="1:3" x14ac:dyDescent="0.25">
      <c r="A20" s="13" t="s">
        <v>613</v>
      </c>
      <c r="B20" s="6" t="s">
        <v>276</v>
      </c>
      <c r="C20" s="86"/>
    </row>
    <row r="21" spans="1:3" ht="30" x14ac:dyDescent="0.25">
      <c r="A21" s="13" t="s">
        <v>614</v>
      </c>
      <c r="B21" s="6" t="s">
        <v>276</v>
      </c>
      <c r="C21" s="86"/>
    </row>
    <row r="22" spans="1:3" x14ac:dyDescent="0.25">
      <c r="A22" s="13" t="s">
        <v>612</v>
      </c>
      <c r="B22" s="6" t="s">
        <v>276</v>
      </c>
      <c r="C22" s="86"/>
    </row>
    <row r="23" spans="1:3" x14ac:dyDescent="0.25">
      <c r="A23" s="13" t="s">
        <v>611</v>
      </c>
      <c r="B23" s="6" t="s">
        <v>276</v>
      </c>
      <c r="C23" s="86"/>
    </row>
    <row r="24" spans="1:3" x14ac:dyDescent="0.25">
      <c r="A24" s="13" t="s">
        <v>610</v>
      </c>
      <c r="B24" s="6" t="s">
        <v>276</v>
      </c>
      <c r="C24" s="86"/>
    </row>
    <row r="25" spans="1:3" x14ac:dyDescent="0.25">
      <c r="A25" s="13" t="s">
        <v>605</v>
      </c>
      <c r="B25" s="6" t="s">
        <v>276</v>
      </c>
      <c r="C25" s="86"/>
    </row>
    <row r="26" spans="1:3" x14ac:dyDescent="0.25">
      <c r="A26" s="13" t="s">
        <v>606</v>
      </c>
      <c r="B26" s="6" t="s">
        <v>276</v>
      </c>
      <c r="C26" s="86"/>
    </row>
    <row r="27" spans="1:3" x14ac:dyDescent="0.25">
      <c r="A27" s="13" t="s">
        <v>607</v>
      </c>
      <c r="B27" s="6" t="s">
        <v>276</v>
      </c>
      <c r="C27" s="86"/>
    </row>
    <row r="28" spans="1:3" x14ac:dyDescent="0.25">
      <c r="A28" s="13" t="s">
        <v>608</v>
      </c>
      <c r="B28" s="6" t="s">
        <v>276</v>
      </c>
      <c r="C28" s="86"/>
    </row>
    <row r="29" spans="1:3" s="88" customFormat="1" ht="25.5" x14ac:dyDescent="0.25">
      <c r="A29" s="7" t="s">
        <v>529</v>
      </c>
      <c r="B29" s="8" t="s">
        <v>276</v>
      </c>
      <c r="C29" s="89"/>
    </row>
    <row r="30" spans="1:3" x14ac:dyDescent="0.25">
      <c r="A30" s="13" t="s">
        <v>604</v>
      </c>
      <c r="B30" s="6" t="s">
        <v>277</v>
      </c>
      <c r="C30" s="86"/>
    </row>
    <row r="31" spans="1:3" x14ac:dyDescent="0.25">
      <c r="A31" s="13" t="s">
        <v>613</v>
      </c>
      <c r="B31" s="6" t="s">
        <v>277</v>
      </c>
      <c r="C31" s="86"/>
    </row>
    <row r="32" spans="1:3" ht="30" x14ac:dyDescent="0.25">
      <c r="A32" s="13" t="s">
        <v>614</v>
      </c>
      <c r="B32" s="6" t="s">
        <v>277</v>
      </c>
      <c r="C32" s="86"/>
    </row>
    <row r="33" spans="1:3" x14ac:dyDescent="0.25">
      <c r="A33" s="13" t="s">
        <v>612</v>
      </c>
      <c r="B33" s="6" t="s">
        <v>277</v>
      </c>
      <c r="C33" s="86"/>
    </row>
    <row r="34" spans="1:3" x14ac:dyDescent="0.25">
      <c r="A34" s="13" t="s">
        <v>611</v>
      </c>
      <c r="B34" s="6" t="s">
        <v>277</v>
      </c>
      <c r="C34" s="86"/>
    </row>
    <row r="35" spans="1:3" x14ac:dyDescent="0.25">
      <c r="A35" s="13" t="s">
        <v>610</v>
      </c>
      <c r="B35" s="6" t="s">
        <v>277</v>
      </c>
      <c r="C35" s="86">
        <v>532000</v>
      </c>
    </row>
    <row r="36" spans="1:3" x14ac:dyDescent="0.25">
      <c r="A36" s="13" t="s">
        <v>605</v>
      </c>
      <c r="B36" s="6" t="s">
        <v>277</v>
      </c>
      <c r="C36" s="108"/>
    </row>
    <row r="37" spans="1:3" x14ac:dyDescent="0.25">
      <c r="A37" s="13" t="s">
        <v>606</v>
      </c>
      <c r="B37" s="6" t="s">
        <v>277</v>
      </c>
      <c r="C37" s="107"/>
    </row>
    <row r="38" spans="1:3" x14ac:dyDescent="0.25">
      <c r="A38" s="13" t="s">
        <v>607</v>
      </c>
      <c r="B38" s="6" t="s">
        <v>277</v>
      </c>
      <c r="C38" s="107"/>
    </row>
    <row r="39" spans="1:3" x14ac:dyDescent="0.25">
      <c r="A39" s="13" t="s">
        <v>608</v>
      </c>
      <c r="B39" s="6" t="s">
        <v>277</v>
      </c>
      <c r="C39" s="107"/>
    </row>
    <row r="40" spans="1:3" s="88" customFormat="1" x14ac:dyDescent="0.25">
      <c r="A40" s="7" t="s">
        <v>528</v>
      </c>
      <c r="B40" s="8" t="s">
        <v>277</v>
      </c>
      <c r="C40" s="120">
        <f>SUM(C30:C39)</f>
        <v>532000</v>
      </c>
    </row>
    <row r="41" spans="1:3" x14ac:dyDescent="0.25">
      <c r="A41" s="13" t="s">
        <v>604</v>
      </c>
      <c r="B41" s="6" t="s">
        <v>283</v>
      </c>
      <c r="C41" s="86"/>
    </row>
    <row r="42" spans="1:3" x14ac:dyDescent="0.25">
      <c r="A42" s="13" t="s">
        <v>613</v>
      </c>
      <c r="B42" s="6" t="s">
        <v>283</v>
      </c>
      <c r="C42" s="86"/>
    </row>
    <row r="43" spans="1:3" ht="30" x14ac:dyDescent="0.25">
      <c r="A43" s="13" t="s">
        <v>614</v>
      </c>
      <c r="B43" s="6" t="s">
        <v>283</v>
      </c>
      <c r="C43" s="86"/>
    </row>
    <row r="44" spans="1:3" x14ac:dyDescent="0.25">
      <c r="A44" s="13" t="s">
        <v>612</v>
      </c>
      <c r="B44" s="6" t="s">
        <v>283</v>
      </c>
      <c r="C44" s="86"/>
    </row>
    <row r="45" spans="1:3" x14ac:dyDescent="0.25">
      <c r="A45" s="13" t="s">
        <v>611</v>
      </c>
      <c r="B45" s="6" t="s">
        <v>283</v>
      </c>
      <c r="C45" s="86"/>
    </row>
    <row r="46" spans="1:3" x14ac:dyDescent="0.25">
      <c r="A46" s="13" t="s">
        <v>610</v>
      </c>
      <c r="B46" s="6" t="s">
        <v>283</v>
      </c>
      <c r="C46" s="86"/>
    </row>
    <row r="47" spans="1:3" x14ac:dyDescent="0.25">
      <c r="A47" s="13" t="s">
        <v>605</v>
      </c>
      <c r="B47" s="6" t="s">
        <v>283</v>
      </c>
      <c r="C47" s="86"/>
    </row>
    <row r="48" spans="1:3" x14ac:dyDescent="0.25">
      <c r="A48" s="13" t="s">
        <v>606</v>
      </c>
      <c r="B48" s="6" t="s">
        <v>283</v>
      </c>
      <c r="C48" s="86"/>
    </row>
    <row r="49" spans="1:3" x14ac:dyDescent="0.25">
      <c r="A49" s="13" t="s">
        <v>607</v>
      </c>
      <c r="B49" s="6" t="s">
        <v>283</v>
      </c>
      <c r="C49" s="86"/>
    </row>
    <row r="50" spans="1:3" x14ac:dyDescent="0.25">
      <c r="A50" s="13" t="s">
        <v>608</v>
      </c>
      <c r="B50" s="6" t="s">
        <v>283</v>
      </c>
      <c r="C50" s="86"/>
    </row>
    <row r="51" spans="1:3" s="88" customFormat="1" ht="25.5" x14ac:dyDescent="0.25">
      <c r="A51" s="7" t="s">
        <v>527</v>
      </c>
      <c r="B51" s="8" t="s">
        <v>283</v>
      </c>
      <c r="C51" s="89"/>
    </row>
    <row r="52" spans="1:3" x14ac:dyDescent="0.25">
      <c r="A52" s="13" t="s">
        <v>609</v>
      </c>
      <c r="B52" s="6" t="s">
        <v>284</v>
      </c>
      <c r="C52" s="86"/>
    </row>
    <row r="53" spans="1:3" x14ac:dyDescent="0.25">
      <c r="A53" s="13" t="s">
        <v>613</v>
      </c>
      <c r="B53" s="6" t="s">
        <v>284</v>
      </c>
      <c r="C53" s="86"/>
    </row>
    <row r="54" spans="1:3" ht="30" x14ac:dyDescent="0.25">
      <c r="A54" s="13" t="s">
        <v>614</v>
      </c>
      <c r="B54" s="6" t="s">
        <v>284</v>
      </c>
      <c r="C54" s="86"/>
    </row>
    <row r="55" spans="1:3" x14ac:dyDescent="0.25">
      <c r="A55" s="13" t="s">
        <v>612</v>
      </c>
      <c r="B55" s="6" t="s">
        <v>284</v>
      </c>
      <c r="C55" s="86"/>
    </row>
    <row r="56" spans="1:3" x14ac:dyDescent="0.25">
      <c r="A56" s="13" t="s">
        <v>611</v>
      </c>
      <c r="B56" s="6" t="s">
        <v>284</v>
      </c>
      <c r="C56" s="86"/>
    </row>
    <row r="57" spans="1:3" x14ac:dyDescent="0.25">
      <c r="A57" s="13" t="s">
        <v>610</v>
      </c>
      <c r="B57" s="6" t="s">
        <v>284</v>
      </c>
      <c r="C57" s="86"/>
    </row>
    <row r="58" spans="1:3" x14ac:dyDescent="0.25">
      <c r="A58" s="13" t="s">
        <v>605</v>
      </c>
      <c r="B58" s="6" t="s">
        <v>284</v>
      </c>
      <c r="C58" s="86"/>
    </row>
    <row r="59" spans="1:3" x14ac:dyDescent="0.25">
      <c r="A59" s="13" t="s">
        <v>606</v>
      </c>
      <c r="B59" s="6" t="s">
        <v>284</v>
      </c>
      <c r="C59" s="86"/>
    </row>
    <row r="60" spans="1:3" x14ac:dyDescent="0.25">
      <c r="A60" s="13" t="s">
        <v>607</v>
      </c>
      <c r="B60" s="6" t="s">
        <v>284</v>
      </c>
      <c r="C60" s="86"/>
    </row>
    <row r="61" spans="1:3" x14ac:dyDescent="0.25">
      <c r="A61" s="13" t="s">
        <v>608</v>
      </c>
      <c r="B61" s="6" t="s">
        <v>284</v>
      </c>
      <c r="C61" s="86"/>
    </row>
    <row r="62" spans="1:3" s="88" customFormat="1" ht="25.5" x14ac:dyDescent="0.25">
      <c r="A62" s="7" t="s">
        <v>530</v>
      </c>
      <c r="B62" s="8" t="s">
        <v>284</v>
      </c>
      <c r="C62" s="89"/>
    </row>
    <row r="63" spans="1:3" x14ac:dyDescent="0.25">
      <c r="A63" s="13" t="s">
        <v>604</v>
      </c>
      <c r="B63" s="6" t="s">
        <v>285</v>
      </c>
      <c r="C63" s="86"/>
    </row>
    <row r="64" spans="1:3" x14ac:dyDescent="0.25">
      <c r="A64" s="13" t="s">
        <v>613</v>
      </c>
      <c r="B64" s="6" t="s">
        <v>285</v>
      </c>
      <c r="C64" s="86"/>
    </row>
    <row r="65" spans="1:3" ht="30" x14ac:dyDescent="0.25">
      <c r="A65" s="13" t="s">
        <v>614</v>
      </c>
      <c r="B65" s="6" t="s">
        <v>285</v>
      </c>
      <c r="C65" s="108">
        <v>4220993</v>
      </c>
    </row>
    <row r="66" spans="1:3" x14ac:dyDescent="0.25">
      <c r="A66" s="13" t="s">
        <v>612</v>
      </c>
      <c r="B66" s="6" t="s">
        <v>285</v>
      </c>
      <c r="C66" s="108"/>
    </row>
    <row r="67" spans="1:3" x14ac:dyDescent="0.25">
      <c r="A67" s="13" t="s">
        <v>611</v>
      </c>
      <c r="B67" s="6" t="s">
        <v>285</v>
      </c>
      <c r="C67" s="108"/>
    </row>
    <row r="68" spans="1:3" x14ac:dyDescent="0.25">
      <c r="A68" s="13" t="s">
        <v>610</v>
      </c>
      <c r="B68" s="6" t="s">
        <v>285</v>
      </c>
      <c r="C68" s="108"/>
    </row>
    <row r="69" spans="1:3" x14ac:dyDescent="0.25">
      <c r="A69" s="13" t="s">
        <v>605</v>
      </c>
      <c r="B69" s="6" t="s">
        <v>285</v>
      </c>
      <c r="C69" s="108"/>
    </row>
    <row r="70" spans="1:3" x14ac:dyDescent="0.25">
      <c r="A70" s="13" t="s">
        <v>606</v>
      </c>
      <c r="B70" s="6" t="s">
        <v>285</v>
      </c>
      <c r="C70" s="108"/>
    </row>
    <row r="71" spans="1:3" x14ac:dyDescent="0.25">
      <c r="A71" s="13" t="s">
        <v>607</v>
      </c>
      <c r="B71" s="6" t="s">
        <v>285</v>
      </c>
      <c r="C71" s="108"/>
    </row>
    <row r="72" spans="1:3" x14ac:dyDescent="0.25">
      <c r="A72" s="13" t="s">
        <v>608</v>
      </c>
      <c r="B72" s="6" t="s">
        <v>285</v>
      </c>
      <c r="C72" s="108"/>
    </row>
    <row r="73" spans="1:3" s="88" customFormat="1" x14ac:dyDescent="0.25">
      <c r="A73" s="7" t="s">
        <v>477</v>
      </c>
      <c r="B73" s="8" t="s">
        <v>285</v>
      </c>
      <c r="C73" s="120">
        <f>SUM(C63:C72)</f>
        <v>4220993</v>
      </c>
    </row>
    <row r="74" spans="1:3" x14ac:dyDescent="0.25">
      <c r="A74" s="13" t="s">
        <v>615</v>
      </c>
      <c r="B74" s="5" t="s">
        <v>335</v>
      </c>
      <c r="C74" s="86"/>
    </row>
    <row r="75" spans="1:3" x14ac:dyDescent="0.25">
      <c r="A75" s="13" t="s">
        <v>616</v>
      </c>
      <c r="B75" s="5" t="s">
        <v>335</v>
      </c>
      <c r="C75" s="86"/>
    </row>
    <row r="76" spans="1:3" x14ac:dyDescent="0.25">
      <c r="A76" s="13" t="s">
        <v>624</v>
      </c>
      <c r="B76" s="5" t="s">
        <v>335</v>
      </c>
      <c r="C76" s="86"/>
    </row>
    <row r="77" spans="1:3" x14ac:dyDescent="0.25">
      <c r="A77" s="5" t="s">
        <v>623</v>
      </c>
      <c r="B77" s="5" t="s">
        <v>335</v>
      </c>
      <c r="C77" s="86"/>
    </row>
    <row r="78" spans="1:3" x14ac:dyDescent="0.25">
      <c r="A78" s="5" t="s">
        <v>622</v>
      </c>
      <c r="B78" s="5" t="s">
        <v>335</v>
      </c>
      <c r="C78" s="86"/>
    </row>
    <row r="79" spans="1:3" x14ac:dyDescent="0.25">
      <c r="A79" s="5" t="s">
        <v>621</v>
      </c>
      <c r="B79" s="5" t="s">
        <v>335</v>
      </c>
      <c r="C79" s="86"/>
    </row>
    <row r="80" spans="1:3" x14ac:dyDescent="0.25">
      <c r="A80" s="13" t="s">
        <v>620</v>
      </c>
      <c r="B80" s="5" t="s">
        <v>335</v>
      </c>
      <c r="C80" s="86"/>
    </row>
    <row r="81" spans="1:3" x14ac:dyDescent="0.25">
      <c r="A81" s="13" t="s">
        <v>625</v>
      </c>
      <c r="B81" s="5" t="s">
        <v>335</v>
      </c>
      <c r="C81" s="86"/>
    </row>
    <row r="82" spans="1:3" x14ac:dyDescent="0.25">
      <c r="A82" s="13" t="s">
        <v>617</v>
      </c>
      <c r="B82" s="5" t="s">
        <v>335</v>
      </c>
      <c r="C82" s="86"/>
    </row>
    <row r="83" spans="1:3" x14ac:dyDescent="0.25">
      <c r="A83" s="13" t="s">
        <v>618</v>
      </c>
      <c r="B83" s="5" t="s">
        <v>335</v>
      </c>
      <c r="C83" s="86"/>
    </row>
    <row r="84" spans="1:3" s="88" customFormat="1" ht="25.5" x14ac:dyDescent="0.25">
      <c r="A84" s="7" t="s">
        <v>545</v>
      </c>
      <c r="B84" s="8" t="s">
        <v>335</v>
      </c>
      <c r="C84" s="89"/>
    </row>
    <row r="85" spans="1:3" x14ac:dyDescent="0.25">
      <c r="A85" s="13" t="s">
        <v>615</v>
      </c>
      <c r="B85" s="5" t="s">
        <v>659</v>
      </c>
      <c r="C85" s="86"/>
    </row>
    <row r="86" spans="1:3" x14ac:dyDescent="0.25">
      <c r="A86" s="13" t="s">
        <v>616</v>
      </c>
      <c r="B86" s="5" t="s">
        <v>659</v>
      </c>
      <c r="C86" s="86"/>
    </row>
    <row r="87" spans="1:3" x14ac:dyDescent="0.25">
      <c r="A87" s="13" t="s">
        <v>624</v>
      </c>
      <c r="B87" s="5" t="s">
        <v>659</v>
      </c>
      <c r="C87" s="86"/>
    </row>
    <row r="88" spans="1:3" x14ac:dyDescent="0.25">
      <c r="A88" s="5" t="s">
        <v>623</v>
      </c>
      <c r="B88" s="5" t="s">
        <v>659</v>
      </c>
      <c r="C88" s="86"/>
    </row>
    <row r="89" spans="1:3" x14ac:dyDescent="0.25">
      <c r="A89" s="5" t="s">
        <v>622</v>
      </c>
      <c r="B89" s="5" t="s">
        <v>659</v>
      </c>
      <c r="C89" s="86"/>
    </row>
    <row r="90" spans="1:3" x14ac:dyDescent="0.25">
      <c r="A90" s="5" t="s">
        <v>649</v>
      </c>
      <c r="B90" s="5" t="s">
        <v>659</v>
      </c>
      <c r="C90" s="108"/>
    </row>
    <row r="91" spans="1:3" x14ac:dyDescent="0.25">
      <c r="A91" s="13" t="s">
        <v>620</v>
      </c>
      <c r="B91" s="5" t="s">
        <v>659</v>
      </c>
      <c r="C91" s="108"/>
    </row>
    <row r="92" spans="1:3" x14ac:dyDescent="0.25">
      <c r="A92" s="13" t="s">
        <v>619</v>
      </c>
      <c r="B92" s="5" t="s">
        <v>659</v>
      </c>
      <c r="C92" s="108"/>
    </row>
    <row r="93" spans="1:3" x14ac:dyDescent="0.25">
      <c r="A93" s="13" t="s">
        <v>617</v>
      </c>
      <c r="B93" s="5" t="s">
        <v>659</v>
      </c>
      <c r="C93" s="108"/>
    </row>
    <row r="94" spans="1:3" x14ac:dyDescent="0.25">
      <c r="A94" s="13" t="s">
        <v>618</v>
      </c>
      <c r="B94" s="5" t="s">
        <v>659</v>
      </c>
      <c r="C94" s="108"/>
    </row>
    <row r="95" spans="1:3" s="88" customFormat="1" x14ac:dyDescent="0.25">
      <c r="A95" s="15" t="s">
        <v>546</v>
      </c>
      <c r="B95" s="8" t="s">
        <v>659</v>
      </c>
      <c r="C95" s="120"/>
    </row>
    <row r="96" spans="1:3" x14ac:dyDescent="0.25">
      <c r="A96" s="13" t="s">
        <v>615</v>
      </c>
      <c r="B96" s="5" t="s">
        <v>339</v>
      </c>
      <c r="C96" s="108"/>
    </row>
    <row r="97" spans="1:3" x14ac:dyDescent="0.25">
      <c r="A97" s="13" t="s">
        <v>616</v>
      </c>
      <c r="B97" s="5" t="s">
        <v>339</v>
      </c>
      <c r="C97" s="108"/>
    </row>
    <row r="98" spans="1:3" x14ac:dyDescent="0.25">
      <c r="A98" s="13" t="s">
        <v>624</v>
      </c>
      <c r="B98" s="5" t="s">
        <v>339</v>
      </c>
      <c r="C98" s="86"/>
    </row>
    <row r="99" spans="1:3" x14ac:dyDescent="0.25">
      <c r="A99" s="5" t="s">
        <v>623</v>
      </c>
      <c r="B99" s="5" t="s">
        <v>339</v>
      </c>
      <c r="C99" s="86"/>
    </row>
    <row r="100" spans="1:3" x14ac:dyDescent="0.25">
      <c r="A100" s="5" t="s">
        <v>622</v>
      </c>
      <c r="B100" s="5" t="s">
        <v>339</v>
      </c>
      <c r="C100" s="86"/>
    </row>
    <row r="101" spans="1:3" x14ac:dyDescent="0.25">
      <c r="A101" s="5" t="s">
        <v>621</v>
      </c>
      <c r="B101" s="5" t="s">
        <v>339</v>
      </c>
      <c r="C101" s="86"/>
    </row>
    <row r="102" spans="1:3" x14ac:dyDescent="0.25">
      <c r="A102" s="13" t="s">
        <v>620</v>
      </c>
      <c r="B102" s="5" t="s">
        <v>339</v>
      </c>
      <c r="C102" s="86"/>
    </row>
    <row r="103" spans="1:3" x14ac:dyDescent="0.25">
      <c r="A103" s="13" t="s">
        <v>625</v>
      </c>
      <c r="B103" s="5" t="s">
        <v>339</v>
      </c>
      <c r="C103" s="86"/>
    </row>
    <row r="104" spans="1:3" x14ac:dyDescent="0.25">
      <c r="A104" s="13" t="s">
        <v>617</v>
      </c>
      <c r="B104" s="5" t="s">
        <v>339</v>
      </c>
      <c r="C104" s="86"/>
    </row>
    <row r="105" spans="1:3" x14ac:dyDescent="0.25">
      <c r="A105" s="13" t="s">
        <v>618</v>
      </c>
      <c r="B105" s="5" t="s">
        <v>339</v>
      </c>
      <c r="C105" s="86"/>
    </row>
    <row r="106" spans="1:3" s="88" customFormat="1" ht="25.5" x14ac:dyDescent="0.25">
      <c r="A106" s="7" t="s">
        <v>547</v>
      </c>
      <c r="B106" s="8" t="s">
        <v>339</v>
      </c>
      <c r="C106" s="89"/>
    </row>
    <row r="107" spans="1:3" x14ac:dyDescent="0.25">
      <c r="A107" s="13" t="s">
        <v>615</v>
      </c>
      <c r="B107" s="5" t="s">
        <v>340</v>
      </c>
      <c r="C107" s="86"/>
    </row>
    <row r="108" spans="1:3" x14ac:dyDescent="0.25">
      <c r="A108" s="13" t="s">
        <v>616</v>
      </c>
      <c r="B108" s="5" t="s">
        <v>340</v>
      </c>
      <c r="C108" s="86"/>
    </row>
    <row r="109" spans="1:3" x14ac:dyDescent="0.25">
      <c r="A109" s="13" t="s">
        <v>624</v>
      </c>
      <c r="B109" s="5" t="s">
        <v>340</v>
      </c>
      <c r="C109" s="86"/>
    </row>
    <row r="110" spans="1:3" x14ac:dyDescent="0.25">
      <c r="A110" s="5" t="s">
        <v>623</v>
      </c>
      <c r="B110" s="5" t="s">
        <v>340</v>
      </c>
      <c r="C110" s="86"/>
    </row>
    <row r="111" spans="1:3" x14ac:dyDescent="0.25">
      <c r="A111" s="5" t="s">
        <v>622</v>
      </c>
      <c r="B111" s="5" t="s">
        <v>340</v>
      </c>
      <c r="C111" s="86"/>
    </row>
    <row r="112" spans="1:3" x14ac:dyDescent="0.25">
      <c r="A112" s="5" t="s">
        <v>621</v>
      </c>
      <c r="B112" s="5" t="s">
        <v>340</v>
      </c>
      <c r="C112" s="86"/>
    </row>
    <row r="113" spans="1:3" x14ac:dyDescent="0.25">
      <c r="A113" s="13" t="s">
        <v>620</v>
      </c>
      <c r="B113" s="5" t="s">
        <v>340</v>
      </c>
      <c r="C113" s="86"/>
    </row>
    <row r="114" spans="1:3" x14ac:dyDescent="0.25">
      <c r="A114" s="13" t="s">
        <v>619</v>
      </c>
      <c r="B114" s="5" t="s">
        <v>340</v>
      </c>
      <c r="C114" s="86"/>
    </row>
    <row r="115" spans="1:3" x14ac:dyDescent="0.25">
      <c r="A115" s="13" t="s">
        <v>617</v>
      </c>
      <c r="B115" s="5" t="s">
        <v>340</v>
      </c>
      <c r="C115" s="86"/>
    </row>
    <row r="116" spans="1:3" x14ac:dyDescent="0.25">
      <c r="A116" s="13" t="s">
        <v>618</v>
      </c>
      <c r="B116" s="5" t="s">
        <v>340</v>
      </c>
      <c r="C116" s="86"/>
    </row>
    <row r="117" spans="1:3" s="88" customFormat="1" x14ac:dyDescent="0.25">
      <c r="A117" s="15" t="s">
        <v>548</v>
      </c>
      <c r="B117" s="8" t="s">
        <v>340</v>
      </c>
      <c r="C117" s="89"/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D40"/>
  <sheetViews>
    <sheetView topLeftCell="A19" workbookViewId="0">
      <selection activeCell="C33" sqref="A33:C33"/>
    </sheetView>
  </sheetViews>
  <sheetFormatPr defaultRowHeight="15" x14ac:dyDescent="0.25"/>
  <cols>
    <col min="1" max="1" width="100" customWidth="1"/>
    <col min="2" max="2" width="7.5703125" bestFit="1" customWidth="1"/>
    <col min="3" max="3" width="17" customWidth="1"/>
  </cols>
  <sheetData>
    <row r="1" spans="1:4" x14ac:dyDescent="0.25">
      <c r="A1" s="141" t="s">
        <v>718</v>
      </c>
      <c r="B1" s="141"/>
      <c r="C1" s="1"/>
      <c r="D1" s="1"/>
    </row>
    <row r="3" spans="1:4" ht="28.5" customHeight="1" x14ac:dyDescent="0.25">
      <c r="A3" s="232" t="s">
        <v>700</v>
      </c>
      <c r="B3" s="239"/>
      <c r="C3" s="239"/>
    </row>
    <row r="4" spans="1:4" ht="26.25" customHeight="1" x14ac:dyDescent="0.25">
      <c r="A4" s="235" t="s">
        <v>669</v>
      </c>
      <c r="B4" s="243"/>
      <c r="C4" s="243"/>
    </row>
    <row r="5" spans="1:4" ht="18.75" customHeight="1" x14ac:dyDescent="0.3">
      <c r="A5" s="73"/>
      <c r="B5" s="77"/>
      <c r="C5" s="77"/>
    </row>
    <row r="6" spans="1:4" ht="23.25" customHeight="1" x14ac:dyDescent="0.25">
      <c r="A6" s="4" t="s">
        <v>1</v>
      </c>
    </row>
    <row r="7" spans="1:4" ht="25.5" x14ac:dyDescent="0.25">
      <c r="A7" s="38" t="s">
        <v>632</v>
      </c>
      <c r="B7" s="3" t="s">
        <v>82</v>
      </c>
      <c r="C7" s="72" t="s">
        <v>26</v>
      </c>
    </row>
    <row r="8" spans="1:4" x14ac:dyDescent="0.25">
      <c r="A8" s="12" t="s">
        <v>388</v>
      </c>
      <c r="B8" s="6" t="s">
        <v>161</v>
      </c>
      <c r="C8" s="86"/>
    </row>
    <row r="9" spans="1:4" x14ac:dyDescent="0.25">
      <c r="A9" s="12" t="s">
        <v>389</v>
      </c>
      <c r="B9" s="6" t="s">
        <v>161</v>
      </c>
      <c r="C9" s="86"/>
    </row>
    <row r="10" spans="1:4" x14ac:dyDescent="0.25">
      <c r="A10" s="12" t="s">
        <v>390</v>
      </c>
      <c r="B10" s="6" t="s">
        <v>161</v>
      </c>
      <c r="C10" s="86"/>
    </row>
    <row r="11" spans="1:4" x14ac:dyDescent="0.25">
      <c r="A11" s="12" t="s">
        <v>391</v>
      </c>
      <c r="B11" s="6" t="s">
        <v>161</v>
      </c>
      <c r="C11" s="86"/>
    </row>
    <row r="12" spans="1:4" x14ac:dyDescent="0.25">
      <c r="A12" s="13" t="s">
        <v>392</v>
      </c>
      <c r="B12" s="6" t="s">
        <v>161</v>
      </c>
      <c r="C12" s="86"/>
    </row>
    <row r="13" spans="1:4" x14ac:dyDescent="0.25">
      <c r="A13" s="13" t="s">
        <v>393</v>
      </c>
      <c r="B13" s="6" t="s">
        <v>161</v>
      </c>
      <c r="C13" s="86"/>
    </row>
    <row r="14" spans="1:4" s="88" customFormat="1" x14ac:dyDescent="0.25">
      <c r="A14" s="15" t="s">
        <v>32</v>
      </c>
      <c r="B14" s="14" t="s">
        <v>161</v>
      </c>
      <c r="C14" s="89"/>
    </row>
    <row r="15" spans="1:4" x14ac:dyDescent="0.25">
      <c r="A15" s="12" t="s">
        <v>394</v>
      </c>
      <c r="B15" s="6" t="s">
        <v>162</v>
      </c>
      <c r="C15" s="86"/>
    </row>
    <row r="16" spans="1:4" s="88" customFormat="1" x14ac:dyDescent="0.25">
      <c r="A16" s="16" t="s">
        <v>31</v>
      </c>
      <c r="B16" s="14" t="s">
        <v>162</v>
      </c>
      <c r="C16" s="89"/>
    </row>
    <row r="17" spans="1:3" x14ac:dyDescent="0.25">
      <c r="A17" s="12" t="s">
        <v>395</v>
      </c>
      <c r="B17" s="6" t="s">
        <v>163</v>
      </c>
      <c r="C17" s="86"/>
    </row>
    <row r="18" spans="1:3" x14ac:dyDescent="0.25">
      <c r="A18" s="12" t="s">
        <v>396</v>
      </c>
      <c r="B18" s="6" t="s">
        <v>163</v>
      </c>
      <c r="C18" s="86"/>
    </row>
    <row r="19" spans="1:3" x14ac:dyDescent="0.25">
      <c r="A19" s="13" t="s">
        <v>397</v>
      </c>
      <c r="B19" s="6" t="s">
        <v>163</v>
      </c>
      <c r="C19" s="86"/>
    </row>
    <row r="20" spans="1:3" x14ac:dyDescent="0.25">
      <c r="A20" s="13" t="s">
        <v>398</v>
      </c>
      <c r="B20" s="6" t="s">
        <v>163</v>
      </c>
      <c r="C20" s="86"/>
    </row>
    <row r="21" spans="1:3" x14ac:dyDescent="0.25">
      <c r="A21" s="13" t="s">
        <v>399</v>
      </c>
      <c r="B21" s="6" t="s">
        <v>163</v>
      </c>
      <c r="C21" s="86"/>
    </row>
    <row r="22" spans="1:3" ht="30" x14ac:dyDescent="0.25">
      <c r="A22" s="17" t="s">
        <v>400</v>
      </c>
      <c r="B22" s="6" t="s">
        <v>163</v>
      </c>
      <c r="C22" s="86"/>
    </row>
    <row r="23" spans="1:3" s="88" customFormat="1" x14ac:dyDescent="0.25">
      <c r="A23" s="11" t="s">
        <v>30</v>
      </c>
      <c r="B23" s="14" t="s">
        <v>163</v>
      </c>
      <c r="C23" s="89"/>
    </row>
    <row r="24" spans="1:3" x14ac:dyDescent="0.25">
      <c r="A24" s="12" t="s">
        <v>401</v>
      </c>
      <c r="B24" s="6" t="s">
        <v>164</v>
      </c>
      <c r="C24" s="86"/>
    </row>
    <row r="25" spans="1:3" x14ac:dyDescent="0.25">
      <c r="A25" s="12" t="s">
        <v>402</v>
      </c>
      <c r="B25" s="6" t="s">
        <v>164</v>
      </c>
      <c r="C25" s="86"/>
    </row>
    <row r="26" spans="1:3" s="88" customFormat="1" x14ac:dyDescent="0.25">
      <c r="A26" s="11" t="s">
        <v>29</v>
      </c>
      <c r="B26" s="8" t="s">
        <v>164</v>
      </c>
      <c r="C26" s="89"/>
    </row>
    <row r="27" spans="1:3" x14ac:dyDescent="0.25">
      <c r="A27" s="12" t="s">
        <v>403</v>
      </c>
      <c r="B27" s="6" t="s">
        <v>165</v>
      </c>
      <c r="C27" s="86"/>
    </row>
    <row r="28" spans="1:3" x14ac:dyDescent="0.25">
      <c r="A28" s="12" t="s">
        <v>404</v>
      </c>
      <c r="B28" s="6" t="s">
        <v>165</v>
      </c>
      <c r="C28" s="86"/>
    </row>
    <row r="29" spans="1:3" x14ac:dyDescent="0.25">
      <c r="A29" s="13" t="s">
        <v>405</v>
      </c>
      <c r="B29" s="6" t="s">
        <v>165</v>
      </c>
      <c r="C29" s="86"/>
    </row>
    <row r="30" spans="1:3" x14ac:dyDescent="0.25">
      <c r="A30" s="13" t="s">
        <v>406</v>
      </c>
      <c r="B30" s="6" t="s">
        <v>165</v>
      </c>
      <c r="C30" s="86"/>
    </row>
    <row r="31" spans="1:3" x14ac:dyDescent="0.25">
      <c r="A31" s="13" t="s">
        <v>407</v>
      </c>
      <c r="B31" s="6" t="s">
        <v>165</v>
      </c>
      <c r="C31" s="107"/>
    </row>
    <row r="32" spans="1:3" x14ac:dyDescent="0.25">
      <c r="A32" s="13" t="s">
        <v>408</v>
      </c>
      <c r="B32" s="6" t="s">
        <v>165</v>
      </c>
      <c r="C32" s="86"/>
    </row>
    <row r="33" spans="1:3" x14ac:dyDescent="0.25">
      <c r="A33" s="13" t="s">
        <v>650</v>
      </c>
      <c r="B33" s="6" t="s">
        <v>165</v>
      </c>
      <c r="C33" s="86">
        <v>2600000</v>
      </c>
    </row>
    <row r="34" spans="1:3" x14ac:dyDescent="0.25">
      <c r="A34" s="13" t="s">
        <v>409</v>
      </c>
      <c r="B34" s="6" t="s">
        <v>165</v>
      </c>
      <c r="C34" s="86"/>
    </row>
    <row r="35" spans="1:3" x14ac:dyDescent="0.25">
      <c r="A35" s="13" t="s">
        <v>410</v>
      </c>
      <c r="B35" s="6" t="s">
        <v>165</v>
      </c>
      <c r="C35" s="86"/>
    </row>
    <row r="36" spans="1:3" x14ac:dyDescent="0.25">
      <c r="A36" s="13" t="s">
        <v>411</v>
      </c>
      <c r="B36" s="6" t="s">
        <v>165</v>
      </c>
      <c r="C36" s="86"/>
    </row>
    <row r="37" spans="1:3" ht="30" x14ac:dyDescent="0.25">
      <c r="A37" s="13" t="s">
        <v>412</v>
      </c>
      <c r="B37" s="6" t="s">
        <v>165</v>
      </c>
      <c r="C37" s="86"/>
    </row>
    <row r="38" spans="1:3" ht="30" x14ac:dyDescent="0.25">
      <c r="A38" s="13" t="s">
        <v>413</v>
      </c>
      <c r="B38" s="6" t="s">
        <v>165</v>
      </c>
      <c r="C38" s="86"/>
    </row>
    <row r="39" spans="1:3" s="88" customFormat="1" x14ac:dyDescent="0.25">
      <c r="A39" s="11" t="s">
        <v>414</v>
      </c>
      <c r="B39" s="14" t="s">
        <v>165</v>
      </c>
      <c r="C39" s="120">
        <f>SUM(C27:C38)</f>
        <v>2600000</v>
      </c>
    </row>
    <row r="40" spans="1:3" s="88" customFormat="1" ht="15.75" x14ac:dyDescent="0.25">
      <c r="A40" s="18" t="s">
        <v>415</v>
      </c>
      <c r="B40" s="9" t="s">
        <v>166</v>
      </c>
      <c r="C40" s="89">
        <f>C14+C16+C23+C26+C39</f>
        <v>2600000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D34"/>
  <sheetViews>
    <sheetView workbookViewId="0">
      <selection activeCell="C15" sqref="C15"/>
    </sheetView>
  </sheetViews>
  <sheetFormatPr defaultRowHeight="15" x14ac:dyDescent="0.25"/>
  <cols>
    <col min="1" max="1" width="65" customWidth="1"/>
    <col min="2" max="2" width="7.5703125" bestFit="1" customWidth="1"/>
    <col min="3" max="3" width="16.85546875" customWidth="1"/>
  </cols>
  <sheetData>
    <row r="1" spans="1:4" x14ac:dyDescent="0.25">
      <c r="A1" s="141" t="s">
        <v>719</v>
      </c>
      <c r="B1" s="141"/>
      <c r="C1" s="1"/>
      <c r="D1" s="1"/>
    </row>
    <row r="3" spans="1:4" ht="24" customHeight="1" x14ac:dyDescent="0.25">
      <c r="A3" s="232" t="s">
        <v>700</v>
      </c>
      <c r="B3" s="233"/>
      <c r="C3" s="233"/>
    </row>
    <row r="4" spans="1:4" ht="26.25" customHeight="1" x14ac:dyDescent="0.25">
      <c r="A4" s="235" t="s">
        <v>670</v>
      </c>
      <c r="B4" s="233"/>
      <c r="C4" s="233"/>
    </row>
    <row r="6" spans="1:4" ht="25.5" x14ac:dyDescent="0.25">
      <c r="A6" s="38" t="s">
        <v>632</v>
      </c>
      <c r="B6" s="3" t="s">
        <v>82</v>
      </c>
      <c r="C6" s="72" t="s">
        <v>26</v>
      </c>
    </row>
    <row r="7" spans="1:4" x14ac:dyDescent="0.25">
      <c r="A7" s="5" t="s">
        <v>531</v>
      </c>
      <c r="B7" s="5" t="s">
        <v>292</v>
      </c>
      <c r="C7" s="86">
        <v>0</v>
      </c>
    </row>
    <row r="8" spans="1:4" x14ac:dyDescent="0.25">
      <c r="A8" s="5" t="s">
        <v>532</v>
      </c>
      <c r="B8" s="5" t="s">
        <v>292</v>
      </c>
      <c r="C8" s="86">
        <v>0</v>
      </c>
    </row>
    <row r="9" spans="1:4" x14ac:dyDescent="0.25">
      <c r="A9" s="5" t="s">
        <v>533</v>
      </c>
      <c r="B9" s="5" t="s">
        <v>292</v>
      </c>
      <c r="C9" s="108">
        <v>350000</v>
      </c>
    </row>
    <row r="10" spans="1:4" x14ac:dyDescent="0.25">
      <c r="A10" s="5" t="s">
        <v>534</v>
      </c>
      <c r="B10" s="5" t="s">
        <v>292</v>
      </c>
      <c r="C10" s="86">
        <v>0</v>
      </c>
    </row>
    <row r="11" spans="1:4" s="88" customFormat="1" x14ac:dyDescent="0.25">
      <c r="A11" s="7" t="s">
        <v>482</v>
      </c>
      <c r="B11" s="8" t="s">
        <v>292</v>
      </c>
      <c r="C11" s="89">
        <f>SUM(C7:C10)</f>
        <v>350000</v>
      </c>
    </row>
    <row r="12" spans="1:4" x14ac:dyDescent="0.25">
      <c r="A12" s="5" t="s">
        <v>483</v>
      </c>
      <c r="B12" s="6" t="s">
        <v>293</v>
      </c>
      <c r="C12" s="86">
        <v>4000000</v>
      </c>
    </row>
    <row r="13" spans="1:4" ht="27" x14ac:dyDescent="0.25">
      <c r="A13" s="47" t="s">
        <v>294</v>
      </c>
      <c r="B13" s="47" t="s">
        <v>293</v>
      </c>
      <c r="C13" s="86">
        <v>4000000</v>
      </c>
    </row>
    <row r="14" spans="1:4" ht="27" x14ac:dyDescent="0.25">
      <c r="A14" s="47" t="s">
        <v>295</v>
      </c>
      <c r="B14" s="47" t="s">
        <v>293</v>
      </c>
      <c r="C14" s="86">
        <v>0</v>
      </c>
    </row>
    <row r="15" spans="1:4" x14ac:dyDescent="0.25">
      <c r="A15" s="5" t="s">
        <v>485</v>
      </c>
      <c r="B15" s="6" t="s">
        <v>299</v>
      </c>
      <c r="C15" s="133">
        <v>0</v>
      </c>
    </row>
    <row r="16" spans="1:4" ht="27" x14ac:dyDescent="0.25">
      <c r="A16" s="47" t="s">
        <v>300</v>
      </c>
      <c r="B16" s="47" t="s">
        <v>299</v>
      </c>
      <c r="C16" s="86">
        <v>0</v>
      </c>
    </row>
    <row r="17" spans="1:3" ht="27" x14ac:dyDescent="0.25">
      <c r="A17" s="47" t="s">
        <v>301</v>
      </c>
      <c r="B17" s="47" t="s">
        <v>299</v>
      </c>
      <c r="C17" s="86">
        <v>0</v>
      </c>
    </row>
    <row r="18" spans="1:3" x14ac:dyDescent="0.25">
      <c r="A18" s="47" t="s">
        <v>302</v>
      </c>
      <c r="B18" s="47" t="s">
        <v>299</v>
      </c>
      <c r="C18" s="86">
        <v>0</v>
      </c>
    </row>
    <row r="19" spans="1:3" x14ac:dyDescent="0.25">
      <c r="A19" s="47" t="s">
        <v>303</v>
      </c>
      <c r="B19" s="47" t="s">
        <v>299</v>
      </c>
      <c r="C19" s="86">
        <v>0</v>
      </c>
    </row>
    <row r="20" spans="1:3" x14ac:dyDescent="0.25">
      <c r="A20" s="5" t="s">
        <v>535</v>
      </c>
      <c r="B20" s="6" t="s">
        <v>304</v>
      </c>
      <c r="C20" s="86">
        <v>0</v>
      </c>
    </row>
    <row r="21" spans="1:3" x14ac:dyDescent="0.25">
      <c r="A21" s="47" t="s">
        <v>305</v>
      </c>
      <c r="B21" s="47" t="s">
        <v>304</v>
      </c>
      <c r="C21" s="86">
        <v>0</v>
      </c>
    </row>
    <row r="22" spans="1:3" x14ac:dyDescent="0.25">
      <c r="A22" s="47" t="s">
        <v>306</v>
      </c>
      <c r="B22" s="47" t="s">
        <v>304</v>
      </c>
      <c r="C22" s="86">
        <v>0</v>
      </c>
    </row>
    <row r="23" spans="1:3" s="88" customFormat="1" x14ac:dyDescent="0.25">
      <c r="A23" s="7" t="s">
        <v>514</v>
      </c>
      <c r="B23" s="8" t="s">
        <v>307</v>
      </c>
      <c r="C23" s="89">
        <f>C12+C15+C20</f>
        <v>4000000</v>
      </c>
    </row>
    <row r="24" spans="1:3" x14ac:dyDescent="0.25">
      <c r="A24" s="5" t="s">
        <v>536</v>
      </c>
      <c r="B24" s="5" t="s">
        <v>308</v>
      </c>
      <c r="C24" s="86">
        <v>5000</v>
      </c>
    </row>
    <row r="25" spans="1:3" x14ac:dyDescent="0.25">
      <c r="A25" s="5" t="s">
        <v>537</v>
      </c>
      <c r="B25" s="5" t="s">
        <v>308</v>
      </c>
      <c r="C25" s="86">
        <v>0</v>
      </c>
    </row>
    <row r="26" spans="1:3" x14ac:dyDescent="0.25">
      <c r="A26" s="5" t="s">
        <v>538</v>
      </c>
      <c r="B26" s="5" t="s">
        <v>308</v>
      </c>
      <c r="C26" s="86">
        <v>0</v>
      </c>
    </row>
    <row r="27" spans="1:3" x14ac:dyDescent="0.25">
      <c r="A27" s="5" t="s">
        <v>539</v>
      </c>
      <c r="B27" s="5" t="s">
        <v>308</v>
      </c>
      <c r="C27" s="86">
        <v>0</v>
      </c>
    </row>
    <row r="28" spans="1:3" x14ac:dyDescent="0.25">
      <c r="A28" s="5" t="s">
        <v>540</v>
      </c>
      <c r="B28" s="5" t="s">
        <v>308</v>
      </c>
      <c r="C28" s="86">
        <v>0</v>
      </c>
    </row>
    <row r="29" spans="1:3" x14ac:dyDescent="0.25">
      <c r="A29" s="5" t="s">
        <v>541</v>
      </c>
      <c r="B29" s="5" t="s">
        <v>308</v>
      </c>
      <c r="C29" s="86">
        <v>0</v>
      </c>
    </row>
    <row r="30" spans="1:3" x14ac:dyDescent="0.25">
      <c r="A30" s="5" t="s">
        <v>542</v>
      </c>
      <c r="B30" s="5" t="s">
        <v>308</v>
      </c>
      <c r="C30" s="86">
        <v>0</v>
      </c>
    </row>
    <row r="31" spans="1:3" x14ac:dyDescent="0.25">
      <c r="A31" s="5" t="s">
        <v>543</v>
      </c>
      <c r="B31" s="5" t="s">
        <v>308</v>
      </c>
      <c r="C31" s="86">
        <v>0</v>
      </c>
    </row>
    <row r="32" spans="1:3" ht="45" x14ac:dyDescent="0.25">
      <c r="A32" s="5" t="s">
        <v>544</v>
      </c>
      <c r="B32" s="5" t="s">
        <v>308</v>
      </c>
      <c r="C32" s="86">
        <v>0</v>
      </c>
    </row>
    <row r="33" spans="1:3" x14ac:dyDescent="0.25">
      <c r="A33" s="5" t="s">
        <v>698</v>
      </c>
      <c r="B33" s="5" t="s">
        <v>308</v>
      </c>
      <c r="C33" s="108">
        <v>70000</v>
      </c>
    </row>
    <row r="34" spans="1:3" s="88" customFormat="1" x14ac:dyDescent="0.25">
      <c r="A34" s="7" t="s">
        <v>487</v>
      </c>
      <c r="B34" s="8" t="s">
        <v>308</v>
      </c>
      <c r="C34" s="120">
        <f>SUM(C24:C33)</f>
        <v>75000</v>
      </c>
    </row>
  </sheetData>
  <mergeCells count="2"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D71"/>
  <sheetViews>
    <sheetView topLeftCell="A19" workbookViewId="0">
      <selection activeCell="B2" sqref="B2"/>
    </sheetView>
  </sheetViews>
  <sheetFormatPr defaultRowHeight="15" x14ac:dyDescent="0.25"/>
  <cols>
    <col min="1" max="1" width="64.5703125" customWidth="1"/>
    <col min="2" max="2" width="8" bestFit="1" customWidth="1"/>
    <col min="3" max="3" width="27" customWidth="1"/>
    <col min="4" max="4" width="28.42578125" bestFit="1" customWidth="1"/>
  </cols>
  <sheetData>
    <row r="1" spans="1:4" x14ac:dyDescent="0.25">
      <c r="B1" t="s">
        <v>720</v>
      </c>
      <c r="C1" s="1"/>
      <c r="D1" s="1"/>
    </row>
    <row r="3" spans="1:4" ht="22.5" customHeight="1" x14ac:dyDescent="0.25">
      <c r="A3" s="232" t="s">
        <v>700</v>
      </c>
      <c r="B3" s="233"/>
      <c r="C3" s="233"/>
      <c r="D3" s="233"/>
    </row>
    <row r="4" spans="1:4" ht="48.75" customHeight="1" x14ac:dyDescent="0.25">
      <c r="A4" s="235" t="s">
        <v>671</v>
      </c>
      <c r="B4" s="233"/>
      <c r="C4" s="233"/>
      <c r="D4" s="234"/>
    </row>
    <row r="5" spans="1:4" ht="21" customHeight="1" x14ac:dyDescent="0.25">
      <c r="A5" s="56"/>
      <c r="B5" s="57"/>
      <c r="C5" s="57"/>
    </row>
    <row r="6" spans="1:4" x14ac:dyDescent="0.25">
      <c r="A6" s="4" t="s">
        <v>1</v>
      </c>
    </row>
    <row r="7" spans="1:4" ht="33" customHeight="1" x14ac:dyDescent="0.25">
      <c r="A7" s="157" t="s">
        <v>632</v>
      </c>
      <c r="B7" s="3" t="s">
        <v>82</v>
      </c>
      <c r="C7" s="156" t="s">
        <v>27</v>
      </c>
      <c r="D7" s="183" t="s">
        <v>28</v>
      </c>
    </row>
    <row r="8" spans="1:4" x14ac:dyDescent="0.25">
      <c r="A8" s="12" t="s">
        <v>432</v>
      </c>
      <c r="B8" s="5" t="s">
        <v>219</v>
      </c>
      <c r="C8" s="86">
        <v>0</v>
      </c>
      <c r="D8" s="108">
        <v>0</v>
      </c>
    </row>
    <row r="9" spans="1:4" x14ac:dyDescent="0.25">
      <c r="A9" s="19" t="s">
        <v>220</v>
      </c>
      <c r="B9" s="19" t="s">
        <v>219</v>
      </c>
      <c r="C9" s="86">
        <v>0</v>
      </c>
      <c r="D9" s="108">
        <v>0</v>
      </c>
    </row>
    <row r="10" spans="1:4" x14ac:dyDescent="0.25">
      <c r="A10" s="19" t="s">
        <v>221</v>
      </c>
      <c r="B10" s="19" t="s">
        <v>219</v>
      </c>
      <c r="C10" s="86">
        <v>0</v>
      </c>
      <c r="D10" s="108">
        <v>0</v>
      </c>
    </row>
    <row r="11" spans="1:4" ht="30" x14ac:dyDescent="0.25">
      <c r="A11" s="12" t="s">
        <v>222</v>
      </c>
      <c r="B11" s="5" t="s">
        <v>223</v>
      </c>
      <c r="C11" s="86">
        <v>0</v>
      </c>
      <c r="D11" s="108">
        <v>0</v>
      </c>
    </row>
    <row r="12" spans="1:4" x14ac:dyDescent="0.25">
      <c r="A12" s="12" t="s">
        <v>431</v>
      </c>
      <c r="B12" s="5" t="s">
        <v>224</v>
      </c>
      <c r="C12" s="108">
        <v>0</v>
      </c>
      <c r="D12" s="108">
        <v>0</v>
      </c>
    </row>
    <row r="13" spans="1:4" x14ac:dyDescent="0.25">
      <c r="A13" s="19" t="s">
        <v>220</v>
      </c>
      <c r="B13" s="19" t="s">
        <v>224</v>
      </c>
      <c r="C13" s="86">
        <v>0</v>
      </c>
      <c r="D13" s="108">
        <v>0</v>
      </c>
    </row>
    <row r="14" spans="1:4" x14ac:dyDescent="0.25">
      <c r="A14" s="19" t="s">
        <v>221</v>
      </c>
      <c r="B14" s="19" t="s">
        <v>225</v>
      </c>
      <c r="C14" s="86">
        <v>0</v>
      </c>
      <c r="D14" s="108">
        <v>0</v>
      </c>
    </row>
    <row r="15" spans="1:4" s="88" customFormat="1" x14ac:dyDescent="0.25">
      <c r="A15" s="11" t="s">
        <v>430</v>
      </c>
      <c r="B15" s="7" t="s">
        <v>226</v>
      </c>
      <c r="C15" s="89">
        <v>0</v>
      </c>
      <c r="D15" s="120">
        <v>0</v>
      </c>
    </row>
    <row r="16" spans="1:4" x14ac:dyDescent="0.25">
      <c r="A16" s="21" t="s">
        <v>435</v>
      </c>
      <c r="B16" s="5" t="s">
        <v>227</v>
      </c>
      <c r="C16" s="86">
        <v>0</v>
      </c>
      <c r="D16" s="108">
        <v>0</v>
      </c>
    </row>
    <row r="17" spans="1:4" x14ac:dyDescent="0.25">
      <c r="A17" s="19" t="s">
        <v>228</v>
      </c>
      <c r="B17" s="19" t="s">
        <v>227</v>
      </c>
      <c r="C17" s="86">
        <v>0</v>
      </c>
      <c r="D17" s="108">
        <v>0</v>
      </c>
    </row>
    <row r="18" spans="1:4" x14ac:dyDescent="0.25">
      <c r="A18" s="19" t="s">
        <v>229</v>
      </c>
      <c r="B18" s="19" t="s">
        <v>227</v>
      </c>
      <c r="C18" s="86">
        <v>0</v>
      </c>
      <c r="D18" s="108">
        <v>0</v>
      </c>
    </row>
    <row r="19" spans="1:4" x14ac:dyDescent="0.25">
      <c r="A19" s="21" t="s">
        <v>436</v>
      </c>
      <c r="B19" s="5" t="s">
        <v>230</v>
      </c>
      <c r="C19" s="86">
        <v>0</v>
      </c>
      <c r="D19" s="108">
        <v>0</v>
      </c>
    </row>
    <row r="20" spans="1:4" x14ac:dyDescent="0.25">
      <c r="A20" s="19" t="s">
        <v>221</v>
      </c>
      <c r="B20" s="19" t="s">
        <v>230</v>
      </c>
      <c r="C20" s="86">
        <v>0</v>
      </c>
      <c r="D20" s="108">
        <v>0</v>
      </c>
    </row>
    <row r="21" spans="1:4" x14ac:dyDescent="0.25">
      <c r="A21" s="13" t="s">
        <v>231</v>
      </c>
      <c r="B21" s="5" t="s">
        <v>232</v>
      </c>
      <c r="C21" s="86">
        <v>0</v>
      </c>
      <c r="D21" s="108">
        <v>0</v>
      </c>
    </row>
    <row r="22" spans="1:4" x14ac:dyDescent="0.25">
      <c r="A22" s="13" t="s">
        <v>437</v>
      </c>
      <c r="B22" s="5" t="s">
        <v>233</v>
      </c>
      <c r="C22" s="86">
        <v>0</v>
      </c>
      <c r="D22" s="108">
        <v>0</v>
      </c>
    </row>
    <row r="23" spans="1:4" x14ac:dyDescent="0.25">
      <c r="A23" s="19" t="s">
        <v>229</v>
      </c>
      <c r="B23" s="19" t="s">
        <v>233</v>
      </c>
      <c r="C23" s="86">
        <v>0</v>
      </c>
      <c r="D23" s="108">
        <v>0</v>
      </c>
    </row>
    <row r="24" spans="1:4" x14ac:dyDescent="0.25">
      <c r="A24" s="19" t="s">
        <v>221</v>
      </c>
      <c r="B24" s="19" t="s">
        <v>233</v>
      </c>
      <c r="C24" s="86">
        <v>0</v>
      </c>
      <c r="D24" s="108">
        <v>0</v>
      </c>
    </row>
    <row r="25" spans="1:4" s="88" customFormat="1" x14ac:dyDescent="0.25">
      <c r="A25" s="22" t="s">
        <v>433</v>
      </c>
      <c r="B25" s="7" t="s">
        <v>234</v>
      </c>
      <c r="C25" s="89">
        <v>0</v>
      </c>
      <c r="D25" s="120">
        <v>0</v>
      </c>
    </row>
    <row r="26" spans="1:4" x14ac:dyDescent="0.25">
      <c r="A26" s="21" t="s">
        <v>235</v>
      </c>
      <c r="B26" s="5" t="s">
        <v>236</v>
      </c>
      <c r="C26" s="86">
        <v>0</v>
      </c>
      <c r="D26" s="108">
        <v>0</v>
      </c>
    </row>
    <row r="27" spans="1:4" x14ac:dyDescent="0.25">
      <c r="A27" s="21" t="s">
        <v>237</v>
      </c>
      <c r="B27" s="5" t="s">
        <v>238</v>
      </c>
      <c r="C27" s="86">
        <v>906277</v>
      </c>
      <c r="D27" s="108">
        <v>0</v>
      </c>
    </row>
    <row r="28" spans="1:4" x14ac:dyDescent="0.25">
      <c r="A28" s="21" t="s">
        <v>241</v>
      </c>
      <c r="B28" s="5" t="s">
        <v>242</v>
      </c>
      <c r="C28" s="86">
        <v>0</v>
      </c>
      <c r="D28" s="108">
        <v>0</v>
      </c>
    </row>
    <row r="29" spans="1:4" x14ac:dyDescent="0.25">
      <c r="A29" s="21" t="s">
        <v>243</v>
      </c>
      <c r="B29" s="5" t="s">
        <v>244</v>
      </c>
      <c r="C29" s="86">
        <v>0</v>
      </c>
      <c r="D29" s="108">
        <v>0</v>
      </c>
    </row>
    <row r="30" spans="1:4" x14ac:dyDescent="0.25">
      <c r="A30" s="21" t="s">
        <v>245</v>
      </c>
      <c r="B30" s="5" t="s">
        <v>246</v>
      </c>
      <c r="C30" s="86">
        <v>0</v>
      </c>
      <c r="D30" s="108">
        <v>0</v>
      </c>
    </row>
    <row r="31" spans="1:4" s="88" customFormat="1" x14ac:dyDescent="0.25">
      <c r="A31" s="40" t="s">
        <v>434</v>
      </c>
      <c r="B31" s="41" t="s">
        <v>247</v>
      </c>
      <c r="C31" s="89">
        <f>C15+C25+C26+C27+C28+C29+C30</f>
        <v>906277</v>
      </c>
      <c r="D31" s="120">
        <v>0</v>
      </c>
    </row>
    <row r="32" spans="1:4" x14ac:dyDescent="0.25">
      <c r="A32" s="21" t="s">
        <v>248</v>
      </c>
      <c r="B32" s="5" t="s">
        <v>249</v>
      </c>
      <c r="C32" s="86">
        <v>0</v>
      </c>
      <c r="D32" s="108">
        <v>0</v>
      </c>
    </row>
    <row r="33" spans="1:4" x14ac:dyDescent="0.25">
      <c r="A33" s="12" t="s">
        <v>250</v>
      </c>
      <c r="B33" s="5" t="s">
        <v>251</v>
      </c>
      <c r="C33" s="86">
        <v>0</v>
      </c>
      <c r="D33" s="108">
        <v>0</v>
      </c>
    </row>
    <row r="34" spans="1:4" x14ac:dyDescent="0.25">
      <c r="A34" s="21" t="s">
        <v>438</v>
      </c>
      <c r="B34" s="5" t="s">
        <v>252</v>
      </c>
      <c r="C34" s="86">
        <v>0</v>
      </c>
      <c r="D34" s="108">
        <v>0</v>
      </c>
    </row>
    <row r="35" spans="1:4" x14ac:dyDescent="0.25">
      <c r="A35" s="19" t="s">
        <v>221</v>
      </c>
      <c r="B35" s="19" t="s">
        <v>252</v>
      </c>
      <c r="C35" s="86">
        <v>0</v>
      </c>
      <c r="D35" s="108">
        <v>0</v>
      </c>
    </row>
    <row r="36" spans="1:4" x14ac:dyDescent="0.25">
      <c r="A36" s="21" t="s">
        <v>439</v>
      </c>
      <c r="B36" s="5" t="s">
        <v>253</v>
      </c>
      <c r="C36" s="86">
        <v>0</v>
      </c>
      <c r="D36" s="108">
        <v>0</v>
      </c>
    </row>
    <row r="37" spans="1:4" x14ac:dyDescent="0.25">
      <c r="A37" s="19" t="s">
        <v>254</v>
      </c>
      <c r="B37" s="19" t="s">
        <v>253</v>
      </c>
      <c r="C37" s="86">
        <v>0</v>
      </c>
      <c r="D37" s="108">
        <v>0</v>
      </c>
    </row>
    <row r="38" spans="1:4" x14ac:dyDescent="0.25">
      <c r="A38" s="19" t="s">
        <v>255</v>
      </c>
      <c r="B38" s="19" t="s">
        <v>253</v>
      </c>
      <c r="C38" s="86">
        <v>0</v>
      </c>
      <c r="D38" s="108">
        <v>0</v>
      </c>
    </row>
    <row r="39" spans="1:4" x14ac:dyDescent="0.25">
      <c r="A39" s="19" t="s">
        <v>256</v>
      </c>
      <c r="B39" s="19" t="s">
        <v>253</v>
      </c>
      <c r="C39" s="86">
        <v>0</v>
      </c>
      <c r="D39" s="108">
        <v>0</v>
      </c>
    </row>
    <row r="40" spans="1:4" x14ac:dyDescent="0.25">
      <c r="A40" s="19" t="s">
        <v>221</v>
      </c>
      <c r="B40" s="19" t="s">
        <v>253</v>
      </c>
      <c r="C40" s="86">
        <v>0</v>
      </c>
      <c r="D40" s="108">
        <v>0</v>
      </c>
    </row>
    <row r="41" spans="1:4" s="88" customFormat="1" x14ac:dyDescent="0.25">
      <c r="A41" s="40" t="s">
        <v>440</v>
      </c>
      <c r="B41" s="41" t="s">
        <v>257</v>
      </c>
      <c r="C41" s="89">
        <v>0</v>
      </c>
      <c r="D41" s="120">
        <v>0</v>
      </c>
    </row>
    <row r="44" spans="1:4" ht="25.5" x14ac:dyDescent="0.25">
      <c r="A44" s="38" t="s">
        <v>632</v>
      </c>
      <c r="B44" s="3" t="s">
        <v>82</v>
      </c>
      <c r="C44" s="182" t="s">
        <v>27</v>
      </c>
      <c r="D44" s="182" t="s">
        <v>28</v>
      </c>
    </row>
    <row r="45" spans="1:4" x14ac:dyDescent="0.25">
      <c r="A45" s="21" t="s">
        <v>501</v>
      </c>
      <c r="B45" s="5" t="s">
        <v>343</v>
      </c>
      <c r="C45" s="26">
        <v>0</v>
      </c>
      <c r="D45" s="184">
        <v>0</v>
      </c>
    </row>
    <row r="46" spans="1:4" x14ac:dyDescent="0.25">
      <c r="A46" s="47" t="s">
        <v>220</v>
      </c>
      <c r="B46" s="47" t="s">
        <v>343</v>
      </c>
      <c r="C46" s="26">
        <v>0</v>
      </c>
      <c r="D46" s="184">
        <v>0</v>
      </c>
    </row>
    <row r="47" spans="1:4" ht="30" x14ac:dyDescent="0.25">
      <c r="A47" s="12" t="s">
        <v>344</v>
      </c>
      <c r="B47" s="5" t="s">
        <v>345</v>
      </c>
      <c r="C47" s="26">
        <v>0</v>
      </c>
      <c r="D47" s="184">
        <v>0</v>
      </c>
    </row>
    <row r="48" spans="1:4" x14ac:dyDescent="0.25">
      <c r="A48" s="21" t="s">
        <v>549</v>
      </c>
      <c r="B48" s="5" t="s">
        <v>346</v>
      </c>
      <c r="C48" s="26">
        <v>0</v>
      </c>
      <c r="D48" s="184">
        <v>0</v>
      </c>
    </row>
    <row r="49" spans="1:4" x14ac:dyDescent="0.25">
      <c r="A49" s="47" t="s">
        <v>220</v>
      </c>
      <c r="B49" s="47" t="s">
        <v>346</v>
      </c>
      <c r="C49" s="26">
        <v>0</v>
      </c>
      <c r="D49" s="184">
        <v>0</v>
      </c>
    </row>
    <row r="50" spans="1:4" s="88" customFormat="1" x14ac:dyDescent="0.25">
      <c r="A50" s="11" t="s">
        <v>521</v>
      </c>
      <c r="B50" s="7" t="s">
        <v>347</v>
      </c>
      <c r="C50" s="92">
        <v>0</v>
      </c>
      <c r="D50" s="185">
        <v>0</v>
      </c>
    </row>
    <row r="51" spans="1:4" x14ac:dyDescent="0.25">
      <c r="A51" s="12" t="s">
        <v>550</v>
      </c>
      <c r="B51" s="5" t="s">
        <v>348</v>
      </c>
      <c r="C51" s="26">
        <v>0</v>
      </c>
      <c r="D51" s="184">
        <v>0</v>
      </c>
    </row>
    <row r="52" spans="1:4" x14ac:dyDescent="0.25">
      <c r="A52" s="47" t="s">
        <v>228</v>
      </c>
      <c r="B52" s="47" t="s">
        <v>348</v>
      </c>
      <c r="C52" s="26">
        <v>0</v>
      </c>
      <c r="D52" s="184">
        <v>0</v>
      </c>
    </row>
    <row r="53" spans="1:4" x14ac:dyDescent="0.25">
      <c r="A53" s="21" t="s">
        <v>349</v>
      </c>
      <c r="B53" s="5" t="s">
        <v>350</v>
      </c>
      <c r="C53" s="26">
        <v>0</v>
      </c>
      <c r="D53" s="184">
        <v>0</v>
      </c>
    </row>
    <row r="54" spans="1:4" x14ac:dyDescent="0.25">
      <c r="A54" s="13" t="s">
        <v>551</v>
      </c>
      <c r="B54" s="5" t="s">
        <v>351</v>
      </c>
      <c r="C54" s="26">
        <v>0</v>
      </c>
      <c r="D54" s="184">
        <v>0</v>
      </c>
    </row>
    <row r="55" spans="1:4" x14ac:dyDescent="0.25">
      <c r="A55" s="47" t="s">
        <v>229</v>
      </c>
      <c r="B55" s="47" t="s">
        <v>351</v>
      </c>
      <c r="C55" s="26">
        <v>0</v>
      </c>
      <c r="D55" s="184">
        <v>0</v>
      </c>
    </row>
    <row r="56" spans="1:4" x14ac:dyDescent="0.25">
      <c r="A56" s="21" t="s">
        <v>352</v>
      </c>
      <c r="B56" s="5" t="s">
        <v>353</v>
      </c>
      <c r="C56" s="26">
        <v>0</v>
      </c>
      <c r="D56" s="184">
        <v>0</v>
      </c>
    </row>
    <row r="57" spans="1:4" s="88" customFormat="1" x14ac:dyDescent="0.25">
      <c r="A57" s="22" t="s">
        <v>522</v>
      </c>
      <c r="B57" s="7" t="s">
        <v>354</v>
      </c>
      <c r="C57" s="92">
        <v>0</v>
      </c>
      <c r="D57" s="185">
        <v>0</v>
      </c>
    </row>
    <row r="58" spans="1:4" s="88" customFormat="1" x14ac:dyDescent="0.25">
      <c r="A58" s="22" t="s">
        <v>358</v>
      </c>
      <c r="B58" s="7" t="s">
        <v>359</v>
      </c>
      <c r="C58" s="92">
        <v>0</v>
      </c>
      <c r="D58" s="185">
        <v>0</v>
      </c>
    </row>
    <row r="59" spans="1:4" s="88" customFormat="1" x14ac:dyDescent="0.25">
      <c r="A59" s="22" t="s">
        <v>360</v>
      </c>
      <c r="B59" s="7" t="s">
        <v>361</v>
      </c>
      <c r="C59" s="92">
        <v>0</v>
      </c>
      <c r="D59" s="185">
        <v>0</v>
      </c>
    </row>
    <row r="60" spans="1:4" s="88" customFormat="1" x14ac:dyDescent="0.25">
      <c r="A60" s="22" t="s">
        <v>364</v>
      </c>
      <c r="B60" s="7" t="s">
        <v>365</v>
      </c>
      <c r="C60" s="92">
        <v>0</v>
      </c>
      <c r="D60" s="185">
        <v>0</v>
      </c>
    </row>
    <row r="61" spans="1:4" s="88" customFormat="1" x14ac:dyDescent="0.25">
      <c r="A61" s="11" t="s">
        <v>0</v>
      </c>
      <c r="B61" s="7" t="s">
        <v>366</v>
      </c>
      <c r="C61" s="92">
        <v>0</v>
      </c>
      <c r="D61" s="185">
        <v>0</v>
      </c>
    </row>
    <row r="62" spans="1:4" s="88" customFormat="1" x14ac:dyDescent="0.25">
      <c r="A62" s="15" t="s">
        <v>367</v>
      </c>
      <c r="B62" s="7" t="s">
        <v>366</v>
      </c>
      <c r="C62" s="92">
        <v>0</v>
      </c>
      <c r="D62" s="185">
        <v>0</v>
      </c>
    </row>
    <row r="63" spans="1:4" s="88" customFormat="1" x14ac:dyDescent="0.25">
      <c r="A63" s="76" t="s">
        <v>524</v>
      </c>
      <c r="B63" s="41" t="s">
        <v>368</v>
      </c>
      <c r="C63" s="92">
        <v>0</v>
      </c>
      <c r="D63" s="185">
        <v>0</v>
      </c>
    </row>
    <row r="64" spans="1:4" x14ac:dyDescent="0.25">
      <c r="A64" s="12" t="s">
        <v>369</v>
      </c>
      <c r="B64" s="5" t="s">
        <v>370</v>
      </c>
      <c r="C64" s="26">
        <v>0</v>
      </c>
      <c r="D64" s="184">
        <v>0</v>
      </c>
    </row>
    <row r="65" spans="1:4" x14ac:dyDescent="0.25">
      <c r="A65" s="13" t="s">
        <v>371</v>
      </c>
      <c r="B65" s="5" t="s">
        <v>372</v>
      </c>
      <c r="C65" s="26">
        <v>0</v>
      </c>
      <c r="D65" s="184">
        <v>0</v>
      </c>
    </row>
    <row r="66" spans="1:4" x14ac:dyDescent="0.25">
      <c r="A66" s="21" t="s">
        <v>373</v>
      </c>
      <c r="B66" s="5" t="s">
        <v>374</v>
      </c>
      <c r="C66" s="26">
        <v>0</v>
      </c>
      <c r="D66" s="184">
        <v>0</v>
      </c>
    </row>
    <row r="67" spans="1:4" x14ac:dyDescent="0.25">
      <c r="A67" s="21" t="s">
        <v>506</v>
      </c>
      <c r="B67" s="5" t="s">
        <v>375</v>
      </c>
      <c r="C67" s="26">
        <v>0</v>
      </c>
      <c r="D67" s="184">
        <v>0</v>
      </c>
    </row>
    <row r="68" spans="1:4" x14ac:dyDescent="0.25">
      <c r="A68" s="47" t="s">
        <v>254</v>
      </c>
      <c r="B68" s="47" t="s">
        <v>375</v>
      </c>
      <c r="C68" s="26">
        <v>0</v>
      </c>
      <c r="D68" s="184">
        <v>0</v>
      </c>
    </row>
    <row r="69" spans="1:4" x14ac:dyDescent="0.25">
      <c r="A69" s="47" t="s">
        <v>255</v>
      </c>
      <c r="B69" s="47" t="s">
        <v>375</v>
      </c>
      <c r="C69" s="26">
        <v>0</v>
      </c>
      <c r="D69" s="184">
        <v>0</v>
      </c>
    </row>
    <row r="70" spans="1:4" x14ac:dyDescent="0.25">
      <c r="A70" s="48" t="s">
        <v>256</v>
      </c>
      <c r="B70" s="48" t="s">
        <v>375</v>
      </c>
      <c r="C70" s="26">
        <v>0</v>
      </c>
      <c r="D70" s="184">
        <v>0</v>
      </c>
    </row>
    <row r="71" spans="1:4" s="88" customFormat="1" x14ac:dyDescent="0.25">
      <c r="A71" s="40" t="s">
        <v>525</v>
      </c>
      <c r="B71" s="41" t="s">
        <v>376</v>
      </c>
      <c r="C71" s="92">
        <v>0</v>
      </c>
      <c r="D71" s="185">
        <v>0</v>
      </c>
    </row>
  </sheetData>
  <mergeCells count="2"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188"/>
  <sheetViews>
    <sheetView tabSelected="1" zoomScaleNormal="100" workbookViewId="0">
      <selection activeCell="A63" sqref="A63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28515625" bestFit="1" customWidth="1"/>
    <col min="8" max="8" width="10.5703125" bestFit="1" customWidth="1"/>
    <col min="10" max="10" width="14.28515625" bestFit="1" customWidth="1"/>
    <col min="11" max="11" width="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236" t="s">
        <v>707</v>
      </c>
      <c r="D1" s="236"/>
      <c r="E1" s="236"/>
      <c r="F1" s="236"/>
      <c r="G1" s="236"/>
      <c r="H1" s="236"/>
      <c r="I1" s="236"/>
      <c r="J1" s="236"/>
      <c r="K1" s="236"/>
    </row>
    <row r="3" spans="1:11" ht="21" customHeight="1" x14ac:dyDescent="0.25">
      <c r="A3" s="232" t="s">
        <v>700</v>
      </c>
      <c r="B3" s="233"/>
      <c r="C3" s="233"/>
      <c r="D3" s="233"/>
      <c r="E3" s="233"/>
      <c r="F3" s="234"/>
    </row>
    <row r="4" spans="1:11" ht="18.75" customHeight="1" x14ac:dyDescent="0.25">
      <c r="A4" s="235" t="s">
        <v>660</v>
      </c>
      <c r="B4" s="233"/>
      <c r="C4" s="233"/>
      <c r="D4" s="233"/>
      <c r="E4" s="233"/>
      <c r="F4" s="234"/>
    </row>
    <row r="5" spans="1:11" ht="18" x14ac:dyDescent="0.25">
      <c r="A5" s="98"/>
    </row>
    <row r="6" spans="1:11" x14ac:dyDescent="0.25">
      <c r="A6" s="87" t="s">
        <v>699</v>
      </c>
      <c r="C6" s="230" t="s">
        <v>646</v>
      </c>
      <c r="D6" s="230"/>
      <c r="E6" s="230"/>
      <c r="F6" s="231"/>
      <c r="G6" s="237" t="s">
        <v>721</v>
      </c>
      <c r="H6" s="230"/>
      <c r="I6" s="230"/>
      <c r="J6" s="230"/>
    </row>
    <row r="7" spans="1:11" ht="60" x14ac:dyDescent="0.3">
      <c r="A7" s="2" t="s">
        <v>81</v>
      </c>
      <c r="B7" s="3" t="s">
        <v>82</v>
      </c>
      <c r="C7" s="99" t="s">
        <v>581</v>
      </c>
      <c r="D7" s="99" t="s">
        <v>582</v>
      </c>
      <c r="E7" s="99" t="s">
        <v>40</v>
      </c>
      <c r="F7" s="198" t="s">
        <v>24</v>
      </c>
      <c r="G7" s="205" t="s">
        <v>581</v>
      </c>
      <c r="H7" s="99" t="s">
        <v>582</v>
      </c>
      <c r="I7" s="99" t="s">
        <v>40</v>
      </c>
      <c r="J7" s="100" t="s">
        <v>24</v>
      </c>
    </row>
    <row r="8" spans="1:11" ht="15.75" customHeight="1" x14ac:dyDescent="0.25">
      <c r="A8" s="27" t="s">
        <v>83</v>
      </c>
      <c r="B8" s="28" t="s">
        <v>84</v>
      </c>
      <c r="C8" s="162">
        <v>6991000</v>
      </c>
      <c r="D8" s="163">
        <v>0</v>
      </c>
      <c r="E8" s="163">
        <v>0</v>
      </c>
      <c r="F8" s="199">
        <f>SUM(C8:E8)</f>
        <v>6991000</v>
      </c>
      <c r="G8" s="213">
        <v>7058590</v>
      </c>
      <c r="H8" s="163">
        <v>0</v>
      </c>
      <c r="I8" s="163">
        <v>0</v>
      </c>
      <c r="J8" s="162">
        <f>SUM(G8:I8)</f>
        <v>7058590</v>
      </c>
    </row>
    <row r="9" spans="1:11" ht="15.75" customHeight="1" x14ac:dyDescent="0.25">
      <c r="A9" s="27" t="s">
        <v>85</v>
      </c>
      <c r="B9" s="29" t="s">
        <v>86</v>
      </c>
      <c r="C9" s="162">
        <v>100000</v>
      </c>
      <c r="D9" s="163">
        <v>0</v>
      </c>
      <c r="E9" s="163">
        <v>0</v>
      </c>
      <c r="F9" s="199">
        <f t="shared" ref="F9:F72" si="0">SUM(C9:E9)</f>
        <v>100000</v>
      </c>
      <c r="G9" s="206">
        <v>100000</v>
      </c>
      <c r="H9" s="163">
        <v>0</v>
      </c>
      <c r="I9" s="163">
        <v>0</v>
      </c>
      <c r="J9" s="162">
        <f t="shared" ref="J9:J72" si="1">SUM(G9:I9)</f>
        <v>100000</v>
      </c>
    </row>
    <row r="10" spans="1:11" ht="15.75" customHeight="1" x14ac:dyDescent="0.25">
      <c r="A10" s="27" t="s">
        <v>87</v>
      </c>
      <c r="B10" s="29" t="s">
        <v>88</v>
      </c>
      <c r="C10" s="162">
        <v>0</v>
      </c>
      <c r="D10" s="163">
        <v>0</v>
      </c>
      <c r="E10" s="163">
        <v>0</v>
      </c>
      <c r="F10" s="199">
        <f t="shared" si="0"/>
        <v>0</v>
      </c>
      <c r="G10" s="206">
        <v>0</v>
      </c>
      <c r="H10" s="163">
        <v>0</v>
      </c>
      <c r="I10" s="163">
        <v>0</v>
      </c>
      <c r="J10" s="162">
        <f t="shared" si="1"/>
        <v>0</v>
      </c>
    </row>
    <row r="11" spans="1:11" ht="15.75" customHeight="1" x14ac:dyDescent="0.25">
      <c r="A11" s="30" t="s">
        <v>89</v>
      </c>
      <c r="B11" s="29" t="s">
        <v>90</v>
      </c>
      <c r="C11" s="162">
        <v>0</v>
      </c>
      <c r="D11" s="163">
        <v>0</v>
      </c>
      <c r="E11" s="163">
        <v>0</v>
      </c>
      <c r="F11" s="199">
        <f t="shared" si="0"/>
        <v>0</v>
      </c>
      <c r="G11" s="206">
        <v>0</v>
      </c>
      <c r="H11" s="163">
        <v>0</v>
      </c>
      <c r="I11" s="163">
        <v>0</v>
      </c>
      <c r="J11" s="162">
        <f t="shared" si="1"/>
        <v>0</v>
      </c>
    </row>
    <row r="12" spans="1:11" ht="15.75" customHeight="1" x14ac:dyDescent="0.25">
      <c r="A12" s="30" t="s">
        <v>91</v>
      </c>
      <c r="B12" s="29" t="s">
        <v>92</v>
      </c>
      <c r="C12" s="162">
        <v>0</v>
      </c>
      <c r="D12" s="163">
        <v>0</v>
      </c>
      <c r="E12" s="163">
        <v>0</v>
      </c>
      <c r="F12" s="199">
        <f t="shared" si="0"/>
        <v>0</v>
      </c>
      <c r="G12" s="206">
        <v>0</v>
      </c>
      <c r="H12" s="163">
        <v>0</v>
      </c>
      <c r="I12" s="163">
        <v>0</v>
      </c>
      <c r="J12" s="162">
        <f t="shared" si="1"/>
        <v>0</v>
      </c>
    </row>
    <row r="13" spans="1:11" ht="15.75" customHeight="1" x14ac:dyDescent="0.25">
      <c r="A13" s="30" t="s">
        <v>93</v>
      </c>
      <c r="B13" s="29" t="s">
        <v>94</v>
      </c>
      <c r="C13" s="162">
        <v>0</v>
      </c>
      <c r="D13" s="163">
        <v>0</v>
      </c>
      <c r="E13" s="163">
        <v>0</v>
      </c>
      <c r="F13" s="199">
        <f t="shared" si="0"/>
        <v>0</v>
      </c>
      <c r="G13" s="206">
        <v>0</v>
      </c>
      <c r="H13" s="163">
        <v>0</v>
      </c>
      <c r="I13" s="163">
        <v>0</v>
      </c>
      <c r="J13" s="162">
        <f t="shared" si="1"/>
        <v>0</v>
      </c>
    </row>
    <row r="14" spans="1:11" ht="15.75" customHeight="1" x14ac:dyDescent="0.25">
      <c r="A14" s="30" t="s">
        <v>95</v>
      </c>
      <c r="B14" s="29" t="s">
        <v>96</v>
      </c>
      <c r="C14" s="162">
        <v>0</v>
      </c>
      <c r="D14" s="163">
        <v>0</v>
      </c>
      <c r="E14" s="163">
        <v>0</v>
      </c>
      <c r="F14" s="199">
        <f t="shared" si="0"/>
        <v>0</v>
      </c>
      <c r="G14" s="206">
        <v>0</v>
      </c>
      <c r="H14" s="163">
        <v>0</v>
      </c>
      <c r="I14" s="163">
        <v>0</v>
      </c>
      <c r="J14" s="162">
        <f t="shared" si="1"/>
        <v>0</v>
      </c>
    </row>
    <row r="15" spans="1:11" ht="15.75" customHeight="1" x14ac:dyDescent="0.25">
      <c r="A15" s="30" t="s">
        <v>97</v>
      </c>
      <c r="B15" s="29" t="s">
        <v>98</v>
      </c>
      <c r="C15" s="162">
        <v>0</v>
      </c>
      <c r="D15" s="163">
        <v>0</v>
      </c>
      <c r="E15" s="163">
        <v>0</v>
      </c>
      <c r="F15" s="199">
        <f t="shared" si="0"/>
        <v>0</v>
      </c>
      <c r="G15" s="206">
        <v>0</v>
      </c>
      <c r="H15" s="163">
        <v>0</v>
      </c>
      <c r="I15" s="163">
        <v>0</v>
      </c>
      <c r="J15" s="162">
        <f t="shared" si="1"/>
        <v>0</v>
      </c>
    </row>
    <row r="16" spans="1:11" ht="15.75" customHeight="1" x14ac:dyDescent="0.25">
      <c r="A16" s="5" t="s">
        <v>99</v>
      </c>
      <c r="B16" s="29" t="s">
        <v>100</v>
      </c>
      <c r="C16" s="162">
        <v>0</v>
      </c>
      <c r="D16" s="163">
        <v>0</v>
      </c>
      <c r="E16" s="163">
        <v>0</v>
      </c>
      <c r="F16" s="199">
        <f t="shared" si="0"/>
        <v>0</v>
      </c>
      <c r="G16" s="206">
        <v>0</v>
      </c>
      <c r="H16" s="163">
        <v>0</v>
      </c>
      <c r="I16" s="163">
        <v>0</v>
      </c>
      <c r="J16" s="162">
        <f t="shared" si="1"/>
        <v>0</v>
      </c>
    </row>
    <row r="17" spans="1:10" ht="15.75" customHeight="1" x14ac:dyDescent="0.25">
      <c r="A17" s="5" t="s">
        <v>101</v>
      </c>
      <c r="B17" s="29" t="s">
        <v>102</v>
      </c>
      <c r="C17" s="162">
        <v>0</v>
      </c>
      <c r="D17" s="163">
        <v>0</v>
      </c>
      <c r="E17" s="163">
        <v>0</v>
      </c>
      <c r="F17" s="199">
        <f t="shared" si="0"/>
        <v>0</v>
      </c>
      <c r="G17" s="206">
        <v>0</v>
      </c>
      <c r="H17" s="163">
        <v>0</v>
      </c>
      <c r="I17" s="163">
        <v>0</v>
      </c>
      <c r="J17" s="162">
        <f t="shared" si="1"/>
        <v>0</v>
      </c>
    </row>
    <row r="18" spans="1:10" ht="15.75" customHeight="1" x14ac:dyDescent="0.25">
      <c r="A18" s="5" t="s">
        <v>103</v>
      </c>
      <c r="B18" s="29" t="s">
        <v>104</v>
      </c>
      <c r="C18" s="162">
        <v>0</v>
      </c>
      <c r="D18" s="163">
        <v>0</v>
      </c>
      <c r="E18" s="163">
        <v>0</v>
      </c>
      <c r="F18" s="199">
        <f t="shared" si="0"/>
        <v>0</v>
      </c>
      <c r="G18" s="206">
        <v>0</v>
      </c>
      <c r="H18" s="163">
        <v>0</v>
      </c>
      <c r="I18" s="163">
        <v>0</v>
      </c>
      <c r="J18" s="162">
        <f t="shared" si="1"/>
        <v>0</v>
      </c>
    </row>
    <row r="19" spans="1:10" ht="15.75" customHeight="1" x14ac:dyDescent="0.25">
      <c r="A19" s="5" t="s">
        <v>105</v>
      </c>
      <c r="B19" s="29" t="s">
        <v>106</v>
      </c>
      <c r="C19" s="162">
        <v>0</v>
      </c>
      <c r="D19" s="163">
        <v>0</v>
      </c>
      <c r="E19" s="163">
        <v>0</v>
      </c>
      <c r="F19" s="199">
        <f t="shared" si="0"/>
        <v>0</v>
      </c>
      <c r="G19" s="206">
        <v>0</v>
      </c>
      <c r="H19" s="163">
        <v>0</v>
      </c>
      <c r="I19" s="163">
        <v>0</v>
      </c>
      <c r="J19" s="162">
        <f t="shared" si="1"/>
        <v>0</v>
      </c>
    </row>
    <row r="20" spans="1:10" ht="15.75" customHeight="1" x14ac:dyDescent="0.25">
      <c r="A20" s="5" t="s">
        <v>441</v>
      </c>
      <c r="B20" s="29" t="s">
        <v>107</v>
      </c>
      <c r="C20" s="162">
        <v>90000</v>
      </c>
      <c r="D20" s="163">
        <v>0</v>
      </c>
      <c r="E20" s="163">
        <v>0</v>
      </c>
      <c r="F20" s="199">
        <f t="shared" si="0"/>
        <v>90000</v>
      </c>
      <c r="G20" s="206">
        <v>90000</v>
      </c>
      <c r="H20" s="163">
        <v>0</v>
      </c>
      <c r="I20" s="163">
        <v>0</v>
      </c>
      <c r="J20" s="162">
        <f t="shared" si="1"/>
        <v>90000</v>
      </c>
    </row>
    <row r="21" spans="1:10" s="88" customFormat="1" ht="15.75" customHeight="1" x14ac:dyDescent="0.25">
      <c r="A21" s="31" t="s">
        <v>380</v>
      </c>
      <c r="B21" s="32" t="s">
        <v>108</v>
      </c>
      <c r="C21" s="160">
        <f>SUM(C8:C20)</f>
        <v>7181000</v>
      </c>
      <c r="D21" s="160">
        <f t="shared" ref="D21:E21" si="2">SUM(D8:D20)</f>
        <v>0</v>
      </c>
      <c r="E21" s="160">
        <f t="shared" si="2"/>
        <v>0</v>
      </c>
      <c r="F21" s="199">
        <f t="shared" si="0"/>
        <v>7181000</v>
      </c>
      <c r="G21" s="207">
        <f>SUM(G8:G20)</f>
        <v>7248590</v>
      </c>
      <c r="H21" s="160">
        <f t="shared" ref="H21:I21" si="3">SUM(H8:H20)</f>
        <v>0</v>
      </c>
      <c r="I21" s="160">
        <f t="shared" si="3"/>
        <v>0</v>
      </c>
      <c r="J21" s="162">
        <f t="shared" si="1"/>
        <v>7248590</v>
      </c>
    </row>
    <row r="22" spans="1:10" ht="15.75" customHeight="1" x14ac:dyDescent="0.25">
      <c r="A22" s="5" t="s">
        <v>109</v>
      </c>
      <c r="B22" s="29" t="s">
        <v>110</v>
      </c>
      <c r="C22" s="162">
        <v>2065000</v>
      </c>
      <c r="D22" s="163">
        <v>0</v>
      </c>
      <c r="E22" s="163">
        <v>0</v>
      </c>
      <c r="F22" s="199">
        <f t="shared" si="0"/>
        <v>2065000</v>
      </c>
      <c r="G22" s="206">
        <v>2065000</v>
      </c>
      <c r="H22" s="163">
        <v>0</v>
      </c>
      <c r="I22" s="163">
        <v>0</v>
      </c>
      <c r="J22" s="162">
        <f t="shared" si="1"/>
        <v>2065000</v>
      </c>
    </row>
    <row r="23" spans="1:10" ht="15.75" customHeight="1" x14ac:dyDescent="0.25">
      <c r="A23" s="5" t="s">
        <v>111</v>
      </c>
      <c r="B23" s="29" t="s">
        <v>112</v>
      </c>
      <c r="C23" s="162">
        <v>360000</v>
      </c>
      <c r="D23" s="163">
        <v>0</v>
      </c>
      <c r="E23" s="163">
        <v>0</v>
      </c>
      <c r="F23" s="199">
        <f t="shared" si="0"/>
        <v>360000</v>
      </c>
      <c r="G23" s="206">
        <v>360000</v>
      </c>
      <c r="H23" s="163">
        <v>0</v>
      </c>
      <c r="I23" s="163">
        <v>0</v>
      </c>
      <c r="J23" s="162">
        <f t="shared" si="1"/>
        <v>360000</v>
      </c>
    </row>
    <row r="24" spans="1:10" ht="15.75" customHeight="1" x14ac:dyDescent="0.25">
      <c r="A24" s="6" t="s">
        <v>113</v>
      </c>
      <c r="B24" s="29" t="s">
        <v>114</v>
      </c>
      <c r="C24" s="162">
        <v>500000</v>
      </c>
      <c r="D24" s="163">
        <v>0</v>
      </c>
      <c r="E24" s="163">
        <v>0</v>
      </c>
      <c r="F24" s="199">
        <f t="shared" si="0"/>
        <v>500000</v>
      </c>
      <c r="G24" s="206">
        <v>500000</v>
      </c>
      <c r="H24" s="163">
        <v>0</v>
      </c>
      <c r="I24" s="163">
        <v>0</v>
      </c>
      <c r="J24" s="162">
        <f t="shared" si="1"/>
        <v>500000</v>
      </c>
    </row>
    <row r="25" spans="1:10" s="88" customFormat="1" ht="15.75" customHeight="1" x14ac:dyDescent="0.25">
      <c r="A25" s="7" t="s">
        <v>381</v>
      </c>
      <c r="B25" s="32" t="s">
        <v>115</v>
      </c>
      <c r="C25" s="160">
        <f>SUM(C22:C24)</f>
        <v>2925000</v>
      </c>
      <c r="D25" s="160">
        <f t="shared" ref="D25:E25" si="4">SUM(D22:D24)</f>
        <v>0</v>
      </c>
      <c r="E25" s="160">
        <f t="shared" si="4"/>
        <v>0</v>
      </c>
      <c r="F25" s="200">
        <f t="shared" si="0"/>
        <v>2925000</v>
      </c>
      <c r="G25" s="207">
        <f>SUM(G22:G24)</f>
        <v>2925000</v>
      </c>
      <c r="H25" s="160">
        <f t="shared" ref="H25:I25" si="5">SUM(H22:H24)</f>
        <v>0</v>
      </c>
      <c r="I25" s="160">
        <f t="shared" si="5"/>
        <v>0</v>
      </c>
      <c r="J25" s="160">
        <f t="shared" si="1"/>
        <v>2925000</v>
      </c>
    </row>
    <row r="26" spans="1:10" s="88" customFormat="1" ht="15.75" customHeight="1" x14ac:dyDescent="0.25">
      <c r="A26" s="45" t="s">
        <v>468</v>
      </c>
      <c r="B26" s="46" t="s">
        <v>116</v>
      </c>
      <c r="C26" s="160">
        <f>C21+C25</f>
        <v>10106000</v>
      </c>
      <c r="D26" s="160">
        <f t="shared" ref="D26:E26" si="6">D21+D25</f>
        <v>0</v>
      </c>
      <c r="E26" s="160">
        <f t="shared" si="6"/>
        <v>0</v>
      </c>
      <c r="F26" s="200">
        <f t="shared" si="0"/>
        <v>10106000</v>
      </c>
      <c r="G26" s="207">
        <f>G21+G25</f>
        <v>10173590</v>
      </c>
      <c r="H26" s="160">
        <f t="shared" ref="H26:I26" si="7">H21+H25</f>
        <v>0</v>
      </c>
      <c r="I26" s="160">
        <f t="shared" si="7"/>
        <v>0</v>
      </c>
      <c r="J26" s="160">
        <f t="shared" si="1"/>
        <v>10173590</v>
      </c>
    </row>
    <row r="27" spans="1:10" s="88" customFormat="1" ht="15.75" customHeight="1" x14ac:dyDescent="0.25">
      <c r="A27" s="36" t="s">
        <v>442</v>
      </c>
      <c r="B27" s="46" t="s">
        <v>117</v>
      </c>
      <c r="C27" s="160">
        <v>1873000</v>
      </c>
      <c r="D27" s="161">
        <v>0</v>
      </c>
      <c r="E27" s="161">
        <v>0</v>
      </c>
      <c r="F27" s="200">
        <f t="shared" si="0"/>
        <v>1873000</v>
      </c>
      <c r="G27" s="207">
        <v>1873000</v>
      </c>
      <c r="H27" s="161">
        <v>0</v>
      </c>
      <c r="I27" s="161">
        <v>0</v>
      </c>
      <c r="J27" s="160">
        <f t="shared" si="1"/>
        <v>1873000</v>
      </c>
    </row>
    <row r="28" spans="1:10" ht="15.75" customHeight="1" x14ac:dyDescent="0.25">
      <c r="A28" s="5" t="s">
        <v>118</v>
      </c>
      <c r="B28" s="29" t="s">
        <v>119</v>
      </c>
      <c r="C28" s="162">
        <v>40000</v>
      </c>
      <c r="D28" s="163">
        <v>0</v>
      </c>
      <c r="E28" s="163">
        <v>0</v>
      </c>
      <c r="F28" s="199">
        <f t="shared" si="0"/>
        <v>40000</v>
      </c>
      <c r="G28" s="206">
        <v>40000</v>
      </c>
      <c r="H28" s="163">
        <v>0</v>
      </c>
      <c r="I28" s="163">
        <v>0</v>
      </c>
      <c r="J28" s="162">
        <f t="shared" si="1"/>
        <v>40000</v>
      </c>
    </row>
    <row r="29" spans="1:10" ht="15.75" customHeight="1" x14ac:dyDescent="0.25">
      <c r="A29" s="5" t="s">
        <v>120</v>
      </c>
      <c r="B29" s="29" t="s">
        <v>121</v>
      </c>
      <c r="C29" s="162">
        <v>2940000</v>
      </c>
      <c r="D29" s="163">
        <v>0</v>
      </c>
      <c r="E29" s="163">
        <v>9000</v>
      </c>
      <c r="F29" s="199">
        <f t="shared" si="0"/>
        <v>2949000</v>
      </c>
      <c r="G29" s="206">
        <v>2940000</v>
      </c>
      <c r="H29" s="163">
        <v>0</v>
      </c>
      <c r="I29" s="163">
        <v>9000</v>
      </c>
      <c r="J29" s="162">
        <f t="shared" si="1"/>
        <v>2949000</v>
      </c>
    </row>
    <row r="30" spans="1:10" ht="15.75" customHeight="1" x14ac:dyDescent="0.25">
      <c r="A30" s="5" t="s">
        <v>122</v>
      </c>
      <c r="B30" s="29" t="s">
        <v>123</v>
      </c>
      <c r="C30" s="162">
        <v>0</v>
      </c>
      <c r="D30" s="163">
        <v>0</v>
      </c>
      <c r="E30" s="163">
        <v>0</v>
      </c>
      <c r="F30" s="199">
        <f t="shared" si="0"/>
        <v>0</v>
      </c>
      <c r="G30" s="206">
        <v>0</v>
      </c>
      <c r="H30" s="163">
        <v>0</v>
      </c>
      <c r="I30" s="163">
        <v>0</v>
      </c>
      <c r="J30" s="162">
        <f t="shared" si="1"/>
        <v>0</v>
      </c>
    </row>
    <row r="31" spans="1:10" s="88" customFormat="1" ht="15.75" customHeight="1" x14ac:dyDescent="0.25">
      <c r="A31" s="7" t="s">
        <v>382</v>
      </c>
      <c r="B31" s="32" t="s">
        <v>124</v>
      </c>
      <c r="C31" s="160">
        <f>SUM(C28:C30)</f>
        <v>2980000</v>
      </c>
      <c r="D31" s="160">
        <f t="shared" ref="D31:E31" si="8">SUM(D28:D30)</f>
        <v>0</v>
      </c>
      <c r="E31" s="160">
        <f t="shared" si="8"/>
        <v>9000</v>
      </c>
      <c r="F31" s="200">
        <f t="shared" si="0"/>
        <v>2989000</v>
      </c>
      <c r="G31" s="207">
        <f>SUM(G28:G30)</f>
        <v>2980000</v>
      </c>
      <c r="H31" s="160">
        <f t="shared" ref="H31:I31" si="9">SUM(H28:H30)</f>
        <v>0</v>
      </c>
      <c r="I31" s="160">
        <f t="shared" si="9"/>
        <v>9000</v>
      </c>
      <c r="J31" s="160">
        <f t="shared" si="1"/>
        <v>2989000</v>
      </c>
    </row>
    <row r="32" spans="1:10" ht="15.75" customHeight="1" x14ac:dyDescent="0.25">
      <c r="A32" s="5" t="s">
        <v>125</v>
      </c>
      <c r="B32" s="29" t="s">
        <v>126</v>
      </c>
      <c r="C32" s="162">
        <v>65000</v>
      </c>
      <c r="D32" s="163">
        <v>0</v>
      </c>
      <c r="E32" s="163">
        <v>0</v>
      </c>
      <c r="F32" s="199">
        <f t="shared" si="0"/>
        <v>65000</v>
      </c>
      <c r="G32" s="206">
        <v>65000</v>
      </c>
      <c r="H32" s="163">
        <v>0</v>
      </c>
      <c r="I32" s="163">
        <v>0</v>
      </c>
      <c r="J32" s="162">
        <f t="shared" si="1"/>
        <v>65000</v>
      </c>
    </row>
    <row r="33" spans="1:10" ht="15.75" customHeight="1" x14ac:dyDescent="0.25">
      <c r="A33" s="5" t="s">
        <v>127</v>
      </c>
      <c r="B33" s="29" t="s">
        <v>128</v>
      </c>
      <c r="C33" s="162">
        <v>205000</v>
      </c>
      <c r="D33" s="163">
        <v>0</v>
      </c>
      <c r="E33" s="163">
        <v>0</v>
      </c>
      <c r="F33" s="199">
        <f t="shared" si="0"/>
        <v>205000</v>
      </c>
      <c r="G33" s="206">
        <v>205000</v>
      </c>
      <c r="H33" s="163">
        <v>0</v>
      </c>
      <c r="I33" s="163">
        <v>0</v>
      </c>
      <c r="J33" s="162">
        <f t="shared" si="1"/>
        <v>205000</v>
      </c>
    </row>
    <row r="34" spans="1:10" s="88" customFormat="1" ht="15" customHeight="1" x14ac:dyDescent="0.25">
      <c r="A34" s="7" t="s">
        <v>469</v>
      </c>
      <c r="B34" s="32" t="s">
        <v>129</v>
      </c>
      <c r="C34" s="160">
        <f>SUM(C32:C33)</f>
        <v>270000</v>
      </c>
      <c r="D34" s="160">
        <f t="shared" ref="D34:E34" si="10">SUM(D32:D33)</f>
        <v>0</v>
      </c>
      <c r="E34" s="160">
        <f t="shared" si="10"/>
        <v>0</v>
      </c>
      <c r="F34" s="200">
        <f t="shared" si="0"/>
        <v>270000</v>
      </c>
      <c r="G34" s="207">
        <f>SUM(G32:G33)</f>
        <v>270000</v>
      </c>
      <c r="H34" s="160">
        <f t="shared" ref="H34:I34" si="11">SUM(H32:H33)</f>
        <v>0</v>
      </c>
      <c r="I34" s="160">
        <f t="shared" si="11"/>
        <v>0</v>
      </c>
      <c r="J34" s="160">
        <f t="shared" si="1"/>
        <v>270000</v>
      </c>
    </row>
    <row r="35" spans="1:10" ht="15.75" customHeight="1" x14ac:dyDescent="0.25">
      <c r="A35" s="5" t="s">
        <v>130</v>
      </c>
      <c r="B35" s="29" t="s">
        <v>131</v>
      </c>
      <c r="C35" s="162">
        <v>1850000</v>
      </c>
      <c r="D35" s="163">
        <v>0</v>
      </c>
      <c r="E35" s="163">
        <v>0</v>
      </c>
      <c r="F35" s="199">
        <f t="shared" si="0"/>
        <v>1850000</v>
      </c>
      <c r="G35" s="206">
        <v>1850000</v>
      </c>
      <c r="H35" s="163">
        <v>0</v>
      </c>
      <c r="I35" s="163">
        <v>0</v>
      </c>
      <c r="J35" s="162">
        <f t="shared" si="1"/>
        <v>1850000</v>
      </c>
    </row>
    <row r="36" spans="1:10" ht="15.75" customHeight="1" x14ac:dyDescent="0.25">
      <c r="A36" s="5" t="s">
        <v>132</v>
      </c>
      <c r="B36" s="29" t="s">
        <v>133</v>
      </c>
      <c r="C36" s="162">
        <v>0</v>
      </c>
      <c r="D36" s="163">
        <v>0</v>
      </c>
      <c r="E36" s="163">
        <v>0</v>
      </c>
      <c r="F36" s="199">
        <f t="shared" si="0"/>
        <v>0</v>
      </c>
      <c r="G36" s="206">
        <v>0</v>
      </c>
      <c r="H36" s="163">
        <v>0</v>
      </c>
      <c r="I36" s="163">
        <v>0</v>
      </c>
      <c r="J36" s="162">
        <f t="shared" si="1"/>
        <v>0</v>
      </c>
    </row>
    <row r="37" spans="1:10" ht="15.75" customHeight="1" x14ac:dyDescent="0.25">
      <c r="A37" s="5" t="s">
        <v>443</v>
      </c>
      <c r="B37" s="29" t="s">
        <v>134</v>
      </c>
      <c r="C37" s="162">
        <v>0</v>
      </c>
      <c r="D37" s="163">
        <v>0</v>
      </c>
      <c r="E37" s="163">
        <v>0</v>
      </c>
      <c r="F37" s="199">
        <f t="shared" si="0"/>
        <v>0</v>
      </c>
      <c r="G37" s="206">
        <v>0</v>
      </c>
      <c r="H37" s="163">
        <v>0</v>
      </c>
      <c r="I37" s="163">
        <v>0</v>
      </c>
      <c r="J37" s="162">
        <f t="shared" si="1"/>
        <v>0</v>
      </c>
    </row>
    <row r="38" spans="1:10" ht="15.75" customHeight="1" x14ac:dyDescent="0.25">
      <c r="A38" s="5" t="s">
        <v>135</v>
      </c>
      <c r="B38" s="29" t="s">
        <v>136</v>
      </c>
      <c r="C38" s="162">
        <v>550000</v>
      </c>
      <c r="D38" s="163">
        <v>0</v>
      </c>
      <c r="E38" s="163">
        <v>0</v>
      </c>
      <c r="F38" s="199">
        <f t="shared" si="0"/>
        <v>550000</v>
      </c>
      <c r="G38" s="206">
        <v>550000</v>
      </c>
      <c r="H38" s="163">
        <v>0</v>
      </c>
      <c r="I38" s="163">
        <v>0</v>
      </c>
      <c r="J38" s="162">
        <f t="shared" si="1"/>
        <v>550000</v>
      </c>
    </row>
    <row r="39" spans="1:10" ht="15.75" customHeight="1" x14ac:dyDescent="0.25">
      <c r="A39" s="10" t="s">
        <v>444</v>
      </c>
      <c r="B39" s="29" t="s">
        <v>137</v>
      </c>
      <c r="C39" s="162">
        <v>0</v>
      </c>
      <c r="D39" s="163">
        <v>0</v>
      </c>
      <c r="E39" s="163">
        <v>0</v>
      </c>
      <c r="F39" s="199">
        <f t="shared" si="0"/>
        <v>0</v>
      </c>
      <c r="G39" s="206">
        <v>0</v>
      </c>
      <c r="H39" s="163">
        <v>0</v>
      </c>
      <c r="I39" s="163">
        <v>0</v>
      </c>
      <c r="J39" s="162">
        <f t="shared" si="1"/>
        <v>0</v>
      </c>
    </row>
    <row r="40" spans="1:10" ht="15.75" customHeight="1" x14ac:dyDescent="0.25">
      <c r="A40" s="6" t="s">
        <v>138</v>
      </c>
      <c r="B40" s="29" t="s">
        <v>139</v>
      </c>
      <c r="C40" s="162">
        <v>200000</v>
      </c>
      <c r="D40" s="163">
        <v>0</v>
      </c>
      <c r="E40" s="163">
        <v>0</v>
      </c>
      <c r="F40" s="199">
        <f t="shared" si="0"/>
        <v>200000</v>
      </c>
      <c r="G40" s="213">
        <v>262000</v>
      </c>
      <c r="H40" s="163">
        <v>0</v>
      </c>
      <c r="I40" s="163">
        <v>0</v>
      </c>
      <c r="J40" s="162">
        <f t="shared" si="1"/>
        <v>262000</v>
      </c>
    </row>
    <row r="41" spans="1:10" ht="15.75" customHeight="1" x14ac:dyDescent="0.25">
      <c r="A41" s="5" t="s">
        <v>445</v>
      </c>
      <c r="B41" s="29" t="s">
        <v>140</v>
      </c>
      <c r="C41" s="162">
        <v>1955000</v>
      </c>
      <c r="D41" s="163">
        <v>0</v>
      </c>
      <c r="E41" s="163">
        <v>0</v>
      </c>
      <c r="F41" s="199">
        <f t="shared" si="0"/>
        <v>1955000</v>
      </c>
      <c r="G41" s="206">
        <v>1955000</v>
      </c>
      <c r="H41" s="163">
        <v>0</v>
      </c>
      <c r="I41" s="163">
        <v>0</v>
      </c>
      <c r="J41" s="162">
        <f t="shared" si="1"/>
        <v>1955000</v>
      </c>
    </row>
    <row r="42" spans="1:10" s="88" customFormat="1" ht="15.75" customHeight="1" x14ac:dyDescent="0.25">
      <c r="A42" s="7" t="s">
        <v>383</v>
      </c>
      <c r="B42" s="32" t="s">
        <v>141</v>
      </c>
      <c r="C42" s="160">
        <f>SUM(C35:C41)</f>
        <v>4555000</v>
      </c>
      <c r="D42" s="160">
        <f t="shared" ref="D42:E42" si="12">SUM(D35:D41)</f>
        <v>0</v>
      </c>
      <c r="E42" s="160">
        <f t="shared" si="12"/>
        <v>0</v>
      </c>
      <c r="F42" s="200">
        <f t="shared" si="0"/>
        <v>4555000</v>
      </c>
      <c r="G42" s="207">
        <f>SUM(G35:G41)</f>
        <v>4617000</v>
      </c>
      <c r="H42" s="160">
        <f t="shared" ref="H42:I42" si="13">SUM(H35:H41)</f>
        <v>0</v>
      </c>
      <c r="I42" s="160">
        <f t="shared" si="13"/>
        <v>0</v>
      </c>
      <c r="J42" s="160">
        <f t="shared" si="1"/>
        <v>4617000</v>
      </c>
    </row>
    <row r="43" spans="1:10" ht="15.75" customHeight="1" x14ac:dyDescent="0.25">
      <c r="A43" s="5" t="s">
        <v>142</v>
      </c>
      <c r="B43" s="29" t="s">
        <v>143</v>
      </c>
      <c r="C43" s="162">
        <v>0</v>
      </c>
      <c r="D43" s="163">
        <v>0</v>
      </c>
      <c r="E43" s="163">
        <v>0</v>
      </c>
      <c r="F43" s="199">
        <f t="shared" si="0"/>
        <v>0</v>
      </c>
      <c r="G43" s="206">
        <v>0</v>
      </c>
      <c r="H43" s="163">
        <v>0</v>
      </c>
      <c r="I43" s="163">
        <v>0</v>
      </c>
      <c r="J43" s="162">
        <f t="shared" si="1"/>
        <v>0</v>
      </c>
    </row>
    <row r="44" spans="1:10" ht="15.75" customHeight="1" x14ac:dyDescent="0.25">
      <c r="A44" s="5" t="s">
        <v>144</v>
      </c>
      <c r="B44" s="29" t="s">
        <v>145</v>
      </c>
      <c r="C44" s="162">
        <v>0</v>
      </c>
      <c r="D44" s="163">
        <v>0</v>
      </c>
      <c r="E44" s="163">
        <v>0</v>
      </c>
      <c r="F44" s="199">
        <f t="shared" si="0"/>
        <v>0</v>
      </c>
      <c r="G44" s="206">
        <v>0</v>
      </c>
      <c r="H44" s="163">
        <v>0</v>
      </c>
      <c r="I44" s="163">
        <v>0</v>
      </c>
      <c r="J44" s="162">
        <f t="shared" si="1"/>
        <v>0</v>
      </c>
    </row>
    <row r="45" spans="1:10" s="88" customFormat="1" ht="15.75" customHeight="1" x14ac:dyDescent="0.25">
      <c r="A45" s="7" t="s">
        <v>384</v>
      </c>
      <c r="B45" s="32" t="s">
        <v>146</v>
      </c>
      <c r="C45" s="160">
        <v>0</v>
      </c>
      <c r="D45" s="160">
        <f t="shared" ref="D45:E45" si="14">SUM(D43:D44)</f>
        <v>0</v>
      </c>
      <c r="E45" s="160">
        <f t="shared" si="14"/>
        <v>0</v>
      </c>
      <c r="F45" s="200">
        <f t="shared" si="0"/>
        <v>0</v>
      </c>
      <c r="G45" s="207">
        <v>0</v>
      </c>
      <c r="H45" s="160">
        <f t="shared" ref="H45:I45" si="15">SUM(H43:H44)</f>
        <v>0</v>
      </c>
      <c r="I45" s="160">
        <f t="shared" si="15"/>
        <v>0</v>
      </c>
      <c r="J45" s="160">
        <f t="shared" si="1"/>
        <v>0</v>
      </c>
    </row>
    <row r="46" spans="1:10" ht="15.75" customHeight="1" x14ac:dyDescent="0.25">
      <c r="A46" s="5" t="s">
        <v>147</v>
      </c>
      <c r="B46" s="29" t="s">
        <v>148</v>
      </c>
      <c r="C46" s="162">
        <v>1921000</v>
      </c>
      <c r="D46" s="163">
        <v>0</v>
      </c>
      <c r="E46" s="163">
        <v>1000</v>
      </c>
      <c r="F46" s="199">
        <f t="shared" si="0"/>
        <v>1922000</v>
      </c>
      <c r="G46" s="206">
        <v>1921000</v>
      </c>
      <c r="H46" s="163">
        <v>0</v>
      </c>
      <c r="I46" s="163">
        <v>1000</v>
      </c>
      <c r="J46" s="162">
        <f t="shared" si="1"/>
        <v>1922000</v>
      </c>
    </row>
    <row r="47" spans="1:10" ht="15.75" customHeight="1" x14ac:dyDescent="0.25">
      <c r="A47" s="5" t="s">
        <v>149</v>
      </c>
      <c r="B47" s="29" t="s">
        <v>150</v>
      </c>
      <c r="C47" s="162">
        <v>0</v>
      </c>
      <c r="D47" s="163">
        <v>0</v>
      </c>
      <c r="E47" s="163">
        <v>0</v>
      </c>
      <c r="F47" s="199">
        <f t="shared" si="0"/>
        <v>0</v>
      </c>
      <c r="G47" s="206">
        <v>0</v>
      </c>
      <c r="H47" s="163">
        <v>0</v>
      </c>
      <c r="I47" s="163">
        <v>0</v>
      </c>
      <c r="J47" s="162">
        <f t="shared" si="1"/>
        <v>0</v>
      </c>
    </row>
    <row r="48" spans="1:10" ht="15.75" customHeight="1" x14ac:dyDescent="0.25">
      <c r="A48" s="5" t="s">
        <v>446</v>
      </c>
      <c r="B48" s="29" t="s">
        <v>151</v>
      </c>
      <c r="C48" s="162">
        <v>0</v>
      </c>
      <c r="D48" s="163">
        <v>0</v>
      </c>
      <c r="E48" s="163">
        <v>0</v>
      </c>
      <c r="F48" s="199">
        <f t="shared" si="0"/>
        <v>0</v>
      </c>
      <c r="G48" s="206">
        <v>0</v>
      </c>
      <c r="H48" s="163">
        <v>0</v>
      </c>
      <c r="I48" s="163">
        <v>0</v>
      </c>
      <c r="J48" s="162">
        <f t="shared" si="1"/>
        <v>0</v>
      </c>
    </row>
    <row r="49" spans="1:10" ht="15.75" customHeight="1" x14ac:dyDescent="0.25">
      <c r="A49" s="5" t="s">
        <v>447</v>
      </c>
      <c r="B49" s="29" t="s">
        <v>152</v>
      </c>
      <c r="C49" s="162">
        <v>0</v>
      </c>
      <c r="D49" s="163">
        <v>0</v>
      </c>
      <c r="E49" s="163">
        <v>0</v>
      </c>
      <c r="F49" s="199">
        <f t="shared" si="0"/>
        <v>0</v>
      </c>
      <c r="G49" s="206">
        <v>0</v>
      </c>
      <c r="H49" s="163">
        <v>0</v>
      </c>
      <c r="I49" s="163">
        <v>0</v>
      </c>
      <c r="J49" s="162">
        <f t="shared" si="1"/>
        <v>0</v>
      </c>
    </row>
    <row r="50" spans="1:10" ht="15.75" customHeight="1" x14ac:dyDescent="0.25">
      <c r="A50" s="5" t="s">
        <v>153</v>
      </c>
      <c r="B50" s="29" t="s">
        <v>154</v>
      </c>
      <c r="C50" s="162">
        <v>15000</v>
      </c>
      <c r="D50" s="167">
        <v>0</v>
      </c>
      <c r="E50" s="167">
        <v>0</v>
      </c>
      <c r="F50" s="199">
        <f t="shared" si="0"/>
        <v>15000</v>
      </c>
      <c r="G50" s="206">
        <v>15000</v>
      </c>
      <c r="H50" s="167">
        <v>0</v>
      </c>
      <c r="I50" s="167">
        <v>0</v>
      </c>
      <c r="J50" s="162">
        <f t="shared" si="1"/>
        <v>15000</v>
      </c>
    </row>
    <row r="51" spans="1:10" s="88" customFormat="1" ht="15.75" customHeight="1" x14ac:dyDescent="0.25">
      <c r="A51" s="7" t="s">
        <v>385</v>
      </c>
      <c r="B51" s="32" t="s">
        <v>155</v>
      </c>
      <c r="C51" s="160">
        <f>SUM(C46:C50)</f>
        <v>1936000</v>
      </c>
      <c r="D51" s="160">
        <f t="shared" ref="D51:E51" si="16">SUM(D46:D50)</f>
        <v>0</v>
      </c>
      <c r="E51" s="160">
        <f t="shared" si="16"/>
        <v>1000</v>
      </c>
      <c r="F51" s="200">
        <f t="shared" si="0"/>
        <v>1937000</v>
      </c>
      <c r="G51" s="207">
        <f>SUM(G46:G50)</f>
        <v>1936000</v>
      </c>
      <c r="H51" s="160">
        <f t="shared" ref="H51:I51" si="17">SUM(H46:H50)</f>
        <v>0</v>
      </c>
      <c r="I51" s="160">
        <f t="shared" si="17"/>
        <v>1000</v>
      </c>
      <c r="J51" s="160">
        <f t="shared" si="1"/>
        <v>1937000</v>
      </c>
    </row>
    <row r="52" spans="1:10" s="88" customFormat="1" ht="15.75" customHeight="1" x14ac:dyDescent="0.25">
      <c r="A52" s="36" t="s">
        <v>386</v>
      </c>
      <c r="B52" s="46" t="s">
        <v>156</v>
      </c>
      <c r="C52" s="160">
        <f>C31+C34+C42+C45+C51</f>
        <v>9741000</v>
      </c>
      <c r="D52" s="161">
        <f t="shared" ref="D52:E52" si="18">D31+D34+D42+D45+D51</f>
        <v>0</v>
      </c>
      <c r="E52" s="161">
        <f t="shared" si="18"/>
        <v>10000</v>
      </c>
      <c r="F52" s="200">
        <f t="shared" si="0"/>
        <v>9751000</v>
      </c>
      <c r="G52" s="207">
        <f>G31+G34+G42+G45+G51</f>
        <v>9803000</v>
      </c>
      <c r="H52" s="161">
        <f t="shared" ref="H52:I52" si="19">H31+H34+H42+H45+H51</f>
        <v>0</v>
      </c>
      <c r="I52" s="161">
        <f t="shared" si="19"/>
        <v>10000</v>
      </c>
      <c r="J52" s="160">
        <f t="shared" si="1"/>
        <v>9813000</v>
      </c>
    </row>
    <row r="53" spans="1:10" ht="15.75" customHeight="1" x14ac:dyDescent="0.25">
      <c r="A53" s="13" t="s">
        <v>157</v>
      </c>
      <c r="B53" s="29" t="s">
        <v>158</v>
      </c>
      <c r="C53" s="162">
        <v>0</v>
      </c>
      <c r="D53" s="163">
        <v>0</v>
      </c>
      <c r="E53" s="163">
        <v>0</v>
      </c>
      <c r="F53" s="199">
        <f t="shared" si="0"/>
        <v>0</v>
      </c>
      <c r="G53" s="206">
        <v>0</v>
      </c>
      <c r="H53" s="163">
        <v>0</v>
      </c>
      <c r="I53" s="163">
        <v>0</v>
      </c>
      <c r="J53" s="162">
        <f t="shared" si="1"/>
        <v>0</v>
      </c>
    </row>
    <row r="54" spans="1:10" ht="15.75" customHeight="1" x14ac:dyDescent="0.25">
      <c r="A54" s="13" t="s">
        <v>387</v>
      </c>
      <c r="B54" s="29" t="s">
        <v>159</v>
      </c>
      <c r="C54" s="162">
        <v>0</v>
      </c>
      <c r="D54" s="163">
        <v>0</v>
      </c>
      <c r="E54" s="163">
        <v>0</v>
      </c>
      <c r="F54" s="199">
        <f t="shared" si="0"/>
        <v>0</v>
      </c>
      <c r="G54" s="206">
        <v>0</v>
      </c>
      <c r="H54" s="163">
        <v>0</v>
      </c>
      <c r="I54" s="163">
        <v>0</v>
      </c>
      <c r="J54" s="162">
        <f t="shared" si="1"/>
        <v>0</v>
      </c>
    </row>
    <row r="55" spans="1:10" ht="15.75" customHeight="1" x14ac:dyDescent="0.25">
      <c r="A55" s="17" t="s">
        <v>448</v>
      </c>
      <c r="B55" s="29" t="s">
        <v>160</v>
      </c>
      <c r="C55" s="162">
        <v>0</v>
      </c>
      <c r="D55" s="163">
        <v>0</v>
      </c>
      <c r="E55" s="163">
        <v>0</v>
      </c>
      <c r="F55" s="199">
        <f t="shared" si="0"/>
        <v>0</v>
      </c>
      <c r="G55" s="206">
        <v>0</v>
      </c>
      <c r="H55" s="163">
        <v>0</v>
      </c>
      <c r="I55" s="163">
        <v>0</v>
      </c>
      <c r="J55" s="162">
        <f t="shared" si="1"/>
        <v>0</v>
      </c>
    </row>
    <row r="56" spans="1:10" ht="15.75" customHeight="1" x14ac:dyDescent="0.25">
      <c r="A56" s="17" t="s">
        <v>449</v>
      </c>
      <c r="B56" s="29" t="s">
        <v>161</v>
      </c>
      <c r="C56" s="162">
        <v>0</v>
      </c>
      <c r="D56" s="163">
        <v>0</v>
      </c>
      <c r="E56" s="163">
        <v>0</v>
      </c>
      <c r="F56" s="199">
        <f t="shared" si="0"/>
        <v>0</v>
      </c>
      <c r="G56" s="206">
        <v>0</v>
      </c>
      <c r="H56" s="163">
        <v>0</v>
      </c>
      <c r="I56" s="163">
        <v>0</v>
      </c>
      <c r="J56" s="162">
        <f t="shared" si="1"/>
        <v>0</v>
      </c>
    </row>
    <row r="57" spans="1:10" ht="15.75" customHeight="1" x14ac:dyDescent="0.25">
      <c r="A57" s="17" t="s">
        <v>450</v>
      </c>
      <c r="B57" s="29" t="s">
        <v>162</v>
      </c>
      <c r="C57" s="162">
        <v>0</v>
      </c>
      <c r="D57" s="163">
        <v>0</v>
      </c>
      <c r="E57" s="163">
        <v>0</v>
      </c>
      <c r="F57" s="199">
        <f t="shared" si="0"/>
        <v>0</v>
      </c>
      <c r="G57" s="206">
        <v>0</v>
      </c>
      <c r="H57" s="163">
        <v>0</v>
      </c>
      <c r="I57" s="163">
        <v>0</v>
      </c>
      <c r="J57" s="162">
        <f t="shared" si="1"/>
        <v>0</v>
      </c>
    </row>
    <row r="58" spans="1:10" ht="15.75" customHeight="1" x14ac:dyDescent="0.25">
      <c r="A58" s="13" t="s">
        <v>451</v>
      </c>
      <c r="B58" s="29" t="s">
        <v>163</v>
      </c>
      <c r="C58" s="162">
        <v>0</v>
      </c>
      <c r="D58" s="163">
        <v>0</v>
      </c>
      <c r="E58" s="163">
        <v>0</v>
      </c>
      <c r="F58" s="199">
        <f t="shared" si="0"/>
        <v>0</v>
      </c>
      <c r="G58" s="206">
        <v>0</v>
      </c>
      <c r="H58" s="163">
        <v>0</v>
      </c>
      <c r="I58" s="163">
        <v>0</v>
      </c>
      <c r="J58" s="162">
        <f t="shared" si="1"/>
        <v>0</v>
      </c>
    </row>
    <row r="59" spans="1:10" ht="15.75" customHeight="1" x14ac:dyDescent="0.25">
      <c r="A59" s="13" t="s">
        <v>452</v>
      </c>
      <c r="B59" s="29" t="s">
        <v>164</v>
      </c>
      <c r="C59" s="162">
        <v>0</v>
      </c>
      <c r="D59" s="163">
        <v>0</v>
      </c>
      <c r="E59" s="163">
        <v>0</v>
      </c>
      <c r="F59" s="199">
        <f t="shared" si="0"/>
        <v>0</v>
      </c>
      <c r="G59" s="206">
        <v>0</v>
      </c>
      <c r="H59" s="163">
        <v>0</v>
      </c>
      <c r="I59" s="163">
        <v>0</v>
      </c>
      <c r="J59" s="162">
        <f t="shared" si="1"/>
        <v>0</v>
      </c>
    </row>
    <row r="60" spans="1:10" ht="15.75" customHeight="1" x14ac:dyDescent="0.25">
      <c r="A60" s="13" t="s">
        <v>453</v>
      </c>
      <c r="B60" s="29" t="s">
        <v>165</v>
      </c>
      <c r="C60" s="162">
        <v>2600000</v>
      </c>
      <c r="D60" s="163">
        <v>0</v>
      </c>
      <c r="E60" s="163">
        <v>0</v>
      </c>
      <c r="F60" s="199">
        <f t="shared" si="0"/>
        <v>2600000</v>
      </c>
      <c r="G60" s="206">
        <v>2600000</v>
      </c>
      <c r="H60" s="163">
        <v>0</v>
      </c>
      <c r="I60" s="163">
        <v>0</v>
      </c>
      <c r="J60" s="162">
        <f t="shared" si="1"/>
        <v>2600000</v>
      </c>
    </row>
    <row r="61" spans="1:10" s="88" customFormat="1" ht="15.75" customHeight="1" x14ac:dyDescent="0.25">
      <c r="A61" s="43" t="s">
        <v>415</v>
      </c>
      <c r="B61" s="46" t="s">
        <v>166</v>
      </c>
      <c r="C61" s="160">
        <f>SUM(C53:C60)</f>
        <v>2600000</v>
      </c>
      <c r="D61" s="161">
        <f t="shared" ref="D61:E61" si="20">SUM(D53:D60)</f>
        <v>0</v>
      </c>
      <c r="E61" s="161">
        <f t="shared" si="20"/>
        <v>0</v>
      </c>
      <c r="F61" s="200">
        <f t="shared" si="0"/>
        <v>2600000</v>
      </c>
      <c r="G61" s="207">
        <f>SUM(G53:G60)</f>
        <v>2600000</v>
      </c>
      <c r="H61" s="161">
        <f t="shared" ref="H61:I61" si="21">SUM(H53:H60)</f>
        <v>0</v>
      </c>
      <c r="I61" s="161">
        <f t="shared" si="21"/>
        <v>0</v>
      </c>
      <c r="J61" s="160">
        <f t="shared" si="1"/>
        <v>2600000</v>
      </c>
    </row>
    <row r="62" spans="1:10" ht="15.75" customHeight="1" x14ac:dyDescent="0.25">
      <c r="A62" s="12" t="s">
        <v>454</v>
      </c>
      <c r="B62" s="29" t="s">
        <v>167</v>
      </c>
      <c r="C62" s="162">
        <v>0</v>
      </c>
      <c r="D62" s="163">
        <v>0</v>
      </c>
      <c r="E62" s="163">
        <v>0</v>
      </c>
      <c r="F62" s="199">
        <f t="shared" si="0"/>
        <v>0</v>
      </c>
      <c r="G62" s="206">
        <v>0</v>
      </c>
      <c r="H62" s="163">
        <v>0</v>
      </c>
      <c r="I62" s="163">
        <v>0</v>
      </c>
      <c r="J62" s="162">
        <f t="shared" si="1"/>
        <v>0</v>
      </c>
    </row>
    <row r="63" spans="1:10" ht="15.75" customHeight="1" x14ac:dyDescent="0.25">
      <c r="A63" s="12" t="s">
        <v>168</v>
      </c>
      <c r="B63" s="29" t="s">
        <v>169</v>
      </c>
      <c r="C63" s="162">
        <v>0</v>
      </c>
      <c r="D63" s="163">
        <v>0</v>
      </c>
      <c r="E63" s="163">
        <v>0</v>
      </c>
      <c r="F63" s="199">
        <f t="shared" si="0"/>
        <v>0</v>
      </c>
      <c r="G63" s="213">
        <v>36000</v>
      </c>
      <c r="H63" s="163">
        <v>0</v>
      </c>
      <c r="I63" s="163">
        <v>0</v>
      </c>
      <c r="J63" s="162">
        <f t="shared" si="1"/>
        <v>36000</v>
      </c>
    </row>
    <row r="64" spans="1:10" ht="15.75" customHeight="1" x14ac:dyDescent="0.25">
      <c r="A64" s="12" t="s">
        <v>170</v>
      </c>
      <c r="B64" s="29" t="s">
        <v>171</v>
      </c>
      <c r="C64" s="162">
        <v>0</v>
      </c>
      <c r="D64" s="163">
        <v>0</v>
      </c>
      <c r="E64" s="163">
        <v>0</v>
      </c>
      <c r="F64" s="199">
        <f t="shared" si="0"/>
        <v>0</v>
      </c>
      <c r="G64" s="206">
        <v>0</v>
      </c>
      <c r="H64" s="163">
        <v>0</v>
      </c>
      <c r="I64" s="163">
        <v>0</v>
      </c>
      <c r="J64" s="162">
        <f t="shared" si="1"/>
        <v>0</v>
      </c>
    </row>
    <row r="65" spans="1:10" ht="15.75" customHeight="1" x14ac:dyDescent="0.25">
      <c r="A65" s="12" t="s">
        <v>416</v>
      </c>
      <c r="B65" s="29" t="s">
        <v>172</v>
      </c>
      <c r="C65" s="162">
        <v>0</v>
      </c>
      <c r="D65" s="163">
        <v>0</v>
      </c>
      <c r="E65" s="163">
        <v>0</v>
      </c>
      <c r="F65" s="199">
        <f t="shared" si="0"/>
        <v>0</v>
      </c>
      <c r="G65" s="206">
        <v>0</v>
      </c>
      <c r="H65" s="163">
        <v>0</v>
      </c>
      <c r="I65" s="163">
        <v>0</v>
      </c>
      <c r="J65" s="162">
        <f t="shared" si="1"/>
        <v>0</v>
      </c>
    </row>
    <row r="66" spans="1:10" ht="15.75" customHeight="1" x14ac:dyDescent="0.25">
      <c r="A66" s="12" t="s">
        <v>455</v>
      </c>
      <c r="B66" s="29" t="s">
        <v>173</v>
      </c>
      <c r="C66" s="162">
        <v>0</v>
      </c>
      <c r="D66" s="163">
        <v>0</v>
      </c>
      <c r="E66" s="163">
        <v>0</v>
      </c>
      <c r="F66" s="199">
        <f t="shared" si="0"/>
        <v>0</v>
      </c>
      <c r="G66" s="206">
        <v>0</v>
      </c>
      <c r="H66" s="163">
        <v>0</v>
      </c>
      <c r="I66" s="163">
        <v>0</v>
      </c>
      <c r="J66" s="162">
        <f t="shared" si="1"/>
        <v>0</v>
      </c>
    </row>
    <row r="67" spans="1:10" ht="15.75" customHeight="1" x14ac:dyDescent="0.25">
      <c r="A67" s="12" t="s">
        <v>418</v>
      </c>
      <c r="B67" s="29" t="s">
        <v>174</v>
      </c>
      <c r="C67" s="162">
        <v>2550663</v>
      </c>
      <c r="D67" s="163">
        <v>0</v>
      </c>
      <c r="E67" s="163">
        <v>0</v>
      </c>
      <c r="F67" s="199">
        <f t="shared" si="0"/>
        <v>2550663</v>
      </c>
      <c r="G67" s="206">
        <v>2550663</v>
      </c>
      <c r="H67" s="163">
        <v>0</v>
      </c>
      <c r="I67" s="163">
        <v>0</v>
      </c>
      <c r="J67" s="162">
        <f t="shared" si="1"/>
        <v>2550663</v>
      </c>
    </row>
    <row r="68" spans="1:10" ht="15.75" customHeight="1" x14ac:dyDescent="0.25">
      <c r="A68" s="12" t="s">
        <v>456</v>
      </c>
      <c r="B68" s="29" t="s">
        <v>175</v>
      </c>
      <c r="C68" s="162">
        <v>0</v>
      </c>
      <c r="D68" s="163">
        <v>0</v>
      </c>
      <c r="E68" s="163">
        <v>0</v>
      </c>
      <c r="F68" s="199">
        <f t="shared" si="0"/>
        <v>0</v>
      </c>
      <c r="G68" s="206">
        <v>0</v>
      </c>
      <c r="H68" s="163">
        <v>0</v>
      </c>
      <c r="I68" s="163">
        <v>0</v>
      </c>
      <c r="J68" s="162">
        <f t="shared" si="1"/>
        <v>0</v>
      </c>
    </row>
    <row r="69" spans="1:10" ht="15.75" customHeight="1" x14ac:dyDescent="0.25">
      <c r="A69" s="12" t="s">
        <v>457</v>
      </c>
      <c r="B69" s="29" t="s">
        <v>176</v>
      </c>
      <c r="C69" s="162">
        <v>0</v>
      </c>
      <c r="D69" s="163">
        <v>0</v>
      </c>
      <c r="E69" s="163">
        <v>0</v>
      </c>
      <c r="F69" s="199">
        <f t="shared" si="0"/>
        <v>0</v>
      </c>
      <c r="G69" s="206">
        <v>0</v>
      </c>
      <c r="H69" s="163">
        <v>0</v>
      </c>
      <c r="I69" s="163">
        <v>0</v>
      </c>
      <c r="J69" s="162">
        <f t="shared" si="1"/>
        <v>0</v>
      </c>
    </row>
    <row r="70" spans="1:10" ht="15.75" customHeight="1" x14ac:dyDescent="0.25">
      <c r="A70" s="12" t="s">
        <v>177</v>
      </c>
      <c r="B70" s="29" t="s">
        <v>178</v>
      </c>
      <c r="C70" s="162">
        <v>0</v>
      </c>
      <c r="D70" s="163">
        <v>0</v>
      </c>
      <c r="E70" s="163">
        <v>0</v>
      </c>
      <c r="F70" s="199">
        <f t="shared" si="0"/>
        <v>0</v>
      </c>
      <c r="G70" s="206">
        <v>0</v>
      </c>
      <c r="H70" s="163">
        <v>0</v>
      </c>
      <c r="I70" s="163">
        <v>0</v>
      </c>
      <c r="J70" s="162">
        <f t="shared" si="1"/>
        <v>0</v>
      </c>
    </row>
    <row r="71" spans="1:10" ht="15.75" customHeight="1" x14ac:dyDescent="0.25">
      <c r="A71" s="21" t="s">
        <v>179</v>
      </c>
      <c r="B71" s="29" t="s">
        <v>180</v>
      </c>
      <c r="C71" s="162">
        <v>0</v>
      </c>
      <c r="D71" s="163">
        <v>0</v>
      </c>
      <c r="E71" s="163">
        <v>0</v>
      </c>
      <c r="F71" s="199">
        <f t="shared" si="0"/>
        <v>0</v>
      </c>
      <c r="G71" s="206">
        <v>0</v>
      </c>
      <c r="H71" s="163">
        <v>0</v>
      </c>
      <c r="I71" s="163">
        <v>0</v>
      </c>
      <c r="J71" s="162">
        <f t="shared" si="1"/>
        <v>0</v>
      </c>
    </row>
    <row r="72" spans="1:10" ht="15.75" customHeight="1" x14ac:dyDescent="0.25">
      <c r="A72" s="12" t="s">
        <v>651</v>
      </c>
      <c r="B72" s="29" t="s">
        <v>181</v>
      </c>
      <c r="C72" s="162">
        <v>0</v>
      </c>
      <c r="D72" s="163">
        <v>0</v>
      </c>
      <c r="E72" s="163">
        <v>0</v>
      </c>
      <c r="F72" s="199">
        <f t="shared" si="0"/>
        <v>0</v>
      </c>
      <c r="G72" s="206">
        <v>0</v>
      </c>
      <c r="H72" s="163">
        <v>0</v>
      </c>
      <c r="I72" s="163">
        <v>0</v>
      </c>
      <c r="J72" s="162">
        <f t="shared" si="1"/>
        <v>0</v>
      </c>
    </row>
    <row r="73" spans="1:10" ht="15.75" customHeight="1" x14ac:dyDescent="0.25">
      <c r="A73" s="21" t="s">
        <v>458</v>
      </c>
      <c r="B73" s="29" t="s">
        <v>182</v>
      </c>
      <c r="C73" s="162">
        <v>670000</v>
      </c>
      <c r="D73" s="167">
        <v>350000</v>
      </c>
      <c r="E73" s="167">
        <v>0</v>
      </c>
      <c r="F73" s="199">
        <f t="shared" ref="F73:F131" si="22">SUM(C73:E73)</f>
        <v>1020000</v>
      </c>
      <c r="G73" s="206">
        <v>670000</v>
      </c>
      <c r="H73" s="167">
        <v>350000</v>
      </c>
      <c r="I73" s="167">
        <v>0</v>
      </c>
      <c r="J73" s="162">
        <f t="shared" ref="J73:J84" si="23">SUM(G73:I73)</f>
        <v>1020000</v>
      </c>
    </row>
    <row r="74" spans="1:10" ht="15.75" customHeight="1" x14ac:dyDescent="0.25">
      <c r="A74" s="21" t="s">
        <v>653</v>
      </c>
      <c r="B74" s="29" t="s">
        <v>652</v>
      </c>
      <c r="C74" s="162">
        <v>6180207</v>
      </c>
      <c r="D74" s="163">
        <v>0</v>
      </c>
      <c r="E74" s="163">
        <v>0</v>
      </c>
      <c r="F74" s="199">
        <f t="shared" si="22"/>
        <v>6180207</v>
      </c>
      <c r="G74" s="213">
        <v>4066251</v>
      </c>
      <c r="H74" s="163">
        <v>0</v>
      </c>
      <c r="I74" s="163">
        <v>0</v>
      </c>
      <c r="J74" s="162">
        <f t="shared" si="23"/>
        <v>4066251</v>
      </c>
    </row>
    <row r="75" spans="1:10" s="88" customFormat="1" ht="15.75" customHeight="1" x14ac:dyDescent="0.25">
      <c r="A75" s="43" t="s">
        <v>421</v>
      </c>
      <c r="B75" s="46" t="s">
        <v>183</v>
      </c>
      <c r="C75" s="160">
        <f>SUM(C62:C74)</f>
        <v>9400870</v>
      </c>
      <c r="D75" s="161">
        <f t="shared" ref="D75:E75" si="24">SUM(D62:D74)</f>
        <v>350000</v>
      </c>
      <c r="E75" s="161">
        <f t="shared" si="24"/>
        <v>0</v>
      </c>
      <c r="F75" s="200">
        <f t="shared" si="22"/>
        <v>9750870</v>
      </c>
      <c r="G75" s="207">
        <f>SUM(G62:G74)</f>
        <v>7322914</v>
      </c>
      <c r="H75" s="161">
        <f t="shared" ref="H75:I75" si="25">SUM(H62:H74)</f>
        <v>350000</v>
      </c>
      <c r="I75" s="161">
        <f t="shared" si="25"/>
        <v>0</v>
      </c>
      <c r="J75" s="160">
        <f t="shared" si="23"/>
        <v>7672914</v>
      </c>
    </row>
    <row r="76" spans="1:10" s="88" customFormat="1" ht="15.75" customHeight="1" x14ac:dyDescent="0.25">
      <c r="A76" s="172" t="s">
        <v>38</v>
      </c>
      <c r="B76" s="173"/>
      <c r="C76" s="175">
        <f>C26+C27+C52+C61+C75</f>
        <v>33720870</v>
      </c>
      <c r="D76" s="175">
        <f t="shared" ref="D76:E76" si="26">D26+D27+D52+D61+D75</f>
        <v>350000</v>
      </c>
      <c r="E76" s="175">
        <f t="shared" si="26"/>
        <v>10000</v>
      </c>
      <c r="F76" s="201">
        <f t="shared" si="22"/>
        <v>34080870</v>
      </c>
      <c r="G76" s="208">
        <f>G26+G27+G52+G61+G75</f>
        <v>31772504</v>
      </c>
      <c r="H76" s="175">
        <f t="shared" ref="H76:I76" si="27">H26+H27+H52+H61+H75</f>
        <v>350000</v>
      </c>
      <c r="I76" s="175">
        <f t="shared" si="27"/>
        <v>10000</v>
      </c>
      <c r="J76" s="174">
        <f t="shared" si="23"/>
        <v>32132504</v>
      </c>
    </row>
    <row r="77" spans="1:10" ht="15.75" customHeight="1" x14ac:dyDescent="0.25">
      <c r="A77" s="33" t="s">
        <v>184</v>
      </c>
      <c r="B77" s="29" t="s">
        <v>185</v>
      </c>
      <c r="C77" s="162">
        <v>0</v>
      </c>
      <c r="D77" s="163">
        <v>0</v>
      </c>
      <c r="E77" s="163">
        <v>0</v>
      </c>
      <c r="F77" s="199">
        <f t="shared" si="22"/>
        <v>0</v>
      </c>
      <c r="G77" s="206">
        <v>0</v>
      </c>
      <c r="H77" s="163">
        <v>0</v>
      </c>
      <c r="I77" s="163">
        <v>0</v>
      </c>
      <c r="J77" s="162">
        <f t="shared" si="23"/>
        <v>0</v>
      </c>
    </row>
    <row r="78" spans="1:10" ht="15.75" customHeight="1" x14ac:dyDescent="0.25">
      <c r="A78" s="33" t="s">
        <v>459</v>
      </c>
      <c r="B78" s="29" t="s">
        <v>186</v>
      </c>
      <c r="C78" s="162">
        <v>0</v>
      </c>
      <c r="D78" s="163">
        <v>0</v>
      </c>
      <c r="E78" s="163">
        <v>0</v>
      </c>
      <c r="F78" s="199">
        <f t="shared" si="22"/>
        <v>0</v>
      </c>
      <c r="G78" s="206">
        <v>0</v>
      </c>
      <c r="H78" s="163">
        <v>0</v>
      </c>
      <c r="I78" s="163">
        <v>0</v>
      </c>
      <c r="J78" s="162">
        <f t="shared" si="23"/>
        <v>0</v>
      </c>
    </row>
    <row r="79" spans="1:10" ht="15.75" customHeight="1" x14ac:dyDescent="0.25">
      <c r="A79" s="33" t="s">
        <v>187</v>
      </c>
      <c r="B79" s="29" t="s">
        <v>188</v>
      </c>
      <c r="C79" s="162">
        <v>0</v>
      </c>
      <c r="D79" s="163">
        <v>0</v>
      </c>
      <c r="E79" s="163">
        <v>0</v>
      </c>
      <c r="F79" s="199">
        <f t="shared" si="22"/>
        <v>0</v>
      </c>
      <c r="G79" s="206">
        <v>0</v>
      </c>
      <c r="H79" s="163">
        <v>0</v>
      </c>
      <c r="I79" s="163">
        <v>0</v>
      </c>
      <c r="J79" s="162">
        <f t="shared" si="23"/>
        <v>0</v>
      </c>
    </row>
    <row r="80" spans="1:10" ht="15.75" customHeight="1" x14ac:dyDescent="0.25">
      <c r="A80" s="33" t="s">
        <v>189</v>
      </c>
      <c r="B80" s="29" t="s">
        <v>190</v>
      </c>
      <c r="C80" s="162">
        <v>200000</v>
      </c>
      <c r="D80" s="163">
        <v>0</v>
      </c>
      <c r="E80" s="163">
        <v>0</v>
      </c>
      <c r="F80" s="199">
        <f t="shared" si="22"/>
        <v>200000</v>
      </c>
      <c r="G80" s="206">
        <v>200000</v>
      </c>
      <c r="H80" s="163">
        <v>0</v>
      </c>
      <c r="I80" s="163">
        <v>0</v>
      </c>
      <c r="J80" s="162">
        <f t="shared" si="23"/>
        <v>200000</v>
      </c>
    </row>
    <row r="81" spans="1:10" ht="15.75" customHeight="1" x14ac:dyDescent="0.25">
      <c r="A81" s="6" t="s">
        <v>191</v>
      </c>
      <c r="B81" s="29" t="s">
        <v>192</v>
      </c>
      <c r="C81" s="162">
        <v>0</v>
      </c>
      <c r="D81" s="163">
        <v>0</v>
      </c>
      <c r="E81" s="163">
        <v>0</v>
      </c>
      <c r="F81" s="199">
        <f t="shared" si="22"/>
        <v>0</v>
      </c>
      <c r="G81" s="206">
        <v>0</v>
      </c>
      <c r="H81" s="163">
        <v>0</v>
      </c>
      <c r="I81" s="163">
        <v>0</v>
      </c>
      <c r="J81" s="162">
        <f t="shared" si="23"/>
        <v>0</v>
      </c>
    </row>
    <row r="82" spans="1:10" ht="15.75" customHeight="1" x14ac:dyDescent="0.25">
      <c r="A82" s="6" t="s">
        <v>193</v>
      </c>
      <c r="B82" s="29" t="s">
        <v>194</v>
      </c>
      <c r="C82" s="162">
        <v>0</v>
      </c>
      <c r="D82" s="163">
        <v>0</v>
      </c>
      <c r="E82" s="163">
        <v>0</v>
      </c>
      <c r="F82" s="199">
        <f t="shared" si="22"/>
        <v>0</v>
      </c>
      <c r="G82" s="206">
        <v>0</v>
      </c>
      <c r="H82" s="163">
        <v>0</v>
      </c>
      <c r="I82" s="163">
        <v>0</v>
      </c>
      <c r="J82" s="162">
        <f t="shared" si="23"/>
        <v>0</v>
      </c>
    </row>
    <row r="83" spans="1:10" ht="15.75" customHeight="1" x14ac:dyDescent="0.25">
      <c r="A83" s="6" t="s">
        <v>195</v>
      </c>
      <c r="B83" s="29" t="s">
        <v>196</v>
      </c>
      <c r="C83" s="162">
        <v>110000</v>
      </c>
      <c r="D83" s="163">
        <v>0</v>
      </c>
      <c r="E83" s="163">
        <v>0</v>
      </c>
      <c r="F83" s="199">
        <f t="shared" si="22"/>
        <v>110000</v>
      </c>
      <c r="G83" s="206">
        <v>110000</v>
      </c>
      <c r="H83" s="163">
        <v>0</v>
      </c>
      <c r="I83" s="163">
        <v>0</v>
      </c>
      <c r="J83" s="162">
        <f t="shared" si="23"/>
        <v>110000</v>
      </c>
    </row>
    <row r="84" spans="1:10" s="88" customFormat="1" ht="15.75" customHeight="1" x14ac:dyDescent="0.25">
      <c r="A84" s="44" t="s">
        <v>423</v>
      </c>
      <c r="B84" s="46" t="s">
        <v>197</v>
      </c>
      <c r="C84" s="160">
        <f>SUM(C77:C83)</f>
        <v>310000</v>
      </c>
      <c r="D84" s="161">
        <f t="shared" ref="D84:E84" si="28">SUM(D77:D83)</f>
        <v>0</v>
      </c>
      <c r="E84" s="161">
        <f t="shared" si="28"/>
        <v>0</v>
      </c>
      <c r="F84" s="200">
        <f t="shared" si="22"/>
        <v>310000</v>
      </c>
      <c r="G84" s="207">
        <f>SUM(G77:G83)</f>
        <v>310000</v>
      </c>
      <c r="H84" s="161">
        <f t="shared" ref="H84:I84" si="29">SUM(H77:H83)</f>
        <v>0</v>
      </c>
      <c r="I84" s="161">
        <f t="shared" si="29"/>
        <v>0</v>
      </c>
      <c r="J84" s="160">
        <f t="shared" si="23"/>
        <v>310000</v>
      </c>
    </row>
    <row r="85" spans="1:10" ht="15.75" customHeight="1" x14ac:dyDescent="0.25">
      <c r="A85" s="13" t="s">
        <v>198</v>
      </c>
      <c r="B85" s="29" t="s">
        <v>199</v>
      </c>
      <c r="C85" s="162">
        <v>28000000</v>
      </c>
      <c r="D85" s="163">
        <v>0</v>
      </c>
      <c r="E85" s="163">
        <v>0</v>
      </c>
      <c r="F85" s="199">
        <v>28000000</v>
      </c>
      <c r="G85" s="206">
        <v>28000000</v>
      </c>
      <c r="H85" s="163">
        <v>0</v>
      </c>
      <c r="I85" s="163">
        <v>0</v>
      </c>
      <c r="J85" s="162">
        <v>28000000</v>
      </c>
    </row>
    <row r="86" spans="1:10" ht="15.75" customHeight="1" x14ac:dyDescent="0.25">
      <c r="A86" s="13" t="s">
        <v>200</v>
      </c>
      <c r="B86" s="29" t="s">
        <v>201</v>
      </c>
      <c r="C86" s="162">
        <v>0</v>
      </c>
      <c r="D86" s="163">
        <v>0</v>
      </c>
      <c r="E86" s="163">
        <v>0</v>
      </c>
      <c r="F86" s="199">
        <f t="shared" si="22"/>
        <v>0</v>
      </c>
      <c r="G86" s="206">
        <v>0</v>
      </c>
      <c r="H86" s="163">
        <v>0</v>
      </c>
      <c r="I86" s="163">
        <v>0</v>
      </c>
      <c r="J86" s="162">
        <f t="shared" ref="J86:J87" si="30">SUM(G86:I86)</f>
        <v>0</v>
      </c>
    </row>
    <row r="87" spans="1:10" ht="15.75" customHeight="1" x14ac:dyDescent="0.25">
      <c r="A87" s="13" t="s">
        <v>202</v>
      </c>
      <c r="B87" s="29" t="s">
        <v>203</v>
      </c>
      <c r="C87" s="162">
        <v>0</v>
      </c>
      <c r="D87" s="163">
        <v>0</v>
      </c>
      <c r="E87" s="163">
        <v>0</v>
      </c>
      <c r="F87" s="199">
        <f t="shared" si="22"/>
        <v>0</v>
      </c>
      <c r="G87" s="206">
        <v>0</v>
      </c>
      <c r="H87" s="163">
        <v>0</v>
      </c>
      <c r="I87" s="163">
        <v>0</v>
      </c>
      <c r="J87" s="162">
        <f t="shared" si="30"/>
        <v>0</v>
      </c>
    </row>
    <row r="88" spans="1:10" ht="15.75" customHeight="1" x14ac:dyDescent="0.25">
      <c r="A88" s="13" t="s">
        <v>204</v>
      </c>
      <c r="B88" s="29" t="s">
        <v>205</v>
      </c>
      <c r="C88" s="162">
        <v>7559999</v>
      </c>
      <c r="D88" s="163">
        <v>0</v>
      </c>
      <c r="E88" s="163">
        <v>0</v>
      </c>
      <c r="F88" s="199">
        <v>7559999</v>
      </c>
      <c r="G88" s="206">
        <v>7559999</v>
      </c>
      <c r="H88" s="163">
        <v>0</v>
      </c>
      <c r="I88" s="163">
        <v>0</v>
      </c>
      <c r="J88" s="162">
        <v>7559999</v>
      </c>
    </row>
    <row r="89" spans="1:10" s="88" customFormat="1" ht="15.75" customHeight="1" x14ac:dyDescent="0.25">
      <c r="A89" s="43" t="s">
        <v>424</v>
      </c>
      <c r="B89" s="46" t="s">
        <v>206</v>
      </c>
      <c r="C89" s="160">
        <f>SUM(C85:C88)</f>
        <v>35559999</v>
      </c>
      <c r="D89" s="161">
        <f t="shared" ref="D89:E89" si="31">SUM(D85:D88)</f>
        <v>0</v>
      </c>
      <c r="E89" s="161">
        <f t="shared" si="31"/>
        <v>0</v>
      </c>
      <c r="F89" s="200">
        <f>SUM(F85:F88)</f>
        <v>35559999</v>
      </c>
      <c r="G89" s="207">
        <f>SUM(G85:G88)</f>
        <v>35559999</v>
      </c>
      <c r="H89" s="161">
        <f t="shared" ref="H89:I89" si="32">SUM(H85:H88)</f>
        <v>0</v>
      </c>
      <c r="I89" s="161">
        <f t="shared" si="32"/>
        <v>0</v>
      </c>
      <c r="J89" s="160">
        <f>SUM(J85:J88)</f>
        <v>35559999</v>
      </c>
    </row>
    <row r="90" spans="1:10" ht="15.75" customHeight="1" x14ac:dyDescent="0.25">
      <c r="A90" s="13" t="s">
        <v>207</v>
      </c>
      <c r="B90" s="29" t="s">
        <v>208</v>
      </c>
      <c r="C90" s="162">
        <v>0</v>
      </c>
      <c r="D90" s="163">
        <v>0</v>
      </c>
      <c r="E90" s="163">
        <v>0</v>
      </c>
      <c r="F90" s="199">
        <f t="shared" si="22"/>
        <v>0</v>
      </c>
      <c r="G90" s="206">
        <v>0</v>
      </c>
      <c r="H90" s="163">
        <v>0</v>
      </c>
      <c r="I90" s="163">
        <v>0</v>
      </c>
      <c r="J90" s="162">
        <f t="shared" ref="J90:J100" si="33">SUM(G90:I90)</f>
        <v>0</v>
      </c>
    </row>
    <row r="91" spans="1:10" ht="15.75" customHeight="1" x14ac:dyDescent="0.25">
      <c r="A91" s="13" t="s">
        <v>460</v>
      </c>
      <c r="B91" s="29" t="s">
        <v>209</v>
      </c>
      <c r="C91" s="162">
        <v>0</v>
      </c>
      <c r="D91" s="163">
        <v>0</v>
      </c>
      <c r="E91" s="163">
        <v>0</v>
      </c>
      <c r="F91" s="199">
        <f t="shared" si="22"/>
        <v>0</v>
      </c>
      <c r="G91" s="206">
        <v>0</v>
      </c>
      <c r="H91" s="163">
        <v>0</v>
      </c>
      <c r="I91" s="163">
        <v>0</v>
      </c>
      <c r="J91" s="162">
        <f t="shared" si="33"/>
        <v>0</v>
      </c>
    </row>
    <row r="92" spans="1:10" ht="15.75" customHeight="1" x14ac:dyDescent="0.25">
      <c r="A92" s="13" t="s">
        <v>461</v>
      </c>
      <c r="B92" s="29" t="s">
        <v>210</v>
      </c>
      <c r="C92" s="162">
        <v>0</v>
      </c>
      <c r="D92" s="163">
        <v>0</v>
      </c>
      <c r="E92" s="163">
        <v>0</v>
      </c>
      <c r="F92" s="199">
        <f t="shared" si="22"/>
        <v>0</v>
      </c>
      <c r="G92" s="206">
        <v>0</v>
      </c>
      <c r="H92" s="163">
        <v>0</v>
      </c>
      <c r="I92" s="163">
        <v>0</v>
      </c>
      <c r="J92" s="162">
        <f t="shared" si="33"/>
        <v>0</v>
      </c>
    </row>
    <row r="93" spans="1:10" ht="15.75" customHeight="1" x14ac:dyDescent="0.25">
      <c r="A93" s="13" t="s">
        <v>462</v>
      </c>
      <c r="B93" s="29" t="s">
        <v>211</v>
      </c>
      <c r="C93" s="162">
        <v>0</v>
      </c>
      <c r="D93" s="163">
        <v>0</v>
      </c>
      <c r="E93" s="163">
        <v>0</v>
      </c>
      <c r="F93" s="199">
        <f t="shared" si="22"/>
        <v>0</v>
      </c>
      <c r="G93" s="206">
        <v>0</v>
      </c>
      <c r="H93" s="163">
        <v>0</v>
      </c>
      <c r="I93" s="163">
        <v>0</v>
      </c>
      <c r="J93" s="162">
        <f t="shared" si="33"/>
        <v>0</v>
      </c>
    </row>
    <row r="94" spans="1:10" ht="15.75" customHeight="1" x14ac:dyDescent="0.25">
      <c r="A94" s="13" t="s">
        <v>463</v>
      </c>
      <c r="B94" s="29" t="s">
        <v>212</v>
      </c>
      <c r="C94" s="162">
        <v>0</v>
      </c>
      <c r="D94" s="163">
        <v>0</v>
      </c>
      <c r="E94" s="163">
        <v>0</v>
      </c>
      <c r="F94" s="199">
        <f t="shared" si="22"/>
        <v>0</v>
      </c>
      <c r="G94" s="206">
        <v>0</v>
      </c>
      <c r="H94" s="163">
        <v>0</v>
      </c>
      <c r="I94" s="163">
        <v>0</v>
      </c>
      <c r="J94" s="162">
        <f t="shared" si="33"/>
        <v>0</v>
      </c>
    </row>
    <row r="95" spans="1:10" ht="15.75" customHeight="1" x14ac:dyDescent="0.25">
      <c r="A95" s="13" t="s">
        <v>464</v>
      </c>
      <c r="B95" s="29" t="s">
        <v>213</v>
      </c>
      <c r="C95" s="162">
        <v>0</v>
      </c>
      <c r="D95" s="163">
        <v>0</v>
      </c>
      <c r="E95" s="163">
        <v>0</v>
      </c>
      <c r="F95" s="199">
        <f t="shared" si="22"/>
        <v>0</v>
      </c>
      <c r="G95" s="206">
        <v>0</v>
      </c>
      <c r="H95" s="163">
        <v>0</v>
      </c>
      <c r="I95" s="163">
        <v>0</v>
      </c>
      <c r="J95" s="162">
        <f t="shared" si="33"/>
        <v>0</v>
      </c>
    </row>
    <row r="96" spans="1:10" ht="15.75" customHeight="1" x14ac:dyDescent="0.25">
      <c r="A96" s="13" t="s">
        <v>214</v>
      </c>
      <c r="B96" s="29" t="s">
        <v>215</v>
      </c>
      <c r="C96" s="162">
        <v>0</v>
      </c>
      <c r="D96" s="163">
        <v>0</v>
      </c>
      <c r="E96" s="163">
        <v>0</v>
      </c>
      <c r="F96" s="199">
        <f t="shared" si="22"/>
        <v>0</v>
      </c>
      <c r="G96" s="206">
        <v>0</v>
      </c>
      <c r="H96" s="163">
        <v>0</v>
      </c>
      <c r="I96" s="163">
        <v>0</v>
      </c>
      <c r="J96" s="162">
        <f t="shared" si="33"/>
        <v>0</v>
      </c>
    </row>
    <row r="97" spans="1:10" ht="15.75" customHeight="1" x14ac:dyDescent="0.25">
      <c r="A97" s="13" t="s">
        <v>654</v>
      </c>
      <c r="B97" s="29" t="s">
        <v>216</v>
      </c>
      <c r="C97" s="162">
        <v>0</v>
      </c>
      <c r="D97" s="163">
        <v>0</v>
      </c>
      <c r="E97" s="163">
        <v>0</v>
      </c>
      <c r="F97" s="199">
        <f t="shared" si="22"/>
        <v>0</v>
      </c>
      <c r="G97" s="206">
        <v>0</v>
      </c>
      <c r="H97" s="163">
        <v>0</v>
      </c>
      <c r="I97" s="163">
        <v>0</v>
      </c>
      <c r="J97" s="162">
        <f t="shared" si="33"/>
        <v>0</v>
      </c>
    </row>
    <row r="98" spans="1:10" ht="15.75" customHeight="1" x14ac:dyDescent="0.25">
      <c r="A98" s="13" t="s">
        <v>655</v>
      </c>
      <c r="B98" s="29" t="s">
        <v>656</v>
      </c>
      <c r="C98" s="162">
        <v>0</v>
      </c>
      <c r="D98" s="163">
        <v>0</v>
      </c>
      <c r="E98" s="163">
        <v>0</v>
      </c>
      <c r="F98" s="199">
        <f t="shared" si="22"/>
        <v>0</v>
      </c>
      <c r="G98" s="206">
        <v>0</v>
      </c>
      <c r="H98" s="163">
        <v>0</v>
      </c>
      <c r="I98" s="163">
        <v>0</v>
      </c>
      <c r="J98" s="162">
        <f t="shared" si="33"/>
        <v>0</v>
      </c>
    </row>
    <row r="99" spans="1:10" s="88" customFormat="1" ht="15.75" customHeight="1" x14ac:dyDescent="0.25">
      <c r="A99" s="43" t="s">
        <v>425</v>
      </c>
      <c r="B99" s="46" t="s">
        <v>217</v>
      </c>
      <c r="C99" s="160">
        <f>SUM(C90:C98)</f>
        <v>0</v>
      </c>
      <c r="D99" s="161">
        <f t="shared" ref="D99:E99" si="34">SUM(D90:D98)</f>
        <v>0</v>
      </c>
      <c r="E99" s="161">
        <f t="shared" si="34"/>
        <v>0</v>
      </c>
      <c r="F99" s="200">
        <f t="shared" si="22"/>
        <v>0</v>
      </c>
      <c r="G99" s="207">
        <f>SUM(G90:G98)</f>
        <v>0</v>
      </c>
      <c r="H99" s="161">
        <f t="shared" ref="H99:I99" si="35">SUM(H90:H98)</f>
        <v>0</v>
      </c>
      <c r="I99" s="161">
        <f t="shared" si="35"/>
        <v>0</v>
      </c>
      <c r="J99" s="160">
        <f t="shared" si="33"/>
        <v>0</v>
      </c>
    </row>
    <row r="100" spans="1:10" s="88" customFormat="1" ht="15.75" customHeight="1" x14ac:dyDescent="0.25">
      <c r="A100" s="172" t="s">
        <v>39</v>
      </c>
      <c r="B100" s="173"/>
      <c r="C100" s="175">
        <f>C84+C89+C99</f>
        <v>35869999</v>
      </c>
      <c r="D100" s="175">
        <f t="shared" ref="D100:E100" si="36">D84+D89+D99</f>
        <v>0</v>
      </c>
      <c r="E100" s="175">
        <f t="shared" si="36"/>
        <v>0</v>
      </c>
      <c r="F100" s="201">
        <f t="shared" si="22"/>
        <v>35869999</v>
      </c>
      <c r="G100" s="208">
        <f>G84+G89+G99</f>
        <v>35869999</v>
      </c>
      <c r="H100" s="175">
        <f t="shared" ref="H100:I100" si="37">H84+H89+H99</f>
        <v>0</v>
      </c>
      <c r="I100" s="175">
        <f t="shared" si="37"/>
        <v>0</v>
      </c>
      <c r="J100" s="174">
        <f t="shared" si="33"/>
        <v>35869999</v>
      </c>
    </row>
    <row r="101" spans="1:10" s="88" customFormat="1" ht="15.75" x14ac:dyDescent="0.25">
      <c r="A101" s="123" t="s">
        <v>470</v>
      </c>
      <c r="B101" s="124" t="s">
        <v>218</v>
      </c>
      <c r="C101" s="168">
        <f>C26+C27+C52+C61+C75+C84+C89+C99</f>
        <v>69590869</v>
      </c>
      <c r="D101" s="169">
        <f>D26+D27+D52+D61+D75+D84+D89+D99</f>
        <v>350000</v>
      </c>
      <c r="E101" s="169">
        <f>E26+E27+E52+E61+E75+E84+E89+E99</f>
        <v>10000</v>
      </c>
      <c r="F101" s="202">
        <f>SUM(C101:E101)</f>
        <v>69950869</v>
      </c>
      <c r="G101" s="209">
        <f>G26+G27+G52+G61+G75+G84+G89+G99</f>
        <v>67642503</v>
      </c>
      <c r="H101" s="169">
        <f>H26+H27+H52+H61+H75+H84+H89+H99</f>
        <v>350000</v>
      </c>
      <c r="I101" s="169">
        <f>I26+I27+I52+I61+I75+I84+I89+I99</f>
        <v>10000</v>
      </c>
      <c r="J101" s="168">
        <f>SUM(G101:I101)</f>
        <v>68002503</v>
      </c>
    </row>
    <row r="102" spans="1:10" x14ac:dyDescent="0.25">
      <c r="A102" s="13" t="s">
        <v>657</v>
      </c>
      <c r="B102" s="5" t="s">
        <v>219</v>
      </c>
      <c r="C102" s="162">
        <v>0</v>
      </c>
      <c r="D102" s="163">
        <v>0</v>
      </c>
      <c r="E102" s="163">
        <v>0</v>
      </c>
      <c r="F102" s="199">
        <f t="shared" si="22"/>
        <v>0</v>
      </c>
      <c r="G102" s="206">
        <v>0</v>
      </c>
      <c r="H102" s="163">
        <v>0</v>
      </c>
      <c r="I102" s="163">
        <v>0</v>
      </c>
      <c r="J102" s="162">
        <f t="shared" ref="J102:J125" si="38">SUM(G102:I102)</f>
        <v>0</v>
      </c>
    </row>
    <row r="103" spans="1:10" x14ac:dyDescent="0.25">
      <c r="A103" s="13" t="s">
        <v>222</v>
      </c>
      <c r="B103" s="5" t="s">
        <v>223</v>
      </c>
      <c r="C103" s="162">
        <v>0</v>
      </c>
      <c r="D103" s="163">
        <v>0</v>
      </c>
      <c r="E103" s="163">
        <v>0</v>
      </c>
      <c r="F103" s="199">
        <f t="shared" si="22"/>
        <v>0</v>
      </c>
      <c r="G103" s="206">
        <v>0</v>
      </c>
      <c r="H103" s="163">
        <v>0</v>
      </c>
      <c r="I103" s="163">
        <v>0</v>
      </c>
      <c r="J103" s="162">
        <f t="shared" si="38"/>
        <v>0</v>
      </c>
    </row>
    <row r="104" spans="1:10" x14ac:dyDescent="0.25">
      <c r="A104" s="13" t="s">
        <v>673</v>
      </c>
      <c r="B104" s="5" t="s">
        <v>224</v>
      </c>
      <c r="C104" s="162">
        <v>0</v>
      </c>
      <c r="D104" s="163">
        <v>0</v>
      </c>
      <c r="E104" s="163">
        <v>0</v>
      </c>
      <c r="F104" s="199">
        <f t="shared" si="22"/>
        <v>0</v>
      </c>
      <c r="G104" s="206">
        <v>0</v>
      </c>
      <c r="H104" s="163">
        <v>0</v>
      </c>
      <c r="I104" s="163">
        <v>0</v>
      </c>
      <c r="J104" s="162">
        <f t="shared" si="38"/>
        <v>0</v>
      </c>
    </row>
    <row r="105" spans="1:10" s="88" customFormat="1" x14ac:dyDescent="0.25">
      <c r="A105" s="15" t="s">
        <v>430</v>
      </c>
      <c r="B105" s="7" t="s">
        <v>226</v>
      </c>
      <c r="C105" s="160">
        <f>SUM(C102:C104)</f>
        <v>0</v>
      </c>
      <c r="D105" s="161">
        <f t="shared" ref="D105:E105" si="39">SUM(D102:D104)</f>
        <v>0</v>
      </c>
      <c r="E105" s="161">
        <f t="shared" si="39"/>
        <v>0</v>
      </c>
      <c r="F105" s="200">
        <f t="shared" si="22"/>
        <v>0</v>
      </c>
      <c r="G105" s="207">
        <f>SUM(G102:G104)</f>
        <v>0</v>
      </c>
      <c r="H105" s="161">
        <f t="shared" ref="H105:I105" si="40">SUM(H102:H104)</f>
        <v>0</v>
      </c>
      <c r="I105" s="161">
        <f t="shared" si="40"/>
        <v>0</v>
      </c>
      <c r="J105" s="160">
        <f t="shared" si="38"/>
        <v>0</v>
      </c>
    </row>
    <row r="106" spans="1:10" x14ac:dyDescent="0.25">
      <c r="A106" s="34" t="s">
        <v>466</v>
      </c>
      <c r="B106" s="5" t="s">
        <v>227</v>
      </c>
      <c r="C106" s="162">
        <v>0</v>
      </c>
      <c r="D106" s="163">
        <v>0</v>
      </c>
      <c r="E106" s="163">
        <v>0</v>
      </c>
      <c r="F106" s="199">
        <f t="shared" si="22"/>
        <v>0</v>
      </c>
      <c r="G106" s="206">
        <v>0</v>
      </c>
      <c r="H106" s="163">
        <v>0</v>
      </c>
      <c r="I106" s="163">
        <v>0</v>
      </c>
      <c r="J106" s="162">
        <f t="shared" si="38"/>
        <v>0</v>
      </c>
    </row>
    <row r="107" spans="1:10" x14ac:dyDescent="0.25">
      <c r="A107" s="34" t="s">
        <v>674</v>
      </c>
      <c r="B107" s="5" t="s">
        <v>230</v>
      </c>
      <c r="C107" s="162">
        <v>0</v>
      </c>
      <c r="D107" s="163">
        <v>0</v>
      </c>
      <c r="E107" s="163">
        <v>0</v>
      </c>
      <c r="F107" s="199">
        <f t="shared" si="22"/>
        <v>0</v>
      </c>
      <c r="G107" s="206">
        <v>0</v>
      </c>
      <c r="H107" s="163">
        <v>0</v>
      </c>
      <c r="I107" s="163">
        <v>0</v>
      </c>
      <c r="J107" s="162">
        <f t="shared" si="38"/>
        <v>0</v>
      </c>
    </row>
    <row r="108" spans="1:10" x14ac:dyDescent="0.25">
      <c r="A108" s="13" t="s">
        <v>675</v>
      </c>
      <c r="B108" s="5" t="s">
        <v>232</v>
      </c>
      <c r="C108" s="162">
        <v>0</v>
      </c>
      <c r="D108" s="163">
        <v>0</v>
      </c>
      <c r="E108" s="163">
        <v>0</v>
      </c>
      <c r="F108" s="199">
        <f t="shared" si="22"/>
        <v>0</v>
      </c>
      <c r="G108" s="206">
        <v>0</v>
      </c>
      <c r="H108" s="163">
        <v>0</v>
      </c>
      <c r="I108" s="163">
        <v>0</v>
      </c>
      <c r="J108" s="162">
        <f t="shared" si="38"/>
        <v>0</v>
      </c>
    </row>
    <row r="109" spans="1:10" x14ac:dyDescent="0.25">
      <c r="A109" s="13" t="s">
        <v>676</v>
      </c>
      <c r="B109" s="5" t="s">
        <v>233</v>
      </c>
      <c r="C109" s="162">
        <v>0</v>
      </c>
      <c r="D109" s="163">
        <v>0</v>
      </c>
      <c r="E109" s="163">
        <v>0</v>
      </c>
      <c r="F109" s="199">
        <f t="shared" si="22"/>
        <v>0</v>
      </c>
      <c r="G109" s="206">
        <v>0</v>
      </c>
      <c r="H109" s="163">
        <v>0</v>
      </c>
      <c r="I109" s="163">
        <v>0</v>
      </c>
      <c r="J109" s="162">
        <f t="shared" si="38"/>
        <v>0</v>
      </c>
    </row>
    <row r="110" spans="1:10" x14ac:dyDescent="0.25">
      <c r="A110" s="13" t="s">
        <v>679</v>
      </c>
      <c r="B110" s="5" t="s">
        <v>677</v>
      </c>
      <c r="C110" s="162">
        <v>0</v>
      </c>
      <c r="D110" s="163">
        <v>0</v>
      </c>
      <c r="E110" s="163">
        <v>0</v>
      </c>
      <c r="F110" s="199">
        <f t="shared" si="22"/>
        <v>0</v>
      </c>
      <c r="G110" s="206">
        <v>0</v>
      </c>
      <c r="H110" s="163">
        <v>0</v>
      </c>
      <c r="I110" s="163">
        <v>0</v>
      </c>
      <c r="J110" s="162">
        <f t="shared" si="38"/>
        <v>0</v>
      </c>
    </row>
    <row r="111" spans="1:10" x14ac:dyDescent="0.25">
      <c r="A111" s="13" t="s">
        <v>680</v>
      </c>
      <c r="B111" s="5" t="s">
        <v>678</v>
      </c>
      <c r="C111" s="162">
        <v>0</v>
      </c>
      <c r="D111" s="163">
        <v>0</v>
      </c>
      <c r="E111" s="163">
        <v>0</v>
      </c>
      <c r="F111" s="199">
        <f t="shared" si="22"/>
        <v>0</v>
      </c>
      <c r="G111" s="206">
        <v>0</v>
      </c>
      <c r="H111" s="163">
        <v>0</v>
      </c>
      <c r="I111" s="163">
        <v>0</v>
      </c>
      <c r="J111" s="162">
        <f t="shared" si="38"/>
        <v>0</v>
      </c>
    </row>
    <row r="112" spans="1:10" s="88" customFormat="1" x14ac:dyDescent="0.25">
      <c r="A112" s="14" t="s">
        <v>433</v>
      </c>
      <c r="B112" s="7" t="s">
        <v>234</v>
      </c>
      <c r="C112" s="162">
        <f>SUM(C106:C111)</f>
        <v>0</v>
      </c>
      <c r="D112" s="161">
        <f t="shared" ref="D112:E112" si="41">SUM(D106:D111)</f>
        <v>0</v>
      </c>
      <c r="E112" s="161">
        <f t="shared" si="41"/>
        <v>0</v>
      </c>
      <c r="F112" s="200">
        <f t="shared" si="22"/>
        <v>0</v>
      </c>
      <c r="G112" s="206">
        <f>SUM(G106:G111)</f>
        <v>0</v>
      </c>
      <c r="H112" s="161">
        <f t="shared" ref="H112:I112" si="42">SUM(H106:H111)</f>
        <v>0</v>
      </c>
      <c r="I112" s="161">
        <f t="shared" si="42"/>
        <v>0</v>
      </c>
      <c r="J112" s="160">
        <f t="shared" si="38"/>
        <v>0</v>
      </c>
    </row>
    <row r="113" spans="1:10" s="88" customFormat="1" x14ac:dyDescent="0.25">
      <c r="A113" s="14" t="s">
        <v>235</v>
      </c>
      <c r="B113" s="7" t="s">
        <v>236</v>
      </c>
      <c r="C113" s="162">
        <v>0</v>
      </c>
      <c r="D113" s="161">
        <v>0</v>
      </c>
      <c r="E113" s="161">
        <v>0</v>
      </c>
      <c r="F113" s="200">
        <f t="shared" si="22"/>
        <v>0</v>
      </c>
      <c r="G113" s="206">
        <v>0</v>
      </c>
      <c r="H113" s="161">
        <v>0</v>
      </c>
      <c r="I113" s="161">
        <v>0</v>
      </c>
      <c r="J113" s="160">
        <f t="shared" si="38"/>
        <v>0</v>
      </c>
    </row>
    <row r="114" spans="1:10" s="88" customFormat="1" x14ac:dyDescent="0.25">
      <c r="A114" s="14" t="s">
        <v>237</v>
      </c>
      <c r="B114" s="7" t="s">
        <v>238</v>
      </c>
      <c r="C114" s="160">
        <v>906277</v>
      </c>
      <c r="D114" s="161">
        <v>0</v>
      </c>
      <c r="E114" s="161">
        <v>0</v>
      </c>
      <c r="F114" s="200">
        <f t="shared" si="22"/>
        <v>906277</v>
      </c>
      <c r="G114" s="207">
        <v>906277</v>
      </c>
      <c r="H114" s="161">
        <v>0</v>
      </c>
      <c r="I114" s="161">
        <v>0</v>
      </c>
      <c r="J114" s="160">
        <f t="shared" si="38"/>
        <v>906277</v>
      </c>
    </row>
    <row r="115" spans="1:10" s="88" customFormat="1" x14ac:dyDescent="0.25">
      <c r="A115" s="14" t="s">
        <v>239</v>
      </c>
      <c r="B115" s="7" t="s">
        <v>240</v>
      </c>
      <c r="C115" s="160">
        <v>0</v>
      </c>
      <c r="D115" s="161">
        <f t="shared" ref="D115:E115" si="43">SUM(D113:D114)</f>
        <v>0</v>
      </c>
      <c r="E115" s="161">
        <f t="shared" si="43"/>
        <v>0</v>
      </c>
      <c r="F115" s="200">
        <f t="shared" si="22"/>
        <v>0</v>
      </c>
      <c r="G115" s="207">
        <v>0</v>
      </c>
      <c r="H115" s="161">
        <f t="shared" ref="H115:I115" si="44">SUM(H113:H114)</f>
        <v>0</v>
      </c>
      <c r="I115" s="161">
        <f t="shared" si="44"/>
        <v>0</v>
      </c>
      <c r="J115" s="160">
        <f t="shared" si="38"/>
        <v>0</v>
      </c>
    </row>
    <row r="116" spans="1:10" s="88" customFormat="1" x14ac:dyDescent="0.25">
      <c r="A116" s="14" t="s">
        <v>681</v>
      </c>
      <c r="B116" s="7" t="s">
        <v>242</v>
      </c>
      <c r="C116" s="160">
        <v>0</v>
      </c>
      <c r="D116" s="164">
        <v>0</v>
      </c>
      <c r="E116" s="164">
        <v>0</v>
      </c>
      <c r="F116" s="200">
        <f t="shared" si="22"/>
        <v>0</v>
      </c>
      <c r="G116" s="207">
        <v>0</v>
      </c>
      <c r="H116" s="164">
        <v>0</v>
      </c>
      <c r="I116" s="164">
        <v>0</v>
      </c>
      <c r="J116" s="160">
        <f t="shared" si="38"/>
        <v>0</v>
      </c>
    </row>
    <row r="117" spans="1:10" s="88" customFormat="1" x14ac:dyDescent="0.25">
      <c r="A117" s="14" t="s">
        <v>243</v>
      </c>
      <c r="B117" s="7" t="s">
        <v>244</v>
      </c>
      <c r="C117" s="160">
        <v>0</v>
      </c>
      <c r="D117" s="164">
        <v>0</v>
      </c>
      <c r="E117" s="164">
        <v>0</v>
      </c>
      <c r="F117" s="200">
        <f t="shared" si="22"/>
        <v>0</v>
      </c>
      <c r="G117" s="207">
        <v>0</v>
      </c>
      <c r="H117" s="164">
        <v>0</v>
      </c>
      <c r="I117" s="164">
        <v>0</v>
      </c>
      <c r="J117" s="160">
        <f t="shared" si="38"/>
        <v>0</v>
      </c>
    </row>
    <row r="118" spans="1:10" s="88" customFormat="1" x14ac:dyDescent="0.25">
      <c r="A118" s="14" t="s">
        <v>245</v>
      </c>
      <c r="B118" s="7" t="s">
        <v>246</v>
      </c>
      <c r="C118" s="160">
        <v>0</v>
      </c>
      <c r="D118" s="164">
        <v>0</v>
      </c>
      <c r="E118" s="164">
        <v>0</v>
      </c>
      <c r="F118" s="200">
        <f t="shared" si="22"/>
        <v>0</v>
      </c>
      <c r="G118" s="207">
        <v>0</v>
      </c>
      <c r="H118" s="164">
        <v>0</v>
      </c>
      <c r="I118" s="164">
        <v>0</v>
      </c>
      <c r="J118" s="160">
        <f t="shared" si="38"/>
        <v>0</v>
      </c>
    </row>
    <row r="119" spans="1:10" s="88" customFormat="1" x14ac:dyDescent="0.25">
      <c r="A119" s="34" t="s">
        <v>685</v>
      </c>
      <c r="B119" s="5" t="s">
        <v>682</v>
      </c>
      <c r="C119" s="160">
        <v>0</v>
      </c>
      <c r="D119" s="164">
        <v>0</v>
      </c>
      <c r="E119" s="164">
        <v>0</v>
      </c>
      <c r="F119" s="200">
        <f t="shared" si="22"/>
        <v>0</v>
      </c>
      <c r="G119" s="207">
        <v>0</v>
      </c>
      <c r="H119" s="164">
        <v>0</v>
      </c>
      <c r="I119" s="164">
        <v>0</v>
      </c>
      <c r="J119" s="160">
        <f t="shared" si="38"/>
        <v>0</v>
      </c>
    </row>
    <row r="120" spans="1:10" s="88" customFormat="1" x14ac:dyDescent="0.25">
      <c r="A120" s="34" t="s">
        <v>686</v>
      </c>
      <c r="B120" s="5" t="s">
        <v>683</v>
      </c>
      <c r="C120" s="160">
        <v>0</v>
      </c>
      <c r="D120" s="164">
        <v>0</v>
      </c>
      <c r="E120" s="164">
        <v>0</v>
      </c>
      <c r="F120" s="200">
        <f t="shared" si="22"/>
        <v>0</v>
      </c>
      <c r="G120" s="207">
        <v>0</v>
      </c>
      <c r="H120" s="164">
        <v>0</v>
      </c>
      <c r="I120" s="164">
        <v>0</v>
      </c>
      <c r="J120" s="160">
        <f t="shared" si="38"/>
        <v>0</v>
      </c>
    </row>
    <row r="121" spans="1:10" s="88" customFormat="1" x14ac:dyDescent="0.25">
      <c r="A121" s="14" t="s">
        <v>687</v>
      </c>
      <c r="B121" s="7" t="s">
        <v>684</v>
      </c>
      <c r="C121" s="160">
        <v>0</v>
      </c>
      <c r="D121" s="164">
        <v>0</v>
      </c>
      <c r="E121" s="164">
        <v>0</v>
      </c>
      <c r="F121" s="200">
        <f t="shared" si="22"/>
        <v>0</v>
      </c>
      <c r="G121" s="207">
        <v>0</v>
      </c>
      <c r="H121" s="164">
        <v>0</v>
      </c>
      <c r="I121" s="164">
        <v>0</v>
      </c>
      <c r="J121" s="160">
        <f t="shared" si="38"/>
        <v>0</v>
      </c>
    </row>
    <row r="122" spans="1:10" s="88" customFormat="1" x14ac:dyDescent="0.25">
      <c r="A122" s="35" t="s">
        <v>434</v>
      </c>
      <c r="B122" s="36" t="s">
        <v>247</v>
      </c>
      <c r="C122" s="160">
        <f>C105+C112+C113+C114+C115+C116+C117+C118+C121</f>
        <v>906277</v>
      </c>
      <c r="D122" s="164">
        <f t="shared" ref="D122:E122" si="45">D105+D112+D113+D114+D115+D116+D117+D121</f>
        <v>0</v>
      </c>
      <c r="E122" s="164">
        <f t="shared" si="45"/>
        <v>0</v>
      </c>
      <c r="F122" s="200">
        <f t="shared" si="22"/>
        <v>906277</v>
      </c>
      <c r="G122" s="207">
        <f>G105+G112+G113+G114+G115+G116+G117+G118+G121</f>
        <v>906277</v>
      </c>
      <c r="H122" s="164">
        <f t="shared" ref="H122:I122" si="46">H105+H112+H113+H114+H115+H116+H117+H121</f>
        <v>0</v>
      </c>
      <c r="I122" s="164">
        <f t="shared" si="46"/>
        <v>0</v>
      </c>
      <c r="J122" s="160">
        <f t="shared" si="38"/>
        <v>906277</v>
      </c>
    </row>
    <row r="123" spans="1:10" x14ac:dyDescent="0.25">
      <c r="A123" s="34" t="s">
        <v>248</v>
      </c>
      <c r="B123" s="5" t="s">
        <v>249</v>
      </c>
      <c r="C123" s="160">
        <v>0</v>
      </c>
      <c r="D123" s="163">
        <v>0</v>
      </c>
      <c r="E123" s="163">
        <v>0</v>
      </c>
      <c r="F123" s="199">
        <f t="shared" si="22"/>
        <v>0</v>
      </c>
      <c r="G123" s="207">
        <v>0</v>
      </c>
      <c r="H123" s="163">
        <v>0</v>
      </c>
      <c r="I123" s="163">
        <v>0</v>
      </c>
      <c r="J123" s="162">
        <f t="shared" si="38"/>
        <v>0</v>
      </c>
    </row>
    <row r="124" spans="1:10" x14ac:dyDescent="0.25">
      <c r="A124" s="13" t="s">
        <v>250</v>
      </c>
      <c r="B124" s="5" t="s">
        <v>251</v>
      </c>
      <c r="C124" s="160">
        <v>0</v>
      </c>
      <c r="D124" s="163">
        <v>0</v>
      </c>
      <c r="E124" s="163">
        <v>0</v>
      </c>
      <c r="F124" s="199">
        <f t="shared" si="22"/>
        <v>0</v>
      </c>
      <c r="G124" s="207">
        <v>0</v>
      </c>
      <c r="H124" s="163">
        <v>0</v>
      </c>
      <c r="I124" s="163">
        <v>0</v>
      </c>
      <c r="J124" s="162">
        <f t="shared" si="38"/>
        <v>0</v>
      </c>
    </row>
    <row r="125" spans="1:10" x14ac:dyDescent="0.25">
      <c r="A125" s="34" t="s">
        <v>467</v>
      </c>
      <c r="B125" s="5" t="s">
        <v>252</v>
      </c>
      <c r="C125" s="160">
        <v>0</v>
      </c>
      <c r="D125" s="163">
        <v>0</v>
      </c>
      <c r="E125" s="163">
        <v>0</v>
      </c>
      <c r="F125" s="199">
        <f t="shared" si="22"/>
        <v>0</v>
      </c>
      <c r="G125" s="207">
        <v>0</v>
      </c>
      <c r="H125" s="163">
        <v>0</v>
      </c>
      <c r="I125" s="163">
        <v>0</v>
      </c>
      <c r="J125" s="162">
        <f t="shared" si="38"/>
        <v>0</v>
      </c>
    </row>
    <row r="126" spans="1:10" x14ac:dyDescent="0.25">
      <c r="A126" s="34" t="s">
        <v>688</v>
      </c>
      <c r="B126" s="5" t="s">
        <v>253</v>
      </c>
      <c r="C126" s="160">
        <v>0</v>
      </c>
      <c r="D126" s="163"/>
      <c r="E126" s="163"/>
      <c r="F126" s="199"/>
      <c r="G126" s="207">
        <v>0</v>
      </c>
      <c r="H126" s="163"/>
      <c r="I126" s="163"/>
      <c r="J126" s="162"/>
    </row>
    <row r="127" spans="1:10" x14ac:dyDescent="0.25">
      <c r="A127" s="34" t="s">
        <v>690</v>
      </c>
      <c r="B127" s="5" t="s">
        <v>689</v>
      </c>
      <c r="C127" s="160">
        <v>0</v>
      </c>
      <c r="D127" s="163">
        <v>0</v>
      </c>
      <c r="E127" s="163">
        <v>0</v>
      </c>
      <c r="F127" s="199">
        <f t="shared" si="22"/>
        <v>0</v>
      </c>
      <c r="G127" s="207">
        <v>0</v>
      </c>
      <c r="H127" s="163">
        <v>0</v>
      </c>
      <c r="I127" s="163">
        <v>0</v>
      </c>
      <c r="J127" s="162">
        <f t="shared" ref="J127:J128" si="47">SUM(G127:I127)</f>
        <v>0</v>
      </c>
    </row>
    <row r="128" spans="1:10" s="88" customFormat="1" x14ac:dyDescent="0.25">
      <c r="A128" s="35" t="s">
        <v>440</v>
      </c>
      <c r="B128" s="36" t="s">
        <v>257</v>
      </c>
      <c r="C128" s="164">
        <f>SUM(C123:C127)</f>
        <v>0</v>
      </c>
      <c r="D128" s="161">
        <f t="shared" ref="D128:E128" si="48">SUM(D123:D127)</f>
        <v>0</v>
      </c>
      <c r="E128" s="161">
        <f t="shared" si="48"/>
        <v>0</v>
      </c>
      <c r="F128" s="199">
        <f t="shared" si="22"/>
        <v>0</v>
      </c>
      <c r="G128" s="210">
        <f>SUM(G123:G127)</f>
        <v>0</v>
      </c>
      <c r="H128" s="161">
        <f t="shared" ref="H128:I128" si="49">SUM(H123:H127)</f>
        <v>0</v>
      </c>
      <c r="I128" s="161">
        <f t="shared" si="49"/>
        <v>0</v>
      </c>
      <c r="J128" s="162">
        <f t="shared" si="47"/>
        <v>0</v>
      </c>
    </row>
    <row r="129" spans="1:10" s="88" customFormat="1" x14ac:dyDescent="0.25">
      <c r="A129" s="35" t="s">
        <v>258</v>
      </c>
      <c r="B129" s="36" t="s">
        <v>259</v>
      </c>
      <c r="C129" s="164">
        <v>0</v>
      </c>
      <c r="D129" s="161">
        <v>0</v>
      </c>
      <c r="E129" s="161">
        <v>0</v>
      </c>
      <c r="F129" s="199">
        <v>0</v>
      </c>
      <c r="G129" s="210">
        <v>0</v>
      </c>
      <c r="H129" s="161">
        <v>0</v>
      </c>
      <c r="I129" s="161">
        <v>0</v>
      </c>
      <c r="J129" s="162">
        <v>0</v>
      </c>
    </row>
    <row r="130" spans="1:10" x14ac:dyDescent="0.25">
      <c r="A130" s="15" t="s">
        <v>692</v>
      </c>
      <c r="B130" s="7" t="s">
        <v>691</v>
      </c>
      <c r="C130" s="162">
        <v>0</v>
      </c>
      <c r="D130" s="161">
        <v>0</v>
      </c>
      <c r="E130" s="161">
        <v>0</v>
      </c>
      <c r="F130" s="200">
        <f t="shared" si="22"/>
        <v>0</v>
      </c>
      <c r="G130" s="206">
        <v>0</v>
      </c>
      <c r="H130" s="161">
        <v>0</v>
      </c>
      <c r="I130" s="161">
        <v>0</v>
      </c>
      <c r="J130" s="160">
        <f t="shared" ref="J130:J131" si="50">SUM(G130:I130)</f>
        <v>0</v>
      </c>
    </row>
    <row r="131" spans="1:10" s="88" customFormat="1" ht="15.75" x14ac:dyDescent="0.25">
      <c r="A131" s="188" t="s">
        <v>471</v>
      </c>
      <c r="B131" s="189" t="s">
        <v>260</v>
      </c>
      <c r="C131" s="191">
        <f>C122+C128+C129+C130</f>
        <v>906277</v>
      </c>
      <c r="D131" s="190">
        <f t="shared" ref="D131:E131" si="51">D122+D128+D130</f>
        <v>0</v>
      </c>
      <c r="E131" s="190">
        <f t="shared" si="51"/>
        <v>0</v>
      </c>
      <c r="F131" s="203">
        <f t="shared" si="22"/>
        <v>906277</v>
      </c>
      <c r="G131" s="211">
        <f>G122+G128+G129+G130</f>
        <v>906277</v>
      </c>
      <c r="H131" s="190">
        <f t="shared" ref="H131:I131" si="52">H122+H128+H130</f>
        <v>0</v>
      </c>
      <c r="I131" s="190">
        <f t="shared" si="52"/>
        <v>0</v>
      </c>
      <c r="J131" s="191">
        <f t="shared" si="50"/>
        <v>906277</v>
      </c>
    </row>
    <row r="132" spans="1:10" s="88" customFormat="1" ht="15.75" x14ac:dyDescent="0.25">
      <c r="A132" s="128" t="s">
        <v>507</v>
      </c>
      <c r="B132" s="128"/>
      <c r="C132" s="170">
        <f>C101+C131</f>
        <v>70497146</v>
      </c>
      <c r="D132" s="171">
        <f>D101+D131</f>
        <v>350000</v>
      </c>
      <c r="E132" s="171">
        <f>E101+E131</f>
        <v>10000</v>
      </c>
      <c r="F132" s="204">
        <f>SUM(C132:E132)</f>
        <v>70857146</v>
      </c>
      <c r="G132" s="212">
        <f>G101+G131</f>
        <v>68548780</v>
      </c>
      <c r="H132" s="171">
        <f>H101+H131</f>
        <v>350000</v>
      </c>
      <c r="I132" s="171">
        <f>I101+I131</f>
        <v>10000</v>
      </c>
      <c r="J132" s="170">
        <f>SUM(G132:I132)</f>
        <v>68908780</v>
      </c>
    </row>
    <row r="133" spans="1:10" x14ac:dyDescent="0.25">
      <c r="A133" s="165"/>
      <c r="B133" s="166"/>
      <c r="C133" s="166"/>
      <c r="D133" s="166"/>
      <c r="E133" s="166"/>
    </row>
    <row r="134" spans="1:10" x14ac:dyDescent="0.25">
      <c r="B134" s="25"/>
      <c r="C134" s="25"/>
      <c r="D134" s="25"/>
      <c r="E134" s="25"/>
    </row>
    <row r="135" spans="1:10" x14ac:dyDescent="0.25">
      <c r="B135" s="25"/>
      <c r="C135" s="25"/>
      <c r="D135" s="25"/>
      <c r="E135" s="25"/>
    </row>
    <row r="136" spans="1:10" x14ac:dyDescent="0.25">
      <c r="B136" s="25"/>
      <c r="C136" s="25"/>
      <c r="D136" s="25"/>
      <c r="E136" s="25"/>
    </row>
    <row r="137" spans="1:10" x14ac:dyDescent="0.25">
      <c r="B137" s="25"/>
      <c r="C137" s="25"/>
      <c r="D137" s="25"/>
      <c r="E137" s="25"/>
    </row>
    <row r="138" spans="1:10" x14ac:dyDescent="0.25">
      <c r="B138" s="25"/>
      <c r="C138" s="25"/>
      <c r="D138" s="25"/>
      <c r="E138" s="25"/>
    </row>
    <row r="139" spans="1:10" x14ac:dyDescent="0.25">
      <c r="B139" s="25"/>
      <c r="C139" s="25"/>
      <c r="D139" s="25"/>
      <c r="E139" s="25"/>
    </row>
    <row r="140" spans="1:10" x14ac:dyDescent="0.25">
      <c r="B140" s="25"/>
      <c r="C140" s="166"/>
      <c r="D140" s="25"/>
      <c r="E140" s="25"/>
      <c r="F140" s="25"/>
    </row>
    <row r="141" spans="1:10" x14ac:dyDescent="0.25">
      <c r="B141" s="25"/>
      <c r="C141" s="25"/>
      <c r="D141" s="25"/>
      <c r="E141" s="25"/>
      <c r="F141" s="25"/>
    </row>
    <row r="142" spans="1:10" x14ac:dyDescent="0.25">
      <c r="B142" s="25"/>
      <c r="C142" s="25"/>
      <c r="D142" s="25"/>
      <c r="E142" s="25"/>
      <c r="F142" s="25"/>
    </row>
    <row r="143" spans="1:10" x14ac:dyDescent="0.25">
      <c r="B143" s="25"/>
      <c r="C143" s="25"/>
      <c r="D143" s="25"/>
      <c r="E143" s="25"/>
      <c r="F143" s="25"/>
    </row>
    <row r="144" spans="1:10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  <row r="175" spans="2:6" x14ac:dyDescent="0.25">
      <c r="B175" s="25"/>
      <c r="C175" s="25"/>
      <c r="D175" s="25"/>
      <c r="E175" s="25"/>
      <c r="F175" s="25"/>
    </row>
    <row r="176" spans="2:6" x14ac:dyDescent="0.25">
      <c r="B176" s="25"/>
      <c r="C176" s="25"/>
      <c r="D176" s="25"/>
      <c r="E176" s="25"/>
      <c r="F176" s="25"/>
    </row>
    <row r="177" spans="2:6" x14ac:dyDescent="0.25">
      <c r="B177" s="25"/>
      <c r="C177" s="25"/>
      <c r="D177" s="25"/>
      <c r="E177" s="25"/>
      <c r="F177" s="25"/>
    </row>
    <row r="178" spans="2:6" x14ac:dyDescent="0.25">
      <c r="B178" s="25"/>
      <c r="C178" s="25"/>
      <c r="D178" s="25"/>
      <c r="E178" s="25"/>
      <c r="F178" s="25"/>
    </row>
    <row r="179" spans="2:6" x14ac:dyDescent="0.25">
      <c r="B179" s="25"/>
      <c r="C179" s="25"/>
      <c r="D179" s="25"/>
      <c r="E179" s="25"/>
      <c r="F179" s="25"/>
    </row>
    <row r="180" spans="2:6" x14ac:dyDescent="0.25">
      <c r="B180" s="25"/>
      <c r="C180" s="25"/>
      <c r="D180" s="25"/>
      <c r="E180" s="25"/>
      <c r="F180" s="25"/>
    </row>
    <row r="181" spans="2:6" x14ac:dyDescent="0.25">
      <c r="B181" s="25"/>
      <c r="C181" s="25"/>
      <c r="D181" s="25"/>
      <c r="E181" s="25"/>
      <c r="F181" s="25"/>
    </row>
    <row r="182" spans="2:6" x14ac:dyDescent="0.25">
      <c r="C182" s="25"/>
    </row>
    <row r="183" spans="2:6" x14ac:dyDescent="0.25">
      <c r="C183" s="25"/>
    </row>
    <row r="184" spans="2:6" x14ac:dyDescent="0.25">
      <c r="C184" s="25"/>
    </row>
    <row r="185" spans="2:6" x14ac:dyDescent="0.25">
      <c r="C185" s="25"/>
    </row>
    <row r="186" spans="2:6" x14ac:dyDescent="0.25">
      <c r="C186" s="25"/>
    </row>
    <row r="187" spans="2:6" x14ac:dyDescent="0.25">
      <c r="C187" s="25"/>
    </row>
    <row r="188" spans="2:6" x14ac:dyDescent="0.25">
      <c r="C188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38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100"/>
  <sheetViews>
    <sheetView workbookViewId="0">
      <selection activeCell="A21" sqref="A2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238" t="s">
        <v>708</v>
      </c>
      <c r="C1" s="238"/>
      <c r="D1" s="238"/>
      <c r="E1" s="238"/>
      <c r="F1" s="238"/>
      <c r="G1" s="238"/>
      <c r="H1" s="238"/>
      <c r="I1" s="238"/>
      <c r="J1" s="238"/>
    </row>
    <row r="3" spans="1:10" ht="24" customHeight="1" x14ac:dyDescent="0.25">
      <c r="A3" s="232" t="s">
        <v>700</v>
      </c>
      <c r="B3" s="239"/>
      <c r="C3" s="239"/>
      <c r="D3" s="239"/>
      <c r="E3" s="239"/>
      <c r="F3" s="234"/>
    </row>
    <row r="4" spans="1:10" ht="24" customHeight="1" x14ac:dyDescent="0.25">
      <c r="A4" s="235" t="s">
        <v>661</v>
      </c>
      <c r="B4" s="233"/>
      <c r="C4" s="233"/>
      <c r="D4" s="233"/>
      <c r="E4" s="233"/>
      <c r="F4" s="234"/>
      <c r="H4" s="74"/>
    </row>
    <row r="5" spans="1:10" ht="18" x14ac:dyDescent="0.25">
      <c r="A5" s="98"/>
    </row>
    <row r="6" spans="1:10" x14ac:dyDescent="0.25">
      <c r="A6" s="87" t="s">
        <v>699</v>
      </c>
      <c r="C6" s="230" t="s">
        <v>646</v>
      </c>
      <c r="D6" s="230"/>
      <c r="E6" s="230"/>
      <c r="F6" s="231"/>
      <c r="G6" s="237" t="s">
        <v>721</v>
      </c>
      <c r="H6" s="230"/>
      <c r="I6" s="230"/>
      <c r="J6" s="230"/>
    </row>
    <row r="7" spans="1:10" ht="45" x14ac:dyDescent="0.3">
      <c r="A7" s="2" t="s">
        <v>81</v>
      </c>
      <c r="B7" s="3" t="s">
        <v>33</v>
      </c>
      <c r="C7" s="99" t="s">
        <v>581</v>
      </c>
      <c r="D7" s="99" t="s">
        <v>582</v>
      </c>
      <c r="E7" s="99" t="s">
        <v>40</v>
      </c>
      <c r="F7" s="198" t="s">
        <v>24</v>
      </c>
      <c r="G7" s="205" t="s">
        <v>581</v>
      </c>
      <c r="H7" s="99" t="s">
        <v>582</v>
      </c>
      <c r="I7" s="99" t="s">
        <v>40</v>
      </c>
      <c r="J7" s="100" t="s">
        <v>24</v>
      </c>
    </row>
    <row r="8" spans="1:10" ht="15" customHeight="1" x14ac:dyDescent="0.25">
      <c r="A8" s="30" t="s">
        <v>261</v>
      </c>
      <c r="B8" s="6" t="s">
        <v>262</v>
      </c>
      <c r="C8" s="86">
        <v>13232915</v>
      </c>
      <c r="D8" s="86">
        <v>0</v>
      </c>
      <c r="E8" s="86">
        <v>0</v>
      </c>
      <c r="F8" s="214">
        <f>SUM(C8:E8)</f>
        <v>13232915</v>
      </c>
      <c r="G8" s="228">
        <v>13241023</v>
      </c>
      <c r="H8" s="86">
        <v>0</v>
      </c>
      <c r="I8" s="86">
        <v>0</v>
      </c>
      <c r="J8" s="86">
        <f>SUM(G8:I8)</f>
        <v>13241023</v>
      </c>
    </row>
    <row r="9" spans="1:10" ht="15" customHeight="1" x14ac:dyDescent="0.25">
      <c r="A9" s="5" t="s">
        <v>263</v>
      </c>
      <c r="B9" s="6" t="s">
        <v>264</v>
      </c>
      <c r="C9" s="86">
        <v>0</v>
      </c>
      <c r="D9" s="86">
        <v>0</v>
      </c>
      <c r="E9" s="86">
        <v>0</v>
      </c>
      <c r="F9" s="214">
        <f t="shared" ref="F9:F74" si="0">SUM(C9:E9)</f>
        <v>0</v>
      </c>
      <c r="G9" s="221">
        <v>0</v>
      </c>
      <c r="H9" s="86">
        <v>0</v>
      </c>
      <c r="I9" s="86">
        <v>0</v>
      </c>
      <c r="J9" s="86">
        <f t="shared" ref="J9:J44" si="1">SUM(G9:I9)</f>
        <v>0</v>
      </c>
    </row>
    <row r="10" spans="1:10" ht="15" customHeight="1" x14ac:dyDescent="0.25">
      <c r="A10" s="5" t="s">
        <v>724</v>
      </c>
      <c r="B10" s="6" t="s">
        <v>722</v>
      </c>
      <c r="C10" s="86">
        <v>7624000</v>
      </c>
      <c r="D10" s="86">
        <v>0</v>
      </c>
      <c r="E10" s="86">
        <v>0</v>
      </c>
      <c r="F10" s="214">
        <f t="shared" ref="F10" si="2">SUM(C10:E10)</f>
        <v>7624000</v>
      </c>
      <c r="G10" s="228">
        <v>7683482</v>
      </c>
      <c r="H10" s="86">
        <v>0</v>
      </c>
      <c r="I10" s="86">
        <v>0</v>
      </c>
      <c r="J10" s="86">
        <f t="shared" si="1"/>
        <v>7683482</v>
      </c>
    </row>
    <row r="11" spans="1:10" ht="15" customHeight="1" x14ac:dyDescent="0.25">
      <c r="A11" s="5" t="s">
        <v>725</v>
      </c>
      <c r="B11" s="6" t="s">
        <v>723</v>
      </c>
      <c r="C11" s="86">
        <v>0</v>
      </c>
      <c r="D11" s="86">
        <v>0</v>
      </c>
      <c r="E11" s="86">
        <v>0</v>
      </c>
      <c r="F11" s="214">
        <f t="shared" si="0"/>
        <v>0</v>
      </c>
      <c r="G11" s="221">
        <v>0</v>
      </c>
      <c r="H11" s="86">
        <v>0</v>
      </c>
      <c r="I11" s="86">
        <v>0</v>
      </c>
      <c r="J11" s="86">
        <f t="shared" si="1"/>
        <v>0</v>
      </c>
    </row>
    <row r="12" spans="1:10" ht="15" customHeight="1" x14ac:dyDescent="0.25">
      <c r="A12" s="5" t="s">
        <v>265</v>
      </c>
      <c r="B12" s="6" t="s">
        <v>266</v>
      </c>
      <c r="C12" s="86">
        <v>1800000</v>
      </c>
      <c r="D12" s="86">
        <v>0</v>
      </c>
      <c r="E12" s="86">
        <v>0</v>
      </c>
      <c r="F12" s="214">
        <f t="shared" si="0"/>
        <v>1800000</v>
      </c>
      <c r="G12" s="221">
        <v>1800000</v>
      </c>
      <c r="H12" s="86">
        <v>0</v>
      </c>
      <c r="I12" s="86">
        <v>0</v>
      </c>
      <c r="J12" s="86">
        <f t="shared" si="1"/>
        <v>1800000</v>
      </c>
    </row>
    <row r="13" spans="1:10" ht="15" customHeight="1" x14ac:dyDescent="0.25">
      <c r="A13" s="5" t="s">
        <v>267</v>
      </c>
      <c r="B13" s="6" t="s">
        <v>268</v>
      </c>
      <c r="C13" s="86">
        <v>0</v>
      </c>
      <c r="D13" s="86">
        <v>0</v>
      </c>
      <c r="E13" s="86">
        <v>0</v>
      </c>
      <c r="F13" s="214">
        <f t="shared" si="0"/>
        <v>0</v>
      </c>
      <c r="G13" s="221">
        <v>0</v>
      </c>
      <c r="H13" s="86">
        <v>0</v>
      </c>
      <c r="I13" s="86">
        <v>0</v>
      </c>
      <c r="J13" s="86">
        <f t="shared" si="1"/>
        <v>0</v>
      </c>
    </row>
    <row r="14" spans="1:10" ht="15" customHeight="1" x14ac:dyDescent="0.25">
      <c r="A14" s="5" t="s">
        <v>658</v>
      </c>
      <c r="B14" s="6" t="s">
        <v>269</v>
      </c>
      <c r="C14" s="86">
        <v>0</v>
      </c>
      <c r="D14" s="86">
        <v>0</v>
      </c>
      <c r="E14" s="86">
        <v>0</v>
      </c>
      <c r="F14" s="214">
        <f t="shared" si="0"/>
        <v>0</v>
      </c>
      <c r="G14" s="221">
        <v>0</v>
      </c>
      <c r="H14" s="86">
        <v>0</v>
      </c>
      <c r="I14" s="86">
        <v>0</v>
      </c>
      <c r="J14" s="86">
        <f t="shared" si="1"/>
        <v>0</v>
      </c>
    </row>
    <row r="15" spans="1:10" s="88" customFormat="1" ht="15" customHeight="1" x14ac:dyDescent="0.25">
      <c r="A15" s="7" t="s">
        <v>510</v>
      </c>
      <c r="B15" s="8" t="s">
        <v>270</v>
      </c>
      <c r="C15" s="89">
        <f>SUM(C8:C14)</f>
        <v>22656915</v>
      </c>
      <c r="D15" s="89">
        <f t="shared" ref="D15:E15" si="3">SUM(D8:D14)</f>
        <v>0</v>
      </c>
      <c r="E15" s="89">
        <f t="shared" si="3"/>
        <v>0</v>
      </c>
      <c r="F15" s="215">
        <f t="shared" si="0"/>
        <v>22656915</v>
      </c>
      <c r="G15" s="222">
        <f>SUM(G8:G14)</f>
        <v>22724505</v>
      </c>
      <c r="H15" s="89">
        <f t="shared" ref="H15:I15" si="4">SUM(H8:H14)</f>
        <v>0</v>
      </c>
      <c r="I15" s="89">
        <f t="shared" si="4"/>
        <v>0</v>
      </c>
      <c r="J15" s="89">
        <f t="shared" si="1"/>
        <v>22724505</v>
      </c>
    </row>
    <row r="16" spans="1:10" ht="15" customHeight="1" x14ac:dyDescent="0.25">
      <c r="A16" s="5" t="s">
        <v>271</v>
      </c>
      <c r="B16" s="6" t="s">
        <v>272</v>
      </c>
      <c r="C16" s="86">
        <v>0</v>
      </c>
      <c r="D16" s="86">
        <v>0</v>
      </c>
      <c r="E16" s="86">
        <v>0</v>
      </c>
      <c r="F16" s="214">
        <f t="shared" si="0"/>
        <v>0</v>
      </c>
      <c r="G16" s="221">
        <v>0</v>
      </c>
      <c r="H16" s="86">
        <v>0</v>
      </c>
      <c r="I16" s="86">
        <v>0</v>
      </c>
      <c r="J16" s="86">
        <f t="shared" si="1"/>
        <v>0</v>
      </c>
    </row>
    <row r="17" spans="1:10" ht="15" customHeight="1" x14ac:dyDescent="0.25">
      <c r="A17" s="5" t="s">
        <v>273</v>
      </c>
      <c r="B17" s="6" t="s">
        <v>274</v>
      </c>
      <c r="C17" s="86">
        <v>0</v>
      </c>
      <c r="D17" s="86">
        <v>0</v>
      </c>
      <c r="E17" s="86">
        <v>0</v>
      </c>
      <c r="F17" s="214">
        <f t="shared" si="0"/>
        <v>0</v>
      </c>
      <c r="G17" s="221">
        <v>0</v>
      </c>
      <c r="H17" s="86">
        <v>0</v>
      </c>
      <c r="I17" s="86">
        <v>0</v>
      </c>
      <c r="J17" s="86">
        <f t="shared" si="1"/>
        <v>0</v>
      </c>
    </row>
    <row r="18" spans="1:10" ht="15" customHeight="1" x14ac:dyDescent="0.25">
      <c r="A18" s="5" t="s">
        <v>472</v>
      </c>
      <c r="B18" s="6" t="s">
        <v>275</v>
      </c>
      <c r="C18" s="86">
        <v>0</v>
      </c>
      <c r="D18" s="86">
        <v>0</v>
      </c>
      <c r="E18" s="86">
        <v>0</v>
      </c>
      <c r="F18" s="214">
        <f t="shared" si="0"/>
        <v>0</v>
      </c>
      <c r="G18" s="221">
        <v>0</v>
      </c>
      <c r="H18" s="86">
        <v>0</v>
      </c>
      <c r="I18" s="86">
        <v>0</v>
      </c>
      <c r="J18" s="86">
        <f t="shared" si="1"/>
        <v>0</v>
      </c>
    </row>
    <row r="19" spans="1:10" ht="15" customHeight="1" x14ac:dyDescent="0.25">
      <c r="A19" s="5" t="s">
        <v>473</v>
      </c>
      <c r="B19" s="6" t="s">
        <v>276</v>
      </c>
      <c r="C19" s="86">
        <v>0</v>
      </c>
      <c r="D19" s="86">
        <v>0</v>
      </c>
      <c r="E19" s="86">
        <v>0</v>
      </c>
      <c r="F19" s="214">
        <f t="shared" si="0"/>
        <v>0</v>
      </c>
      <c r="G19" s="221">
        <v>0</v>
      </c>
      <c r="H19" s="86">
        <v>0</v>
      </c>
      <c r="I19" s="86">
        <v>0</v>
      </c>
      <c r="J19" s="86">
        <f t="shared" si="1"/>
        <v>0</v>
      </c>
    </row>
    <row r="20" spans="1:10" ht="15" customHeight="1" x14ac:dyDescent="0.25">
      <c r="A20" s="5" t="s">
        <v>474</v>
      </c>
      <c r="B20" s="6" t="s">
        <v>277</v>
      </c>
      <c r="C20" s="86">
        <v>532000</v>
      </c>
      <c r="D20" s="86">
        <v>0</v>
      </c>
      <c r="E20" s="86">
        <v>0</v>
      </c>
      <c r="F20" s="214">
        <f t="shared" si="0"/>
        <v>532000</v>
      </c>
      <c r="G20" s="221">
        <v>532000</v>
      </c>
      <c r="H20" s="86">
        <v>0</v>
      </c>
      <c r="I20" s="86">
        <v>0</v>
      </c>
      <c r="J20" s="86">
        <f t="shared" si="1"/>
        <v>532000</v>
      </c>
    </row>
    <row r="21" spans="1:10" s="88" customFormat="1" ht="15" customHeight="1" x14ac:dyDescent="0.25">
      <c r="A21" s="36" t="s">
        <v>511</v>
      </c>
      <c r="B21" s="44" t="s">
        <v>278</v>
      </c>
      <c r="C21" s="116">
        <f>SUM(C15:C20)</f>
        <v>23188915</v>
      </c>
      <c r="D21" s="116">
        <f t="shared" ref="D21:E21" si="5">SUM(D15:D20)</f>
        <v>0</v>
      </c>
      <c r="E21" s="116">
        <f t="shared" si="5"/>
        <v>0</v>
      </c>
      <c r="F21" s="215">
        <f t="shared" si="0"/>
        <v>23188915</v>
      </c>
      <c r="G21" s="223">
        <f>SUM(G15:G20)</f>
        <v>23256505</v>
      </c>
      <c r="H21" s="116">
        <f t="shared" ref="H21:I21" si="6">SUM(H15:H20)</f>
        <v>0</v>
      </c>
      <c r="I21" s="116">
        <f t="shared" si="6"/>
        <v>0</v>
      </c>
      <c r="J21" s="89">
        <f t="shared" si="1"/>
        <v>23256505</v>
      </c>
    </row>
    <row r="22" spans="1:10" ht="15" customHeight="1" x14ac:dyDescent="0.25">
      <c r="A22" s="5" t="s">
        <v>478</v>
      </c>
      <c r="B22" s="6" t="s">
        <v>287</v>
      </c>
      <c r="C22" s="86">
        <v>0</v>
      </c>
      <c r="D22" s="86">
        <v>0</v>
      </c>
      <c r="E22" s="86">
        <v>0</v>
      </c>
      <c r="F22" s="214">
        <f t="shared" si="0"/>
        <v>0</v>
      </c>
      <c r="G22" s="221">
        <v>0</v>
      </c>
      <c r="H22" s="86">
        <v>0</v>
      </c>
      <c r="I22" s="86">
        <v>0</v>
      </c>
      <c r="J22" s="86">
        <f t="shared" si="1"/>
        <v>0</v>
      </c>
    </row>
    <row r="23" spans="1:10" ht="15" customHeight="1" x14ac:dyDescent="0.25">
      <c r="A23" s="5" t="s">
        <v>479</v>
      </c>
      <c r="B23" s="6" t="s">
        <v>288</v>
      </c>
      <c r="C23" s="86">
        <v>0</v>
      </c>
      <c r="D23" s="86">
        <v>0</v>
      </c>
      <c r="E23" s="86">
        <v>0</v>
      </c>
      <c r="F23" s="214">
        <f t="shared" si="0"/>
        <v>0</v>
      </c>
      <c r="G23" s="221">
        <v>0</v>
      </c>
      <c r="H23" s="86">
        <v>0</v>
      </c>
      <c r="I23" s="86">
        <v>0</v>
      </c>
      <c r="J23" s="86">
        <f t="shared" si="1"/>
        <v>0</v>
      </c>
    </row>
    <row r="24" spans="1:10" s="88" customFormat="1" ht="15" customHeight="1" x14ac:dyDescent="0.25">
      <c r="A24" s="7" t="s">
        <v>513</v>
      </c>
      <c r="B24" s="8" t="s">
        <v>289</v>
      </c>
      <c r="C24" s="89">
        <f>SUM(C22:C23)</f>
        <v>0</v>
      </c>
      <c r="D24" s="89">
        <f t="shared" ref="D24:E24" si="7">SUM(D22:D23)</f>
        <v>0</v>
      </c>
      <c r="E24" s="89">
        <f t="shared" si="7"/>
        <v>0</v>
      </c>
      <c r="F24" s="215">
        <f t="shared" si="0"/>
        <v>0</v>
      </c>
      <c r="G24" s="222">
        <f>SUM(G22:G23)</f>
        <v>0</v>
      </c>
      <c r="H24" s="89">
        <f t="shared" ref="H24:I24" si="8">SUM(H22:H23)</f>
        <v>0</v>
      </c>
      <c r="I24" s="89">
        <f t="shared" si="8"/>
        <v>0</v>
      </c>
      <c r="J24" s="89">
        <f t="shared" si="1"/>
        <v>0</v>
      </c>
    </row>
    <row r="25" spans="1:10" ht="15" customHeight="1" x14ac:dyDescent="0.25">
      <c r="A25" s="7" t="s">
        <v>480</v>
      </c>
      <c r="B25" s="8" t="s">
        <v>290</v>
      </c>
      <c r="C25" s="89">
        <v>0</v>
      </c>
      <c r="D25" s="89">
        <v>0</v>
      </c>
      <c r="E25" s="89">
        <v>0</v>
      </c>
      <c r="F25" s="215">
        <f t="shared" si="0"/>
        <v>0</v>
      </c>
      <c r="G25" s="222">
        <v>0</v>
      </c>
      <c r="H25" s="89">
        <v>0</v>
      </c>
      <c r="I25" s="89">
        <v>0</v>
      </c>
      <c r="J25" s="89">
        <f t="shared" si="1"/>
        <v>0</v>
      </c>
    </row>
    <row r="26" spans="1:10" ht="15" customHeight="1" x14ac:dyDescent="0.25">
      <c r="A26" s="7" t="s">
        <v>481</v>
      </c>
      <c r="B26" s="8" t="s">
        <v>291</v>
      </c>
      <c r="C26" s="89">
        <v>0</v>
      </c>
      <c r="D26" s="89">
        <v>0</v>
      </c>
      <c r="E26" s="89">
        <v>0</v>
      </c>
      <c r="F26" s="215">
        <f t="shared" si="0"/>
        <v>0</v>
      </c>
      <c r="G26" s="222">
        <v>0</v>
      </c>
      <c r="H26" s="89">
        <v>0</v>
      </c>
      <c r="I26" s="89">
        <v>0</v>
      </c>
      <c r="J26" s="89">
        <f t="shared" si="1"/>
        <v>0</v>
      </c>
    </row>
    <row r="27" spans="1:10" ht="15" customHeight="1" x14ac:dyDescent="0.25">
      <c r="A27" s="7" t="s">
        <v>482</v>
      </c>
      <c r="B27" s="8" t="s">
        <v>292</v>
      </c>
      <c r="C27" s="89">
        <v>350000</v>
      </c>
      <c r="D27" s="89">
        <v>0</v>
      </c>
      <c r="E27" s="89">
        <v>0</v>
      </c>
      <c r="F27" s="215">
        <f t="shared" si="0"/>
        <v>350000</v>
      </c>
      <c r="G27" s="222">
        <v>350000</v>
      </c>
      <c r="H27" s="89">
        <v>0</v>
      </c>
      <c r="I27" s="89">
        <v>0</v>
      </c>
      <c r="J27" s="89">
        <f t="shared" si="1"/>
        <v>350000</v>
      </c>
    </row>
    <row r="28" spans="1:10" ht="15" customHeight="1" x14ac:dyDescent="0.25">
      <c r="A28" s="5" t="s">
        <v>483</v>
      </c>
      <c r="B28" s="6" t="s">
        <v>293</v>
      </c>
      <c r="C28" s="86">
        <v>4000000</v>
      </c>
      <c r="D28" s="86">
        <v>0</v>
      </c>
      <c r="E28" s="86">
        <v>0</v>
      </c>
      <c r="F28" s="214">
        <f t="shared" si="0"/>
        <v>4000000</v>
      </c>
      <c r="G28" s="221">
        <v>4000000</v>
      </c>
      <c r="H28" s="86">
        <v>0</v>
      </c>
      <c r="I28" s="86">
        <v>0</v>
      </c>
      <c r="J28" s="86">
        <f t="shared" si="1"/>
        <v>4000000</v>
      </c>
    </row>
    <row r="29" spans="1:10" ht="15" customHeight="1" x14ac:dyDescent="0.25">
      <c r="A29" s="5" t="s">
        <v>484</v>
      </c>
      <c r="B29" s="6" t="s">
        <v>296</v>
      </c>
      <c r="C29" s="86">
        <v>0</v>
      </c>
      <c r="D29" s="86">
        <v>0</v>
      </c>
      <c r="E29" s="86">
        <v>0</v>
      </c>
      <c r="F29" s="214">
        <f t="shared" si="0"/>
        <v>0</v>
      </c>
      <c r="G29" s="221">
        <v>0</v>
      </c>
      <c r="H29" s="86">
        <v>0</v>
      </c>
      <c r="I29" s="86">
        <v>0</v>
      </c>
      <c r="J29" s="86">
        <f t="shared" si="1"/>
        <v>0</v>
      </c>
    </row>
    <row r="30" spans="1:10" ht="15" customHeight="1" x14ac:dyDescent="0.25">
      <c r="A30" s="5" t="s">
        <v>297</v>
      </c>
      <c r="B30" s="6" t="s">
        <v>298</v>
      </c>
      <c r="C30" s="86">
        <v>0</v>
      </c>
      <c r="D30" s="86">
        <v>0</v>
      </c>
      <c r="E30" s="86">
        <v>0</v>
      </c>
      <c r="F30" s="214">
        <f t="shared" si="0"/>
        <v>0</v>
      </c>
      <c r="G30" s="221">
        <v>0</v>
      </c>
      <c r="H30" s="86">
        <v>0</v>
      </c>
      <c r="I30" s="86">
        <v>0</v>
      </c>
      <c r="J30" s="86">
        <f t="shared" si="1"/>
        <v>0</v>
      </c>
    </row>
    <row r="31" spans="1:10" ht="15" customHeight="1" x14ac:dyDescent="0.25">
      <c r="A31" s="5" t="s">
        <v>485</v>
      </c>
      <c r="B31" s="6" t="s">
        <v>299</v>
      </c>
      <c r="C31" s="86">
        <v>1000000</v>
      </c>
      <c r="D31" s="86">
        <v>0</v>
      </c>
      <c r="E31" s="86">
        <v>0</v>
      </c>
      <c r="F31" s="214">
        <f t="shared" si="0"/>
        <v>1000000</v>
      </c>
      <c r="G31" s="228">
        <v>0</v>
      </c>
      <c r="H31" s="86">
        <v>0</v>
      </c>
      <c r="I31" s="86">
        <v>0</v>
      </c>
      <c r="J31" s="86">
        <f t="shared" si="1"/>
        <v>0</v>
      </c>
    </row>
    <row r="32" spans="1:10" ht="15" customHeight="1" x14ac:dyDescent="0.25">
      <c r="A32" s="5" t="s">
        <v>486</v>
      </c>
      <c r="B32" s="6" t="s">
        <v>304</v>
      </c>
      <c r="C32" s="86">
        <v>0</v>
      </c>
      <c r="D32" s="86">
        <v>0</v>
      </c>
      <c r="E32" s="86">
        <v>0</v>
      </c>
      <c r="F32" s="214">
        <f t="shared" si="0"/>
        <v>0</v>
      </c>
      <c r="G32" s="221">
        <v>0</v>
      </c>
      <c r="H32" s="86">
        <v>0</v>
      </c>
      <c r="I32" s="86">
        <v>0</v>
      </c>
      <c r="J32" s="86">
        <f t="shared" si="1"/>
        <v>0</v>
      </c>
    </row>
    <row r="33" spans="1:10" s="88" customFormat="1" ht="15" customHeight="1" x14ac:dyDescent="0.25">
      <c r="A33" s="7" t="s">
        <v>514</v>
      </c>
      <c r="B33" s="8" t="s">
        <v>307</v>
      </c>
      <c r="C33" s="89">
        <f>SUM(C28:C32)</f>
        <v>5000000</v>
      </c>
      <c r="D33" s="89">
        <f t="shared" ref="D33:E33" si="9">SUM(D28:D32)</f>
        <v>0</v>
      </c>
      <c r="E33" s="89">
        <f t="shared" si="9"/>
        <v>0</v>
      </c>
      <c r="F33" s="215">
        <f t="shared" si="0"/>
        <v>5000000</v>
      </c>
      <c r="G33" s="222">
        <f>SUM(G28:G32)</f>
        <v>4000000</v>
      </c>
      <c r="H33" s="89">
        <f t="shared" ref="H33:I33" si="10">SUM(H28:H32)</f>
        <v>0</v>
      </c>
      <c r="I33" s="89">
        <f t="shared" si="10"/>
        <v>0</v>
      </c>
      <c r="J33" s="89">
        <f t="shared" si="1"/>
        <v>4000000</v>
      </c>
    </row>
    <row r="34" spans="1:10" ht="15" customHeight="1" x14ac:dyDescent="0.25">
      <c r="A34" s="7" t="s">
        <v>487</v>
      </c>
      <c r="B34" s="8" t="s">
        <v>308</v>
      </c>
      <c r="C34" s="89">
        <v>70000</v>
      </c>
      <c r="D34" s="89">
        <v>0</v>
      </c>
      <c r="E34" s="89">
        <v>5000</v>
      </c>
      <c r="F34" s="215">
        <f t="shared" si="0"/>
        <v>75000</v>
      </c>
      <c r="G34" s="222">
        <v>70000</v>
      </c>
      <c r="H34" s="89">
        <v>0</v>
      </c>
      <c r="I34" s="89">
        <v>5000</v>
      </c>
      <c r="J34" s="89">
        <f t="shared" si="1"/>
        <v>75000</v>
      </c>
    </row>
    <row r="35" spans="1:10" s="88" customFormat="1" ht="15" customHeight="1" x14ac:dyDescent="0.25">
      <c r="A35" s="36" t="s">
        <v>515</v>
      </c>
      <c r="B35" s="44" t="s">
        <v>309</v>
      </c>
      <c r="C35" s="116">
        <f>C24+C25+C26+C27+C33+C34</f>
        <v>5420000</v>
      </c>
      <c r="D35" s="116">
        <f t="shared" ref="D35:E35" si="11">D24+D25+D26+D27+D33+D34</f>
        <v>0</v>
      </c>
      <c r="E35" s="116">
        <f t="shared" si="11"/>
        <v>5000</v>
      </c>
      <c r="F35" s="216">
        <f t="shared" si="0"/>
        <v>5425000</v>
      </c>
      <c r="G35" s="223">
        <f>G24+G25+G26+G27+G33+G34</f>
        <v>4420000</v>
      </c>
      <c r="H35" s="116">
        <f t="shared" ref="H35:I35" si="12">H24+H25+H26+H27+H33+H34</f>
        <v>0</v>
      </c>
      <c r="I35" s="116">
        <f t="shared" si="12"/>
        <v>5000</v>
      </c>
      <c r="J35" s="116">
        <f t="shared" si="1"/>
        <v>4425000</v>
      </c>
    </row>
    <row r="36" spans="1:10" ht="15" customHeight="1" x14ac:dyDescent="0.25">
      <c r="A36" s="13" t="s">
        <v>310</v>
      </c>
      <c r="B36" s="6" t="s">
        <v>311</v>
      </c>
      <c r="C36" s="86">
        <v>0</v>
      </c>
      <c r="D36" s="86">
        <v>0</v>
      </c>
      <c r="E36" s="86">
        <v>0</v>
      </c>
      <c r="F36" s="214">
        <f t="shared" si="0"/>
        <v>0</v>
      </c>
      <c r="G36" s="221">
        <v>0</v>
      </c>
      <c r="H36" s="86">
        <v>0</v>
      </c>
      <c r="I36" s="86">
        <v>0</v>
      </c>
      <c r="J36" s="86">
        <f t="shared" si="1"/>
        <v>0</v>
      </c>
    </row>
    <row r="37" spans="1:10" ht="15" customHeight="1" x14ac:dyDescent="0.25">
      <c r="A37" s="13" t="s">
        <v>488</v>
      </c>
      <c r="B37" s="6" t="s">
        <v>312</v>
      </c>
      <c r="C37" s="86">
        <v>0</v>
      </c>
      <c r="D37" s="86">
        <v>0</v>
      </c>
      <c r="E37" s="86">
        <v>0</v>
      </c>
      <c r="F37" s="214">
        <f t="shared" si="0"/>
        <v>0</v>
      </c>
      <c r="G37" s="221">
        <v>0</v>
      </c>
      <c r="H37" s="86">
        <v>0</v>
      </c>
      <c r="I37" s="86">
        <v>0</v>
      </c>
      <c r="J37" s="86">
        <f t="shared" si="1"/>
        <v>0</v>
      </c>
    </row>
    <row r="38" spans="1:10" ht="15" customHeight="1" x14ac:dyDescent="0.25">
      <c r="A38" s="13" t="s">
        <v>489</v>
      </c>
      <c r="B38" s="6" t="s">
        <v>313</v>
      </c>
      <c r="C38" s="86">
        <v>0</v>
      </c>
      <c r="D38" s="86">
        <v>0</v>
      </c>
      <c r="E38" s="86">
        <v>0</v>
      </c>
      <c r="F38" s="214">
        <f t="shared" si="0"/>
        <v>0</v>
      </c>
      <c r="G38" s="221">
        <v>0</v>
      </c>
      <c r="H38" s="86">
        <v>0</v>
      </c>
      <c r="I38" s="86">
        <v>0</v>
      </c>
      <c r="J38" s="86">
        <f t="shared" si="1"/>
        <v>0</v>
      </c>
    </row>
    <row r="39" spans="1:10" ht="15" customHeight="1" x14ac:dyDescent="0.25">
      <c r="A39" s="13" t="s">
        <v>490</v>
      </c>
      <c r="B39" s="6" t="s">
        <v>314</v>
      </c>
      <c r="C39" s="86">
        <v>450000</v>
      </c>
      <c r="D39" s="86">
        <v>100000</v>
      </c>
      <c r="E39" s="86">
        <v>0</v>
      </c>
      <c r="F39" s="214">
        <f t="shared" si="0"/>
        <v>550000</v>
      </c>
      <c r="G39" s="221">
        <v>450000</v>
      </c>
      <c r="H39" s="86">
        <v>100000</v>
      </c>
      <c r="I39" s="86">
        <v>0</v>
      </c>
      <c r="J39" s="86">
        <f t="shared" si="1"/>
        <v>550000</v>
      </c>
    </row>
    <row r="40" spans="1:10" ht="15" customHeight="1" x14ac:dyDescent="0.25">
      <c r="A40" s="13" t="s">
        <v>315</v>
      </c>
      <c r="B40" s="6" t="s">
        <v>316</v>
      </c>
      <c r="C40" s="86">
        <v>0</v>
      </c>
      <c r="D40" s="86">
        <v>0</v>
      </c>
      <c r="E40" s="86">
        <v>0</v>
      </c>
      <c r="F40" s="214">
        <f t="shared" si="0"/>
        <v>0</v>
      </c>
      <c r="G40" s="221">
        <v>0</v>
      </c>
      <c r="H40" s="86">
        <v>0</v>
      </c>
      <c r="I40" s="86">
        <v>0</v>
      </c>
      <c r="J40" s="86">
        <f t="shared" si="1"/>
        <v>0</v>
      </c>
    </row>
    <row r="41" spans="1:10" ht="15" customHeight="1" x14ac:dyDescent="0.25">
      <c r="A41" s="13" t="s">
        <v>317</v>
      </c>
      <c r="B41" s="6" t="s">
        <v>318</v>
      </c>
      <c r="C41" s="86">
        <v>0</v>
      </c>
      <c r="D41" s="86">
        <v>0</v>
      </c>
      <c r="E41" s="86">
        <v>0</v>
      </c>
      <c r="F41" s="214">
        <f t="shared" si="0"/>
        <v>0</v>
      </c>
      <c r="G41" s="221">
        <v>0</v>
      </c>
      <c r="H41" s="86">
        <v>0</v>
      </c>
      <c r="I41" s="86">
        <v>0</v>
      </c>
      <c r="J41" s="86">
        <f t="shared" si="1"/>
        <v>0</v>
      </c>
    </row>
    <row r="42" spans="1:10" ht="15" customHeight="1" x14ac:dyDescent="0.25">
      <c r="A42" s="13" t="s">
        <v>319</v>
      </c>
      <c r="B42" s="6" t="s">
        <v>320</v>
      </c>
      <c r="C42" s="86">
        <v>0</v>
      </c>
      <c r="D42" s="86">
        <v>0</v>
      </c>
      <c r="E42" s="86">
        <v>0</v>
      </c>
      <c r="F42" s="214">
        <f t="shared" si="0"/>
        <v>0</v>
      </c>
      <c r="G42" s="221">
        <v>0</v>
      </c>
      <c r="H42" s="86">
        <v>0</v>
      </c>
      <c r="I42" s="86">
        <v>0</v>
      </c>
      <c r="J42" s="86">
        <f t="shared" si="1"/>
        <v>0</v>
      </c>
    </row>
    <row r="43" spans="1:10" ht="15" customHeight="1" x14ac:dyDescent="0.25">
      <c r="A43" s="13" t="s">
        <v>491</v>
      </c>
      <c r="B43" s="6" t="s">
        <v>321</v>
      </c>
      <c r="C43" s="86">
        <v>0</v>
      </c>
      <c r="D43" s="86">
        <v>0</v>
      </c>
      <c r="E43" s="86">
        <v>0</v>
      </c>
      <c r="F43" s="214">
        <f t="shared" si="0"/>
        <v>0</v>
      </c>
      <c r="G43" s="221">
        <v>0</v>
      </c>
      <c r="H43" s="86">
        <v>0</v>
      </c>
      <c r="I43" s="86">
        <v>0</v>
      </c>
      <c r="J43" s="86">
        <f t="shared" si="1"/>
        <v>0</v>
      </c>
    </row>
    <row r="44" spans="1:10" ht="15" customHeight="1" x14ac:dyDescent="0.25">
      <c r="A44" s="13" t="s">
        <v>492</v>
      </c>
      <c r="B44" s="6" t="s">
        <v>322</v>
      </c>
      <c r="C44" s="86">
        <v>0</v>
      </c>
      <c r="D44" s="86">
        <v>0</v>
      </c>
      <c r="E44" s="86">
        <v>0</v>
      </c>
      <c r="F44" s="214">
        <f t="shared" si="0"/>
        <v>0</v>
      </c>
      <c r="G44" s="221">
        <v>0</v>
      </c>
      <c r="H44" s="86">
        <v>0</v>
      </c>
      <c r="I44" s="86">
        <v>0</v>
      </c>
      <c r="J44" s="86">
        <f t="shared" si="1"/>
        <v>0</v>
      </c>
    </row>
    <row r="45" spans="1:10" ht="15" customHeight="1" x14ac:dyDescent="0.25">
      <c r="A45" s="13" t="s">
        <v>694</v>
      </c>
      <c r="B45" s="6" t="s">
        <v>323</v>
      </c>
      <c r="C45" s="86">
        <v>0</v>
      </c>
      <c r="D45" s="86"/>
      <c r="E45" s="86"/>
      <c r="F45" s="214"/>
      <c r="G45" s="221">
        <v>0</v>
      </c>
      <c r="H45" s="86"/>
      <c r="I45" s="86"/>
      <c r="J45" s="86"/>
    </row>
    <row r="46" spans="1:10" ht="15" customHeight="1" x14ac:dyDescent="0.25">
      <c r="A46" s="13" t="s">
        <v>493</v>
      </c>
      <c r="B46" s="6" t="s">
        <v>693</v>
      </c>
      <c r="C46" s="86">
        <v>100000</v>
      </c>
      <c r="D46" s="86">
        <v>0</v>
      </c>
      <c r="E46" s="86">
        <v>0</v>
      </c>
      <c r="F46" s="214">
        <f t="shared" si="0"/>
        <v>100000</v>
      </c>
      <c r="G46" s="221">
        <v>100000</v>
      </c>
      <c r="H46" s="86">
        <v>0</v>
      </c>
      <c r="I46" s="86">
        <v>0</v>
      </c>
      <c r="J46" s="86">
        <f t="shared" ref="J46:J49" si="13">SUM(G46:I46)</f>
        <v>100000</v>
      </c>
    </row>
    <row r="47" spans="1:10" s="88" customFormat="1" ht="15" customHeight="1" x14ac:dyDescent="0.25">
      <c r="A47" s="43" t="s">
        <v>516</v>
      </c>
      <c r="B47" s="44" t="s">
        <v>324</v>
      </c>
      <c r="C47" s="116">
        <f>SUM(C36:C46)</f>
        <v>550000</v>
      </c>
      <c r="D47" s="116">
        <f t="shared" ref="D47:E47" si="14">SUM(D36:D46)</f>
        <v>100000</v>
      </c>
      <c r="E47" s="116">
        <f t="shared" si="14"/>
        <v>0</v>
      </c>
      <c r="F47" s="216">
        <f t="shared" si="0"/>
        <v>650000</v>
      </c>
      <c r="G47" s="223">
        <f>SUM(G36:G46)</f>
        <v>550000</v>
      </c>
      <c r="H47" s="116">
        <f t="shared" ref="H47:I47" si="15">SUM(H36:H46)</f>
        <v>100000</v>
      </c>
      <c r="I47" s="116">
        <f t="shared" si="15"/>
        <v>0</v>
      </c>
      <c r="J47" s="116">
        <f t="shared" si="13"/>
        <v>650000</v>
      </c>
    </row>
    <row r="48" spans="1:10" ht="15" customHeight="1" x14ac:dyDescent="0.25">
      <c r="A48" s="13" t="s">
        <v>333</v>
      </c>
      <c r="B48" s="6" t="s">
        <v>334</v>
      </c>
      <c r="C48" s="116">
        <v>0</v>
      </c>
      <c r="D48" s="86">
        <v>0</v>
      </c>
      <c r="E48" s="86">
        <v>0</v>
      </c>
      <c r="F48" s="214">
        <f t="shared" si="0"/>
        <v>0</v>
      </c>
      <c r="G48" s="223">
        <v>0</v>
      </c>
      <c r="H48" s="86">
        <v>0</v>
      </c>
      <c r="I48" s="86">
        <v>0</v>
      </c>
      <c r="J48" s="86">
        <f t="shared" si="13"/>
        <v>0</v>
      </c>
    </row>
    <row r="49" spans="1:10" ht="15" customHeight="1" x14ac:dyDescent="0.25">
      <c r="A49" s="5" t="s">
        <v>497</v>
      </c>
      <c r="B49" s="6" t="s">
        <v>335</v>
      </c>
      <c r="C49" s="86">
        <v>0</v>
      </c>
      <c r="D49" s="86">
        <v>0</v>
      </c>
      <c r="E49" s="86">
        <v>0</v>
      </c>
      <c r="F49" s="214">
        <f t="shared" si="0"/>
        <v>0</v>
      </c>
      <c r="G49" s="221">
        <v>0</v>
      </c>
      <c r="H49" s="86">
        <v>0</v>
      </c>
      <c r="I49" s="86">
        <v>0</v>
      </c>
      <c r="J49" s="86">
        <f t="shared" si="13"/>
        <v>0</v>
      </c>
    </row>
    <row r="50" spans="1:10" ht="15" customHeight="1" x14ac:dyDescent="0.25">
      <c r="A50" s="13" t="s">
        <v>498</v>
      </c>
      <c r="B50" s="6" t="s">
        <v>659</v>
      </c>
      <c r="C50" s="86">
        <v>0</v>
      </c>
      <c r="D50" s="86">
        <v>0</v>
      </c>
      <c r="E50" s="86">
        <v>0</v>
      </c>
      <c r="F50" s="214">
        <f>SUM(D50:E50)</f>
        <v>0</v>
      </c>
      <c r="G50" s="221">
        <v>0</v>
      </c>
      <c r="H50" s="86">
        <v>0</v>
      </c>
      <c r="I50" s="86">
        <v>0</v>
      </c>
      <c r="J50" s="86">
        <f>SUM(H50:I50)</f>
        <v>0</v>
      </c>
    </row>
    <row r="51" spans="1:10" s="88" customFormat="1" ht="15" customHeight="1" x14ac:dyDescent="0.25">
      <c r="A51" s="36" t="s">
        <v>518</v>
      </c>
      <c r="B51" s="44" t="s">
        <v>336</v>
      </c>
      <c r="C51" s="116">
        <f>SUM(C48:C50)</f>
        <v>0</v>
      </c>
      <c r="D51" s="116">
        <f t="shared" ref="D51:E51" si="16">SUM(D48:D50)</f>
        <v>0</v>
      </c>
      <c r="E51" s="116">
        <f t="shared" si="16"/>
        <v>0</v>
      </c>
      <c r="F51" s="216">
        <f t="shared" si="0"/>
        <v>0</v>
      </c>
      <c r="G51" s="223">
        <f>SUM(G48:G50)</f>
        <v>0</v>
      </c>
      <c r="H51" s="116">
        <f t="shared" ref="H51:I51" si="17">SUM(H48:H50)</f>
        <v>0</v>
      </c>
      <c r="I51" s="116">
        <f t="shared" si="17"/>
        <v>0</v>
      </c>
      <c r="J51" s="116">
        <f t="shared" ref="J51:J65" si="18">SUM(G51:I51)</f>
        <v>0</v>
      </c>
    </row>
    <row r="52" spans="1:10" s="88" customFormat="1" ht="15" customHeight="1" x14ac:dyDescent="0.25">
      <c r="A52" s="172" t="s">
        <v>41</v>
      </c>
      <c r="B52" s="176"/>
      <c r="C52" s="178">
        <f>C21+C35+C47+C51</f>
        <v>29158915</v>
      </c>
      <c r="D52" s="178">
        <f t="shared" ref="D52:E52" si="19">D21+D35+D47+D51</f>
        <v>100000</v>
      </c>
      <c r="E52" s="178">
        <f t="shared" si="19"/>
        <v>5000</v>
      </c>
      <c r="F52" s="217">
        <f t="shared" si="0"/>
        <v>29263915</v>
      </c>
      <c r="G52" s="224">
        <f>G21+G35+G47+G51</f>
        <v>28226505</v>
      </c>
      <c r="H52" s="178">
        <f t="shared" ref="H52:I52" si="20">H21+H35+H47+H51</f>
        <v>100000</v>
      </c>
      <c r="I52" s="178">
        <f t="shared" si="20"/>
        <v>5000</v>
      </c>
      <c r="J52" s="177">
        <f t="shared" si="18"/>
        <v>28331505</v>
      </c>
    </row>
    <row r="53" spans="1:10" ht="15" customHeight="1" x14ac:dyDescent="0.25">
      <c r="A53" s="5" t="s">
        <v>279</v>
      </c>
      <c r="B53" s="6" t="s">
        <v>280</v>
      </c>
      <c r="C53" s="86">
        <v>0</v>
      </c>
      <c r="D53" s="86">
        <v>0</v>
      </c>
      <c r="E53" s="86">
        <v>0</v>
      </c>
      <c r="F53" s="214">
        <f t="shared" si="0"/>
        <v>0</v>
      </c>
      <c r="G53" s="221">
        <v>0</v>
      </c>
      <c r="H53" s="86">
        <v>0</v>
      </c>
      <c r="I53" s="86">
        <v>0</v>
      </c>
      <c r="J53" s="86">
        <f t="shared" si="18"/>
        <v>0</v>
      </c>
    </row>
    <row r="54" spans="1:10" ht="15" customHeight="1" x14ac:dyDescent="0.25">
      <c r="A54" s="5" t="s">
        <v>281</v>
      </c>
      <c r="B54" s="6" t="s">
        <v>282</v>
      </c>
      <c r="C54" s="86">
        <v>0</v>
      </c>
      <c r="D54" s="86">
        <v>0</v>
      </c>
      <c r="E54" s="86">
        <v>0</v>
      </c>
      <c r="F54" s="214">
        <f t="shared" si="0"/>
        <v>0</v>
      </c>
      <c r="G54" s="221">
        <v>0</v>
      </c>
      <c r="H54" s="86">
        <v>0</v>
      </c>
      <c r="I54" s="86">
        <v>0</v>
      </c>
      <c r="J54" s="86">
        <f t="shared" si="18"/>
        <v>0</v>
      </c>
    </row>
    <row r="55" spans="1:10" ht="15" customHeight="1" x14ac:dyDescent="0.25">
      <c r="A55" s="5" t="s">
        <v>475</v>
      </c>
      <c r="B55" s="6" t="s">
        <v>283</v>
      </c>
      <c r="C55" s="86">
        <v>0</v>
      </c>
      <c r="D55" s="86">
        <v>0</v>
      </c>
      <c r="E55" s="86">
        <v>0</v>
      </c>
      <c r="F55" s="214">
        <f t="shared" si="0"/>
        <v>0</v>
      </c>
      <c r="G55" s="221">
        <v>0</v>
      </c>
      <c r="H55" s="86">
        <v>0</v>
      </c>
      <c r="I55" s="86">
        <v>0</v>
      </c>
      <c r="J55" s="86">
        <f t="shared" si="18"/>
        <v>0</v>
      </c>
    </row>
    <row r="56" spans="1:10" ht="15" customHeight="1" x14ac:dyDescent="0.25">
      <c r="A56" s="5" t="s">
        <v>476</v>
      </c>
      <c r="B56" s="6" t="s">
        <v>284</v>
      </c>
      <c r="C56" s="86">
        <v>0</v>
      </c>
      <c r="D56" s="86">
        <v>0</v>
      </c>
      <c r="E56" s="86">
        <v>0</v>
      </c>
      <c r="F56" s="214">
        <f t="shared" si="0"/>
        <v>0</v>
      </c>
      <c r="G56" s="221">
        <v>0</v>
      </c>
      <c r="H56" s="86">
        <v>0</v>
      </c>
      <c r="I56" s="86">
        <v>0</v>
      </c>
      <c r="J56" s="86">
        <f t="shared" si="18"/>
        <v>0</v>
      </c>
    </row>
    <row r="57" spans="1:10" ht="15" customHeight="1" x14ac:dyDescent="0.25">
      <c r="A57" s="5" t="s">
        <v>477</v>
      </c>
      <c r="B57" s="6" t="s">
        <v>285</v>
      </c>
      <c r="C57" s="86">
        <v>38510992</v>
      </c>
      <c r="D57" s="86">
        <v>0</v>
      </c>
      <c r="E57" s="86">
        <v>0</v>
      </c>
      <c r="F57" s="214">
        <f t="shared" si="0"/>
        <v>38510992</v>
      </c>
      <c r="G57" s="221">
        <v>38510992</v>
      </c>
      <c r="H57" s="86">
        <v>0</v>
      </c>
      <c r="I57" s="86">
        <v>0</v>
      </c>
      <c r="J57" s="86">
        <f t="shared" si="18"/>
        <v>38510992</v>
      </c>
    </row>
    <row r="58" spans="1:10" s="88" customFormat="1" ht="15" customHeight="1" x14ac:dyDescent="0.25">
      <c r="A58" s="36" t="s">
        <v>512</v>
      </c>
      <c r="B58" s="44" t="s">
        <v>286</v>
      </c>
      <c r="C58" s="89">
        <f>SUM(C53:C57)</f>
        <v>38510992</v>
      </c>
      <c r="D58" s="89">
        <f t="shared" ref="D58:E58" si="21">SUM(D53:D57)</f>
        <v>0</v>
      </c>
      <c r="E58" s="89">
        <f t="shared" si="21"/>
        <v>0</v>
      </c>
      <c r="F58" s="215">
        <f t="shared" si="0"/>
        <v>38510992</v>
      </c>
      <c r="G58" s="222">
        <f>SUM(G53:G57)</f>
        <v>38510992</v>
      </c>
      <c r="H58" s="89">
        <f t="shared" ref="H58:I58" si="22">SUM(H53:H57)</f>
        <v>0</v>
      </c>
      <c r="I58" s="89">
        <f t="shared" si="22"/>
        <v>0</v>
      </c>
      <c r="J58" s="89">
        <f t="shared" si="18"/>
        <v>38510992</v>
      </c>
    </row>
    <row r="59" spans="1:10" ht="15" customHeight="1" x14ac:dyDescent="0.25">
      <c r="A59" s="13" t="s">
        <v>494</v>
      </c>
      <c r="B59" s="6" t="s">
        <v>325</v>
      </c>
      <c r="C59" s="89">
        <v>0</v>
      </c>
      <c r="D59" s="86">
        <v>0</v>
      </c>
      <c r="E59" s="86">
        <v>0</v>
      </c>
      <c r="F59" s="214">
        <f t="shared" si="0"/>
        <v>0</v>
      </c>
      <c r="G59" s="222">
        <v>0</v>
      </c>
      <c r="H59" s="86">
        <v>0</v>
      </c>
      <c r="I59" s="86">
        <v>0</v>
      </c>
      <c r="J59" s="86">
        <f t="shared" si="18"/>
        <v>0</v>
      </c>
    </row>
    <row r="60" spans="1:10" ht="15" customHeight="1" x14ac:dyDescent="0.25">
      <c r="A60" s="13" t="s">
        <v>495</v>
      </c>
      <c r="B60" s="6" t="s">
        <v>326</v>
      </c>
      <c r="C60" s="86">
        <v>0</v>
      </c>
      <c r="D60" s="86">
        <v>0</v>
      </c>
      <c r="E60" s="86">
        <v>0</v>
      </c>
      <c r="F60" s="214">
        <f t="shared" si="0"/>
        <v>0</v>
      </c>
      <c r="G60" s="221">
        <v>0</v>
      </c>
      <c r="H60" s="86">
        <v>0</v>
      </c>
      <c r="I60" s="86">
        <v>0</v>
      </c>
      <c r="J60" s="86">
        <f t="shared" si="18"/>
        <v>0</v>
      </c>
    </row>
    <row r="61" spans="1:10" ht="15" customHeight="1" x14ac:dyDescent="0.25">
      <c r="A61" s="13" t="s">
        <v>327</v>
      </c>
      <c r="B61" s="6" t="s">
        <v>328</v>
      </c>
      <c r="C61" s="86">
        <v>0</v>
      </c>
      <c r="D61" s="86">
        <v>0</v>
      </c>
      <c r="E61" s="86">
        <v>0</v>
      </c>
      <c r="F61" s="214">
        <f t="shared" si="0"/>
        <v>0</v>
      </c>
      <c r="G61" s="221">
        <v>0</v>
      </c>
      <c r="H61" s="86">
        <v>0</v>
      </c>
      <c r="I61" s="86">
        <v>0</v>
      </c>
      <c r="J61" s="86">
        <f t="shared" si="18"/>
        <v>0</v>
      </c>
    </row>
    <row r="62" spans="1:10" ht="15" customHeight="1" x14ac:dyDescent="0.25">
      <c r="A62" s="13" t="s">
        <v>496</v>
      </c>
      <c r="B62" s="6" t="s">
        <v>329</v>
      </c>
      <c r="C62" s="86">
        <v>0</v>
      </c>
      <c r="D62" s="86">
        <v>0</v>
      </c>
      <c r="E62" s="86">
        <v>0</v>
      </c>
      <c r="F62" s="214">
        <f t="shared" si="0"/>
        <v>0</v>
      </c>
      <c r="G62" s="221">
        <v>0</v>
      </c>
      <c r="H62" s="86">
        <v>0</v>
      </c>
      <c r="I62" s="86">
        <v>0</v>
      </c>
      <c r="J62" s="86">
        <f t="shared" si="18"/>
        <v>0</v>
      </c>
    </row>
    <row r="63" spans="1:10" ht="15" customHeight="1" x14ac:dyDescent="0.25">
      <c r="A63" s="13" t="s">
        <v>330</v>
      </c>
      <c r="B63" s="6" t="s">
        <v>331</v>
      </c>
      <c r="C63" s="86">
        <v>0</v>
      </c>
      <c r="D63" s="86">
        <v>0</v>
      </c>
      <c r="E63" s="86">
        <v>0</v>
      </c>
      <c r="F63" s="214">
        <f t="shared" si="0"/>
        <v>0</v>
      </c>
      <c r="G63" s="221">
        <v>0</v>
      </c>
      <c r="H63" s="86">
        <v>0</v>
      </c>
      <c r="I63" s="86">
        <v>0</v>
      </c>
      <c r="J63" s="86">
        <f t="shared" si="18"/>
        <v>0</v>
      </c>
    </row>
    <row r="64" spans="1:10" s="88" customFormat="1" ht="15" customHeight="1" x14ac:dyDescent="0.25">
      <c r="A64" s="36" t="s">
        <v>517</v>
      </c>
      <c r="B64" s="44" t="s">
        <v>332</v>
      </c>
      <c r="C64" s="89">
        <f>SUM(C59:C63)</f>
        <v>0</v>
      </c>
      <c r="D64" s="89">
        <f t="shared" ref="D64:E64" si="23">SUM(D59:D63)</f>
        <v>0</v>
      </c>
      <c r="E64" s="89">
        <f t="shared" si="23"/>
        <v>0</v>
      </c>
      <c r="F64" s="215">
        <f t="shared" si="0"/>
        <v>0</v>
      </c>
      <c r="G64" s="222">
        <f>SUM(G59:G63)</f>
        <v>0</v>
      </c>
      <c r="H64" s="89">
        <f t="shared" ref="H64:I64" si="24">SUM(H59:H63)</f>
        <v>0</v>
      </c>
      <c r="I64" s="89">
        <f t="shared" si="24"/>
        <v>0</v>
      </c>
      <c r="J64" s="89">
        <f t="shared" si="18"/>
        <v>0</v>
      </c>
    </row>
    <row r="65" spans="1:10" ht="15" customHeight="1" x14ac:dyDescent="0.25">
      <c r="A65" s="13" t="s">
        <v>337</v>
      </c>
      <c r="B65" s="6" t="s">
        <v>338</v>
      </c>
      <c r="C65" s="89">
        <v>0</v>
      </c>
      <c r="D65" s="86">
        <v>0</v>
      </c>
      <c r="E65" s="86">
        <v>0</v>
      </c>
      <c r="F65" s="214">
        <f t="shared" si="0"/>
        <v>0</v>
      </c>
      <c r="G65" s="222">
        <v>0</v>
      </c>
      <c r="H65" s="86">
        <v>0</v>
      </c>
      <c r="I65" s="86">
        <v>0</v>
      </c>
      <c r="J65" s="86">
        <f t="shared" si="18"/>
        <v>0</v>
      </c>
    </row>
    <row r="66" spans="1:10" ht="15" customHeight="1" x14ac:dyDescent="0.25">
      <c r="A66" s="5" t="s">
        <v>499</v>
      </c>
      <c r="B66" s="6" t="s">
        <v>339</v>
      </c>
      <c r="C66" s="86">
        <v>0</v>
      </c>
      <c r="D66" s="86">
        <v>0</v>
      </c>
      <c r="E66" s="86">
        <v>0</v>
      </c>
      <c r="F66" s="214">
        <f>SUM(D66:E66)</f>
        <v>0</v>
      </c>
      <c r="G66" s="221">
        <v>0</v>
      </c>
      <c r="H66" s="86">
        <v>0</v>
      </c>
      <c r="I66" s="86">
        <v>0</v>
      </c>
      <c r="J66" s="86">
        <f>SUM(H66:I66)</f>
        <v>0</v>
      </c>
    </row>
    <row r="67" spans="1:10" ht="15" customHeight="1" x14ac:dyDescent="0.25">
      <c r="A67" s="13" t="s">
        <v>500</v>
      </c>
      <c r="B67" s="6" t="s">
        <v>340</v>
      </c>
      <c r="C67" s="86">
        <v>0</v>
      </c>
      <c r="D67" s="86">
        <v>0</v>
      </c>
      <c r="E67" s="86">
        <v>0</v>
      </c>
      <c r="F67" s="214">
        <f t="shared" si="0"/>
        <v>0</v>
      </c>
      <c r="G67" s="221">
        <v>0</v>
      </c>
      <c r="H67" s="86">
        <v>0</v>
      </c>
      <c r="I67" s="86">
        <v>0</v>
      </c>
      <c r="J67" s="86">
        <f t="shared" ref="J67:J70" si="25">SUM(G67:I67)</f>
        <v>0</v>
      </c>
    </row>
    <row r="68" spans="1:10" s="88" customFormat="1" ht="15" customHeight="1" x14ac:dyDescent="0.25">
      <c r="A68" s="36" t="s">
        <v>520</v>
      </c>
      <c r="B68" s="44" t="s">
        <v>341</v>
      </c>
      <c r="C68" s="89">
        <f>SUM(C65:C67)</f>
        <v>0</v>
      </c>
      <c r="D68" s="89">
        <f t="shared" ref="D68:E68" si="26">SUM(D65:D67)</f>
        <v>0</v>
      </c>
      <c r="E68" s="89">
        <f t="shared" si="26"/>
        <v>0</v>
      </c>
      <c r="F68" s="215">
        <f t="shared" si="0"/>
        <v>0</v>
      </c>
      <c r="G68" s="222">
        <f>SUM(G65:G67)</f>
        <v>0</v>
      </c>
      <c r="H68" s="89">
        <f t="shared" ref="H68:I68" si="27">SUM(H65:H67)</f>
        <v>0</v>
      </c>
      <c r="I68" s="89">
        <f t="shared" si="27"/>
        <v>0</v>
      </c>
      <c r="J68" s="89">
        <f t="shared" si="25"/>
        <v>0</v>
      </c>
    </row>
    <row r="69" spans="1:10" s="88" customFormat="1" ht="15" customHeight="1" x14ac:dyDescent="0.25">
      <c r="A69" s="172" t="s">
        <v>42</v>
      </c>
      <c r="B69" s="176"/>
      <c r="C69" s="178">
        <f>C58+C64+C68</f>
        <v>38510992</v>
      </c>
      <c r="D69" s="178">
        <f t="shared" ref="D69:E69" si="28">D58+D64+D68</f>
        <v>0</v>
      </c>
      <c r="E69" s="178">
        <f t="shared" si="28"/>
        <v>0</v>
      </c>
      <c r="F69" s="217">
        <f t="shared" si="0"/>
        <v>38510992</v>
      </c>
      <c r="G69" s="224">
        <f>G58+G64+G68</f>
        <v>38510992</v>
      </c>
      <c r="H69" s="178">
        <f t="shared" ref="H69:I69" si="29">H58+H64+H68</f>
        <v>0</v>
      </c>
      <c r="I69" s="178">
        <f t="shared" si="29"/>
        <v>0</v>
      </c>
      <c r="J69" s="177">
        <f t="shared" si="25"/>
        <v>38510992</v>
      </c>
    </row>
    <row r="70" spans="1:10" s="88" customFormat="1" ht="15.75" x14ac:dyDescent="0.25">
      <c r="A70" s="129" t="s">
        <v>519</v>
      </c>
      <c r="B70" s="123" t="s">
        <v>342</v>
      </c>
      <c r="C70" s="125">
        <f>C21+C35+C47+C51+C58+C64+C68</f>
        <v>67669907</v>
      </c>
      <c r="D70" s="125">
        <f t="shared" ref="D70:E70" si="30">D21+D35+D47+D51+D58+D64+D68</f>
        <v>100000</v>
      </c>
      <c r="E70" s="125">
        <f t="shared" si="30"/>
        <v>5000</v>
      </c>
      <c r="F70" s="218">
        <f t="shared" si="0"/>
        <v>67774907</v>
      </c>
      <c r="G70" s="225">
        <f>G21+G35+G47+G51+G58+G64+G68</f>
        <v>66737497</v>
      </c>
      <c r="H70" s="125">
        <f t="shared" ref="H70:I70" si="31">H21+H35+H47+H51+H58+H64+H68</f>
        <v>100000</v>
      </c>
      <c r="I70" s="125">
        <f t="shared" si="31"/>
        <v>5000</v>
      </c>
      <c r="J70" s="125">
        <f t="shared" si="25"/>
        <v>66842497</v>
      </c>
    </row>
    <row r="71" spans="1:10" s="88" customFormat="1" ht="15.75" x14ac:dyDescent="0.25">
      <c r="A71" s="179" t="s">
        <v>43</v>
      </c>
      <c r="B71" s="180"/>
      <c r="C71" s="181">
        <f>C52-'2. melléklet'!F76</f>
        <v>-4921955</v>
      </c>
      <c r="D71" s="181">
        <f>D52-'2. melléklet'!D76</f>
        <v>-250000</v>
      </c>
      <c r="E71" s="181">
        <f>E52-'2. melléklet'!E76</f>
        <v>-5000</v>
      </c>
      <c r="F71" s="219">
        <f>SUM(C71:E71)</f>
        <v>-5176955</v>
      </c>
      <c r="G71" s="226">
        <f>G52-'2. melléklet'!J76</f>
        <v>-3905999</v>
      </c>
      <c r="H71" s="181">
        <f>H52-'2. melléklet'!H76</f>
        <v>-250000</v>
      </c>
      <c r="I71" s="181">
        <f>I52-'2. melléklet'!I76</f>
        <v>-5000</v>
      </c>
      <c r="J71" s="181">
        <f>SUM(G71:I71)</f>
        <v>-4160999</v>
      </c>
    </row>
    <row r="72" spans="1:10" s="88" customFormat="1" ht="15.75" x14ac:dyDescent="0.25">
      <c r="A72" s="179" t="s">
        <v>44</v>
      </c>
      <c r="B72" s="180"/>
      <c r="C72" s="181">
        <f>C69-'2. melléklet'!C100</f>
        <v>2640993</v>
      </c>
      <c r="D72" s="181">
        <f>D69-'2. melléklet'!D100</f>
        <v>0</v>
      </c>
      <c r="E72" s="181">
        <f>E69-'2. melléklet'!E100</f>
        <v>0</v>
      </c>
      <c r="F72" s="219">
        <f>SUM(C72:E72)</f>
        <v>2640993</v>
      </c>
      <c r="G72" s="226">
        <f>G69-'2. melléklet'!G100</f>
        <v>2640993</v>
      </c>
      <c r="H72" s="181">
        <f>H69-'2. melléklet'!H100</f>
        <v>0</v>
      </c>
      <c r="I72" s="181">
        <f>I69-'2. melléklet'!I100</f>
        <v>0</v>
      </c>
      <c r="J72" s="181">
        <f>SUM(G72:I72)</f>
        <v>2640993</v>
      </c>
    </row>
    <row r="73" spans="1:10" x14ac:dyDescent="0.25">
      <c r="A73" s="34" t="s">
        <v>501</v>
      </c>
      <c r="B73" s="5" t="s">
        <v>343</v>
      </c>
      <c r="C73" s="86">
        <v>0</v>
      </c>
      <c r="D73" s="86">
        <v>0</v>
      </c>
      <c r="E73" s="86">
        <v>0</v>
      </c>
      <c r="F73" s="214">
        <f t="shared" si="0"/>
        <v>0</v>
      </c>
      <c r="G73" s="221">
        <v>0</v>
      </c>
      <c r="H73" s="86">
        <v>0</v>
      </c>
      <c r="I73" s="86">
        <v>0</v>
      </c>
      <c r="J73" s="86">
        <f t="shared" ref="J73:J94" si="32">SUM(G73:I73)</f>
        <v>0</v>
      </c>
    </row>
    <row r="74" spans="1:10" x14ac:dyDescent="0.25">
      <c r="A74" s="13" t="s">
        <v>344</v>
      </c>
      <c r="B74" s="5" t="s">
        <v>345</v>
      </c>
      <c r="C74" s="86">
        <v>0</v>
      </c>
      <c r="D74" s="86">
        <v>0</v>
      </c>
      <c r="E74" s="86">
        <v>0</v>
      </c>
      <c r="F74" s="214">
        <f t="shared" si="0"/>
        <v>0</v>
      </c>
      <c r="G74" s="221">
        <v>0</v>
      </c>
      <c r="H74" s="86">
        <v>0</v>
      </c>
      <c r="I74" s="86">
        <v>0</v>
      </c>
      <c r="J74" s="86">
        <f t="shared" si="32"/>
        <v>0</v>
      </c>
    </row>
    <row r="75" spans="1:10" x14ac:dyDescent="0.25">
      <c r="A75" s="34" t="s">
        <v>502</v>
      </c>
      <c r="B75" s="5" t="s">
        <v>346</v>
      </c>
      <c r="C75" s="86">
        <v>0</v>
      </c>
      <c r="D75" s="86">
        <v>0</v>
      </c>
      <c r="E75" s="86">
        <v>0</v>
      </c>
      <c r="F75" s="214">
        <f t="shared" ref="F75:F100" si="33">SUM(C75:E75)</f>
        <v>0</v>
      </c>
      <c r="G75" s="221">
        <v>0</v>
      </c>
      <c r="H75" s="86">
        <v>0</v>
      </c>
      <c r="I75" s="86">
        <v>0</v>
      </c>
      <c r="J75" s="86">
        <f t="shared" si="32"/>
        <v>0</v>
      </c>
    </row>
    <row r="76" spans="1:10" s="88" customFormat="1" x14ac:dyDescent="0.25">
      <c r="A76" s="15" t="s">
        <v>521</v>
      </c>
      <c r="B76" s="7" t="s">
        <v>347</v>
      </c>
      <c r="C76" s="89">
        <v>0</v>
      </c>
      <c r="D76" s="89">
        <f t="shared" ref="D76:E76" si="34">SUM(D73:D75)</f>
        <v>0</v>
      </c>
      <c r="E76" s="89">
        <f t="shared" si="34"/>
        <v>0</v>
      </c>
      <c r="F76" s="215">
        <f t="shared" si="33"/>
        <v>0</v>
      </c>
      <c r="G76" s="222">
        <v>0</v>
      </c>
      <c r="H76" s="89">
        <f t="shared" ref="H76:I76" si="35">SUM(H73:H75)</f>
        <v>0</v>
      </c>
      <c r="I76" s="89">
        <f t="shared" si="35"/>
        <v>0</v>
      </c>
      <c r="J76" s="89">
        <f t="shared" si="32"/>
        <v>0</v>
      </c>
    </row>
    <row r="77" spans="1:10" x14ac:dyDescent="0.25">
      <c r="A77" s="13" t="s">
        <v>503</v>
      </c>
      <c r="B77" s="5" t="s">
        <v>348</v>
      </c>
      <c r="C77" s="86">
        <v>0</v>
      </c>
      <c r="D77" s="86">
        <v>0</v>
      </c>
      <c r="E77" s="86">
        <v>0</v>
      </c>
      <c r="F77" s="214">
        <f t="shared" si="33"/>
        <v>0</v>
      </c>
      <c r="G77" s="221">
        <v>0</v>
      </c>
      <c r="H77" s="86">
        <v>0</v>
      </c>
      <c r="I77" s="86">
        <v>0</v>
      </c>
      <c r="J77" s="86">
        <f t="shared" si="32"/>
        <v>0</v>
      </c>
    </row>
    <row r="78" spans="1:10" x14ac:dyDescent="0.25">
      <c r="A78" s="34" t="s">
        <v>349</v>
      </c>
      <c r="B78" s="5" t="s">
        <v>350</v>
      </c>
      <c r="C78" s="86">
        <v>0</v>
      </c>
      <c r="D78" s="86">
        <v>0</v>
      </c>
      <c r="E78" s="86">
        <v>0</v>
      </c>
      <c r="F78" s="214">
        <f t="shared" si="33"/>
        <v>0</v>
      </c>
      <c r="G78" s="221">
        <v>0</v>
      </c>
      <c r="H78" s="86">
        <v>0</v>
      </c>
      <c r="I78" s="86">
        <v>0</v>
      </c>
      <c r="J78" s="86">
        <f t="shared" si="32"/>
        <v>0</v>
      </c>
    </row>
    <row r="79" spans="1:10" x14ac:dyDescent="0.25">
      <c r="A79" s="13" t="s">
        <v>504</v>
      </c>
      <c r="B79" s="5" t="s">
        <v>351</v>
      </c>
      <c r="C79" s="86">
        <v>0</v>
      </c>
      <c r="D79" s="86">
        <v>0</v>
      </c>
      <c r="E79" s="86">
        <v>0</v>
      </c>
      <c r="F79" s="214">
        <f t="shared" si="33"/>
        <v>0</v>
      </c>
      <c r="G79" s="221">
        <v>0</v>
      </c>
      <c r="H79" s="86">
        <v>0</v>
      </c>
      <c r="I79" s="86">
        <v>0</v>
      </c>
      <c r="J79" s="86">
        <f t="shared" si="32"/>
        <v>0</v>
      </c>
    </row>
    <row r="80" spans="1:10" x14ac:dyDescent="0.25">
      <c r="A80" s="34" t="s">
        <v>352</v>
      </c>
      <c r="B80" s="5" t="s">
        <v>353</v>
      </c>
      <c r="C80" s="86">
        <v>0</v>
      </c>
      <c r="D80" s="86">
        <v>0</v>
      </c>
      <c r="E80" s="86">
        <v>0</v>
      </c>
      <c r="F80" s="214">
        <f t="shared" si="33"/>
        <v>0</v>
      </c>
      <c r="G80" s="221">
        <v>0</v>
      </c>
      <c r="H80" s="86">
        <v>0</v>
      </c>
      <c r="I80" s="86">
        <v>0</v>
      </c>
      <c r="J80" s="86">
        <f t="shared" si="32"/>
        <v>0</v>
      </c>
    </row>
    <row r="81" spans="1:10" s="88" customFormat="1" x14ac:dyDescent="0.25">
      <c r="A81" s="14" t="s">
        <v>522</v>
      </c>
      <c r="B81" s="7" t="s">
        <v>354</v>
      </c>
      <c r="C81" s="86">
        <v>0</v>
      </c>
      <c r="D81" s="89">
        <f t="shared" ref="D81:E81" si="36">SUM(D77:D80)</f>
        <v>0</v>
      </c>
      <c r="E81" s="89">
        <f t="shared" si="36"/>
        <v>0</v>
      </c>
      <c r="F81" s="215">
        <f t="shared" si="33"/>
        <v>0</v>
      </c>
      <c r="G81" s="221">
        <v>0</v>
      </c>
      <c r="H81" s="89">
        <f t="shared" ref="H81:I81" si="37">SUM(H77:H80)</f>
        <v>0</v>
      </c>
      <c r="I81" s="89">
        <f t="shared" si="37"/>
        <v>0</v>
      </c>
      <c r="J81" s="89">
        <f t="shared" si="32"/>
        <v>0</v>
      </c>
    </row>
    <row r="82" spans="1:10" x14ac:dyDescent="0.25">
      <c r="A82" s="5" t="s">
        <v>629</v>
      </c>
      <c r="B82" s="5" t="s">
        <v>355</v>
      </c>
      <c r="C82" s="113">
        <v>3082239</v>
      </c>
      <c r="D82" s="86">
        <v>0</v>
      </c>
      <c r="E82" s="86">
        <v>0</v>
      </c>
      <c r="F82" s="214">
        <f t="shared" si="33"/>
        <v>3082239</v>
      </c>
      <c r="G82" s="228">
        <v>2066283</v>
      </c>
      <c r="H82" s="86">
        <v>0</v>
      </c>
      <c r="I82" s="86">
        <v>0</v>
      </c>
      <c r="J82" s="86">
        <f t="shared" si="32"/>
        <v>2066283</v>
      </c>
    </row>
    <row r="83" spans="1:10" x14ac:dyDescent="0.25">
      <c r="A83" s="5" t="s">
        <v>630</v>
      </c>
      <c r="B83" s="5" t="s">
        <v>355</v>
      </c>
      <c r="C83" s="86">
        <v>0</v>
      </c>
      <c r="D83" s="86">
        <v>0</v>
      </c>
      <c r="E83" s="86">
        <v>0</v>
      </c>
      <c r="F83" s="214">
        <f t="shared" si="33"/>
        <v>0</v>
      </c>
      <c r="G83" s="221">
        <v>0</v>
      </c>
      <c r="H83" s="86">
        <v>0</v>
      </c>
      <c r="I83" s="86">
        <v>0</v>
      </c>
      <c r="J83" s="86">
        <f t="shared" si="32"/>
        <v>0</v>
      </c>
    </row>
    <row r="84" spans="1:10" x14ac:dyDescent="0.25">
      <c r="A84" s="5" t="s">
        <v>627</v>
      </c>
      <c r="B84" s="5" t="s">
        <v>356</v>
      </c>
      <c r="C84" s="86">
        <v>0</v>
      </c>
      <c r="D84" s="86">
        <v>0</v>
      </c>
      <c r="E84" s="86">
        <v>0</v>
      </c>
      <c r="F84" s="214">
        <f t="shared" si="33"/>
        <v>0</v>
      </c>
      <c r="G84" s="221">
        <v>0</v>
      </c>
      <c r="H84" s="86">
        <v>0</v>
      </c>
      <c r="I84" s="86">
        <v>0</v>
      </c>
      <c r="J84" s="86">
        <f t="shared" si="32"/>
        <v>0</v>
      </c>
    </row>
    <row r="85" spans="1:10" x14ac:dyDescent="0.25">
      <c r="A85" s="5" t="s">
        <v>628</v>
      </c>
      <c r="B85" s="5" t="s">
        <v>356</v>
      </c>
      <c r="C85" s="86">
        <v>0</v>
      </c>
      <c r="D85" s="86">
        <v>0</v>
      </c>
      <c r="E85" s="86">
        <v>0</v>
      </c>
      <c r="F85" s="214">
        <f t="shared" si="33"/>
        <v>0</v>
      </c>
      <c r="G85" s="221">
        <v>0</v>
      </c>
      <c r="H85" s="86">
        <v>0</v>
      </c>
      <c r="I85" s="86">
        <v>0</v>
      </c>
      <c r="J85" s="86">
        <f t="shared" si="32"/>
        <v>0</v>
      </c>
    </row>
    <row r="86" spans="1:10" s="88" customFormat="1" x14ac:dyDescent="0.25">
      <c r="A86" s="7" t="s">
        <v>523</v>
      </c>
      <c r="B86" s="7" t="s">
        <v>357</v>
      </c>
      <c r="C86" s="89">
        <f>SUM(C82:C85)</f>
        <v>3082239</v>
      </c>
      <c r="D86" s="89">
        <f t="shared" ref="D86:E86" si="38">SUM(D82:D85)</f>
        <v>0</v>
      </c>
      <c r="E86" s="89">
        <f t="shared" si="38"/>
        <v>0</v>
      </c>
      <c r="F86" s="215">
        <f t="shared" si="33"/>
        <v>3082239</v>
      </c>
      <c r="G86" s="222">
        <f>SUM(G82:G85)</f>
        <v>2066283</v>
      </c>
      <c r="H86" s="89">
        <f t="shared" ref="H86:I86" si="39">SUM(H82:H85)</f>
        <v>0</v>
      </c>
      <c r="I86" s="89">
        <f t="shared" si="39"/>
        <v>0</v>
      </c>
      <c r="J86" s="89">
        <f t="shared" si="32"/>
        <v>2066283</v>
      </c>
    </row>
    <row r="87" spans="1:10" s="88" customFormat="1" x14ac:dyDescent="0.25">
      <c r="A87" s="14" t="s">
        <v>358</v>
      </c>
      <c r="B87" s="7" t="s">
        <v>359</v>
      </c>
      <c r="C87" s="89">
        <v>0</v>
      </c>
      <c r="D87" s="89">
        <v>0</v>
      </c>
      <c r="E87" s="89">
        <v>0</v>
      </c>
      <c r="F87" s="215">
        <f t="shared" si="33"/>
        <v>0</v>
      </c>
      <c r="G87" s="222">
        <v>0</v>
      </c>
      <c r="H87" s="89">
        <v>0</v>
      </c>
      <c r="I87" s="89">
        <v>0</v>
      </c>
      <c r="J87" s="89">
        <f t="shared" si="32"/>
        <v>0</v>
      </c>
    </row>
    <row r="88" spans="1:10" s="88" customFormat="1" x14ac:dyDescent="0.25">
      <c r="A88" s="14" t="s">
        <v>360</v>
      </c>
      <c r="B88" s="7" t="s">
        <v>361</v>
      </c>
      <c r="C88" s="89">
        <v>0</v>
      </c>
      <c r="D88" s="89">
        <v>0</v>
      </c>
      <c r="E88" s="89">
        <v>0</v>
      </c>
      <c r="F88" s="215">
        <f t="shared" si="33"/>
        <v>0</v>
      </c>
      <c r="G88" s="222">
        <v>0</v>
      </c>
      <c r="H88" s="89">
        <v>0</v>
      </c>
      <c r="I88" s="89">
        <v>0</v>
      </c>
      <c r="J88" s="89">
        <f t="shared" si="32"/>
        <v>0</v>
      </c>
    </row>
    <row r="89" spans="1:10" s="88" customFormat="1" x14ac:dyDescent="0.25">
      <c r="A89" s="14" t="s">
        <v>362</v>
      </c>
      <c r="B89" s="7" t="s">
        <v>363</v>
      </c>
      <c r="C89" s="89">
        <v>0</v>
      </c>
      <c r="D89" s="89">
        <v>0</v>
      </c>
      <c r="E89" s="89">
        <v>0</v>
      </c>
      <c r="F89" s="215">
        <f t="shared" si="33"/>
        <v>0</v>
      </c>
      <c r="G89" s="222">
        <v>0</v>
      </c>
      <c r="H89" s="89">
        <v>0</v>
      </c>
      <c r="I89" s="89">
        <v>0</v>
      </c>
      <c r="J89" s="89">
        <f t="shared" si="32"/>
        <v>0</v>
      </c>
    </row>
    <row r="90" spans="1:10" s="88" customFormat="1" x14ac:dyDescent="0.25">
      <c r="A90" s="14" t="s">
        <v>364</v>
      </c>
      <c r="B90" s="7" t="s">
        <v>365</v>
      </c>
      <c r="C90" s="89">
        <v>0</v>
      </c>
      <c r="D90" s="89">
        <v>0</v>
      </c>
      <c r="E90" s="89">
        <v>0</v>
      </c>
      <c r="F90" s="215">
        <f t="shared" si="33"/>
        <v>0</v>
      </c>
      <c r="G90" s="222">
        <v>0</v>
      </c>
      <c r="H90" s="89">
        <v>0</v>
      </c>
      <c r="I90" s="89">
        <v>0</v>
      </c>
      <c r="J90" s="89">
        <f t="shared" si="32"/>
        <v>0</v>
      </c>
    </row>
    <row r="91" spans="1:10" s="88" customFormat="1" x14ac:dyDescent="0.25">
      <c r="A91" s="15" t="s">
        <v>505</v>
      </c>
      <c r="B91" s="7" t="s">
        <v>366</v>
      </c>
      <c r="C91" s="89">
        <v>0</v>
      </c>
      <c r="D91" s="89">
        <v>0</v>
      </c>
      <c r="E91" s="89">
        <v>0</v>
      </c>
      <c r="F91" s="215">
        <f t="shared" si="33"/>
        <v>0</v>
      </c>
      <c r="G91" s="222">
        <v>0</v>
      </c>
      <c r="H91" s="89">
        <v>0</v>
      </c>
      <c r="I91" s="89">
        <v>0</v>
      </c>
      <c r="J91" s="89">
        <f t="shared" si="32"/>
        <v>0</v>
      </c>
    </row>
    <row r="92" spans="1:10" s="88" customFormat="1" ht="15.75" x14ac:dyDescent="0.25">
      <c r="A92" s="43" t="s">
        <v>524</v>
      </c>
      <c r="B92" s="36" t="s">
        <v>368</v>
      </c>
      <c r="C92" s="89">
        <f>C76+C81+C86+C87+C88+C89+C90+C91</f>
        <v>3082239</v>
      </c>
      <c r="D92" s="116">
        <f t="shared" ref="D92:E92" si="40">D76+D81+D86+D87+D89+D88+D90+D91</f>
        <v>0</v>
      </c>
      <c r="E92" s="116">
        <f t="shared" si="40"/>
        <v>0</v>
      </c>
      <c r="F92" s="216">
        <f t="shared" si="33"/>
        <v>3082239</v>
      </c>
      <c r="G92" s="222">
        <f>G76+G81+G86+G87+G88+G89+G90+G91</f>
        <v>2066283</v>
      </c>
      <c r="H92" s="116">
        <f t="shared" ref="H92:I92" si="41">H76+H81+H86+H87+H89+H88+H90+H91</f>
        <v>0</v>
      </c>
      <c r="I92" s="116">
        <f t="shared" si="41"/>
        <v>0</v>
      </c>
      <c r="J92" s="116">
        <f t="shared" si="32"/>
        <v>2066283</v>
      </c>
    </row>
    <row r="93" spans="1:10" ht="15.75" x14ac:dyDescent="0.25">
      <c r="A93" s="13" t="s">
        <v>369</v>
      </c>
      <c r="B93" s="5" t="s">
        <v>370</v>
      </c>
      <c r="C93" s="116">
        <v>0</v>
      </c>
      <c r="D93" s="86">
        <v>0</v>
      </c>
      <c r="E93" s="86">
        <v>0</v>
      </c>
      <c r="F93" s="214">
        <f t="shared" si="33"/>
        <v>0</v>
      </c>
      <c r="G93" s="223">
        <v>0</v>
      </c>
      <c r="H93" s="86">
        <v>0</v>
      </c>
      <c r="I93" s="86">
        <v>0</v>
      </c>
      <c r="J93" s="86">
        <f t="shared" si="32"/>
        <v>0</v>
      </c>
    </row>
    <row r="94" spans="1:10" x14ac:dyDescent="0.25">
      <c r="A94" s="13" t="s">
        <v>371</v>
      </c>
      <c r="B94" s="5" t="s">
        <v>372</v>
      </c>
      <c r="C94" s="86">
        <v>0</v>
      </c>
      <c r="D94" s="86">
        <v>0</v>
      </c>
      <c r="E94" s="86">
        <v>0</v>
      </c>
      <c r="F94" s="214">
        <f t="shared" si="33"/>
        <v>0</v>
      </c>
      <c r="G94" s="221">
        <v>0</v>
      </c>
      <c r="H94" s="86">
        <v>0</v>
      </c>
      <c r="I94" s="86">
        <v>0</v>
      </c>
      <c r="J94" s="86">
        <f t="shared" si="32"/>
        <v>0</v>
      </c>
    </row>
    <row r="95" spans="1:10" x14ac:dyDescent="0.25">
      <c r="A95" s="34" t="s">
        <v>373</v>
      </c>
      <c r="B95" s="5" t="s">
        <v>374</v>
      </c>
      <c r="C95" s="86">
        <v>0</v>
      </c>
      <c r="D95" s="86">
        <v>0</v>
      </c>
      <c r="E95" s="86">
        <v>0</v>
      </c>
      <c r="F95" s="214">
        <f>SUM(D95:E95)</f>
        <v>0</v>
      </c>
      <c r="G95" s="221">
        <v>0</v>
      </c>
      <c r="H95" s="86">
        <v>0</v>
      </c>
      <c r="I95" s="86">
        <v>0</v>
      </c>
      <c r="J95" s="86">
        <f>SUM(H95:I95)</f>
        <v>0</v>
      </c>
    </row>
    <row r="96" spans="1:10" x14ac:dyDescent="0.25">
      <c r="A96" s="34" t="s">
        <v>506</v>
      </c>
      <c r="B96" s="5" t="s">
        <v>375</v>
      </c>
      <c r="C96" s="86">
        <v>0</v>
      </c>
      <c r="D96" s="86">
        <v>0</v>
      </c>
      <c r="E96" s="86">
        <v>0</v>
      </c>
      <c r="F96" s="214">
        <f t="shared" si="33"/>
        <v>0</v>
      </c>
      <c r="G96" s="221">
        <v>0</v>
      </c>
      <c r="H96" s="86">
        <v>0</v>
      </c>
      <c r="I96" s="86">
        <v>0</v>
      </c>
      <c r="J96" s="86">
        <f t="shared" ref="J96:J100" si="42">SUM(G96:I96)</f>
        <v>0</v>
      </c>
    </row>
    <row r="97" spans="1:10" s="88" customFormat="1" x14ac:dyDescent="0.25">
      <c r="A97" s="14" t="s">
        <v>525</v>
      </c>
      <c r="B97" s="7" t="s">
        <v>376</v>
      </c>
      <c r="C97" s="89">
        <f>SUM(C93:C96)</f>
        <v>0</v>
      </c>
      <c r="D97" s="89">
        <v>0</v>
      </c>
      <c r="E97" s="89">
        <v>0</v>
      </c>
      <c r="F97" s="215">
        <f t="shared" si="33"/>
        <v>0</v>
      </c>
      <c r="G97" s="222">
        <f>SUM(G93:G96)</f>
        <v>0</v>
      </c>
      <c r="H97" s="89">
        <v>0</v>
      </c>
      <c r="I97" s="89">
        <v>0</v>
      </c>
      <c r="J97" s="89">
        <f t="shared" si="42"/>
        <v>0</v>
      </c>
    </row>
    <row r="98" spans="1:10" s="88" customFormat="1" x14ac:dyDescent="0.25">
      <c r="A98" s="15" t="s">
        <v>377</v>
      </c>
      <c r="B98" s="7" t="s">
        <v>378</v>
      </c>
      <c r="C98" s="89">
        <v>0</v>
      </c>
      <c r="D98" s="89">
        <v>0</v>
      </c>
      <c r="E98" s="89">
        <v>0</v>
      </c>
      <c r="F98" s="215">
        <f t="shared" si="33"/>
        <v>0</v>
      </c>
      <c r="G98" s="222">
        <v>0</v>
      </c>
      <c r="H98" s="89">
        <v>0</v>
      </c>
      <c r="I98" s="89">
        <v>0</v>
      </c>
      <c r="J98" s="89">
        <f t="shared" si="42"/>
        <v>0</v>
      </c>
    </row>
    <row r="99" spans="1:10" s="88" customFormat="1" ht="15.75" x14ac:dyDescent="0.25">
      <c r="A99" s="126" t="s">
        <v>526</v>
      </c>
      <c r="B99" s="127" t="s">
        <v>379</v>
      </c>
      <c r="C99" s="125">
        <f>C92+C97+C98</f>
        <v>3082239</v>
      </c>
      <c r="D99" s="125">
        <f t="shared" ref="D99:E99" si="43">D92+D97+D98</f>
        <v>0</v>
      </c>
      <c r="E99" s="125">
        <f t="shared" si="43"/>
        <v>0</v>
      </c>
      <c r="F99" s="218">
        <f t="shared" si="33"/>
        <v>3082239</v>
      </c>
      <c r="G99" s="225">
        <f>G92+G97+G98</f>
        <v>2066283</v>
      </c>
      <c r="H99" s="125">
        <f t="shared" ref="H99:I99" si="44">H92+H97+H98</f>
        <v>0</v>
      </c>
      <c r="I99" s="125">
        <f t="shared" si="44"/>
        <v>0</v>
      </c>
      <c r="J99" s="125">
        <f t="shared" si="42"/>
        <v>2066283</v>
      </c>
    </row>
    <row r="100" spans="1:10" s="88" customFormat="1" ht="17.25" x14ac:dyDescent="0.3">
      <c r="A100" s="128" t="s">
        <v>508</v>
      </c>
      <c r="B100" s="128"/>
      <c r="C100" s="130">
        <f>C70+C99</f>
        <v>70752146</v>
      </c>
      <c r="D100" s="130">
        <f t="shared" ref="D100:E100" si="45">D70+D99</f>
        <v>100000</v>
      </c>
      <c r="E100" s="130">
        <f t="shared" si="45"/>
        <v>5000</v>
      </c>
      <c r="F100" s="220">
        <f t="shared" si="33"/>
        <v>70857146</v>
      </c>
      <c r="G100" s="227">
        <f>G70+G99</f>
        <v>68803780</v>
      </c>
      <c r="H100" s="130">
        <f t="shared" ref="H100:I100" si="46">H70+H99</f>
        <v>100000</v>
      </c>
      <c r="I100" s="130">
        <f t="shared" si="46"/>
        <v>5000</v>
      </c>
      <c r="J100" s="131">
        <f t="shared" si="42"/>
        <v>68908780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E69"/>
  <sheetViews>
    <sheetView workbookViewId="0">
      <selection activeCell="C18" sqref="C18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1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236" t="s">
        <v>709</v>
      </c>
      <c r="B1" s="236"/>
      <c r="C1" s="236"/>
      <c r="D1" s="236"/>
      <c r="E1" s="236"/>
    </row>
    <row r="3" spans="1:5" ht="21.75" customHeight="1" x14ac:dyDescent="0.25">
      <c r="A3" s="232" t="s">
        <v>700</v>
      </c>
      <c r="B3" s="239"/>
      <c r="C3" s="239"/>
      <c r="D3" s="239"/>
      <c r="E3" s="239"/>
    </row>
    <row r="4" spans="1:5" ht="26.25" customHeight="1" x14ac:dyDescent="0.25">
      <c r="A4" s="235" t="s">
        <v>662</v>
      </c>
      <c r="B4" s="233"/>
      <c r="C4" s="233"/>
      <c r="D4" s="233"/>
      <c r="E4" s="233"/>
    </row>
    <row r="6" spans="1:5" ht="30" x14ac:dyDescent="0.3">
      <c r="A6" s="2" t="s">
        <v>81</v>
      </c>
      <c r="B6" s="3" t="s">
        <v>82</v>
      </c>
      <c r="C6" s="99" t="s">
        <v>1</v>
      </c>
      <c r="D6" s="101" t="s">
        <v>3</v>
      </c>
    </row>
    <row r="7" spans="1:5" x14ac:dyDescent="0.25">
      <c r="A7" s="26"/>
      <c r="B7" s="26"/>
      <c r="C7" s="86"/>
      <c r="D7" s="86"/>
    </row>
    <row r="8" spans="1:5" x14ac:dyDescent="0.25">
      <c r="A8" s="26"/>
      <c r="B8" s="26"/>
      <c r="C8" s="86"/>
      <c r="D8" s="86"/>
    </row>
    <row r="9" spans="1:5" x14ac:dyDescent="0.25">
      <c r="A9" s="13" t="s">
        <v>184</v>
      </c>
      <c r="B9" s="6" t="s">
        <v>185</v>
      </c>
      <c r="C9" s="86">
        <v>0</v>
      </c>
      <c r="D9" s="86">
        <f>C9</f>
        <v>0</v>
      </c>
    </row>
    <row r="10" spans="1:5" x14ac:dyDescent="0.25">
      <c r="A10" s="13"/>
      <c r="B10" s="6"/>
      <c r="C10" s="86"/>
      <c r="D10" s="86"/>
    </row>
    <row r="11" spans="1:5" x14ac:dyDescent="0.25">
      <c r="A11" s="13"/>
      <c r="B11" s="6"/>
      <c r="C11" s="86"/>
      <c r="D11" s="86"/>
    </row>
    <row r="12" spans="1:5" x14ac:dyDescent="0.25">
      <c r="A12" s="13" t="s">
        <v>422</v>
      </c>
      <c r="B12" s="6" t="s">
        <v>186</v>
      </c>
      <c r="C12" s="86">
        <v>0</v>
      </c>
      <c r="D12" s="86">
        <f>C12</f>
        <v>0</v>
      </c>
    </row>
    <row r="13" spans="1:5" x14ac:dyDescent="0.25">
      <c r="A13" s="13"/>
      <c r="B13" s="6"/>
      <c r="C13" s="86"/>
      <c r="D13" s="86"/>
    </row>
    <row r="14" spans="1:5" x14ac:dyDescent="0.25">
      <c r="A14" s="13"/>
      <c r="B14" s="6"/>
      <c r="C14" s="86"/>
      <c r="D14" s="86"/>
    </row>
    <row r="15" spans="1:5" x14ac:dyDescent="0.25">
      <c r="A15" s="5" t="s">
        <v>187</v>
      </c>
      <c r="B15" s="6" t="s">
        <v>188</v>
      </c>
      <c r="C15" s="86">
        <v>0</v>
      </c>
      <c r="D15" s="86">
        <f>C15</f>
        <v>0</v>
      </c>
    </row>
    <row r="16" spans="1:5" x14ac:dyDescent="0.25">
      <c r="A16" s="5"/>
      <c r="B16" s="6"/>
      <c r="C16" s="86"/>
      <c r="D16" s="86"/>
    </row>
    <row r="17" spans="1:4" x14ac:dyDescent="0.25">
      <c r="A17" s="5"/>
      <c r="B17" s="6"/>
      <c r="C17" s="86"/>
      <c r="D17" s="107"/>
    </row>
    <row r="18" spans="1:4" x14ac:dyDescent="0.25">
      <c r="A18" s="13" t="s">
        <v>189</v>
      </c>
      <c r="B18" s="6" t="s">
        <v>190</v>
      </c>
      <c r="C18" s="86">
        <v>200000</v>
      </c>
      <c r="D18" s="108">
        <f>C18</f>
        <v>200000</v>
      </c>
    </row>
    <row r="19" spans="1:4" x14ac:dyDescent="0.25">
      <c r="A19" s="132" t="s">
        <v>672</v>
      </c>
      <c r="B19" s="6"/>
      <c r="C19" s="86"/>
      <c r="D19" s="86"/>
    </row>
    <row r="20" spans="1:4" x14ac:dyDescent="0.25">
      <c r="A20" s="13"/>
      <c r="B20" s="6"/>
      <c r="C20" s="86"/>
      <c r="D20" s="86"/>
    </row>
    <row r="21" spans="1:4" x14ac:dyDescent="0.25">
      <c r="A21" s="13" t="s">
        <v>191</v>
      </c>
      <c r="B21" s="6" t="s">
        <v>192</v>
      </c>
      <c r="C21" s="86">
        <v>0</v>
      </c>
      <c r="D21" s="86">
        <f>C21</f>
        <v>0</v>
      </c>
    </row>
    <row r="22" spans="1:4" x14ac:dyDescent="0.25">
      <c r="A22" s="13"/>
      <c r="B22" s="6"/>
      <c r="C22" s="86"/>
      <c r="D22" s="86"/>
    </row>
    <row r="23" spans="1:4" x14ac:dyDescent="0.25">
      <c r="A23" s="13"/>
      <c r="B23" s="6"/>
      <c r="C23" s="86"/>
      <c r="D23" s="86"/>
    </row>
    <row r="24" spans="1:4" x14ac:dyDescent="0.25">
      <c r="A24" s="5" t="s">
        <v>193</v>
      </c>
      <c r="B24" s="6" t="s">
        <v>194</v>
      </c>
      <c r="C24" s="86">
        <v>0</v>
      </c>
      <c r="D24" s="86">
        <f>C24</f>
        <v>0</v>
      </c>
    </row>
    <row r="25" spans="1:4" x14ac:dyDescent="0.25">
      <c r="A25" s="5" t="s">
        <v>195</v>
      </c>
      <c r="B25" s="6" t="s">
        <v>196</v>
      </c>
      <c r="C25" s="108">
        <v>110000</v>
      </c>
      <c r="D25" s="108">
        <f>C25</f>
        <v>110000</v>
      </c>
    </row>
    <row r="26" spans="1:4" s="88" customFormat="1" ht="15.75" x14ac:dyDescent="0.25">
      <c r="A26" s="20" t="s">
        <v>423</v>
      </c>
      <c r="B26" s="9" t="s">
        <v>197</v>
      </c>
      <c r="C26" s="120">
        <f>SUM(C9+C12+C15+C18+C21+C24+C25)</f>
        <v>310000</v>
      </c>
      <c r="D26" s="120">
        <f>C26</f>
        <v>310000</v>
      </c>
    </row>
    <row r="27" spans="1:4" ht="15.75" x14ac:dyDescent="0.25">
      <c r="A27" s="24"/>
      <c r="B27" s="8"/>
      <c r="C27" s="86"/>
      <c r="D27" s="86"/>
    </row>
    <row r="28" spans="1:4" ht="15.75" x14ac:dyDescent="0.25">
      <c r="A28" s="24"/>
      <c r="B28" s="8"/>
      <c r="C28" s="86"/>
      <c r="D28" s="86"/>
    </row>
    <row r="29" spans="1:4" x14ac:dyDescent="0.25">
      <c r="A29" s="13" t="s">
        <v>198</v>
      </c>
      <c r="B29" s="6" t="s">
        <v>199</v>
      </c>
      <c r="C29" s="108">
        <v>28000000</v>
      </c>
      <c r="D29" s="86">
        <f>C29</f>
        <v>28000000</v>
      </c>
    </row>
    <row r="30" spans="1:4" x14ac:dyDescent="0.25">
      <c r="A30" s="132" t="s">
        <v>701</v>
      </c>
      <c r="B30" s="134"/>
      <c r="C30" s="135">
        <v>1000000</v>
      </c>
      <c r="D30" s="135">
        <f>SUM(C30)</f>
        <v>1000000</v>
      </c>
    </row>
    <row r="31" spans="1:4" x14ac:dyDescent="0.25">
      <c r="A31" s="132" t="s">
        <v>702</v>
      </c>
      <c r="B31" s="6"/>
      <c r="C31" s="187">
        <v>27000000</v>
      </c>
      <c r="D31" s="187">
        <f>SUM(C31)</f>
        <v>27000000</v>
      </c>
    </row>
    <row r="32" spans="1:4" x14ac:dyDescent="0.25">
      <c r="A32" s="13"/>
      <c r="B32" s="6"/>
      <c r="C32" s="86"/>
      <c r="D32" s="86"/>
    </row>
    <row r="33" spans="1:5" x14ac:dyDescent="0.25">
      <c r="A33" s="13"/>
      <c r="B33" s="6"/>
      <c r="C33" s="86"/>
      <c r="D33" s="86"/>
    </row>
    <row r="34" spans="1:5" x14ac:dyDescent="0.25">
      <c r="A34" s="13" t="s">
        <v>200</v>
      </c>
      <c r="B34" s="6" t="s">
        <v>201</v>
      </c>
      <c r="C34" s="86">
        <v>0</v>
      </c>
      <c r="D34" s="86">
        <f>C34</f>
        <v>0</v>
      </c>
    </row>
    <row r="35" spans="1:5" x14ac:dyDescent="0.25">
      <c r="A35" s="13"/>
      <c r="B35" s="6"/>
      <c r="C35" s="86"/>
      <c r="D35" s="86"/>
    </row>
    <row r="36" spans="1:5" x14ac:dyDescent="0.25">
      <c r="A36" s="13" t="s">
        <v>202</v>
      </c>
      <c r="B36" s="6" t="s">
        <v>203</v>
      </c>
      <c r="C36" s="86">
        <v>0</v>
      </c>
      <c r="D36" s="86">
        <f>C36</f>
        <v>0</v>
      </c>
    </row>
    <row r="37" spans="1:5" x14ac:dyDescent="0.25">
      <c r="A37" s="13" t="s">
        <v>204</v>
      </c>
      <c r="B37" s="6" t="s">
        <v>205</v>
      </c>
      <c r="C37" s="86">
        <v>7559999</v>
      </c>
      <c r="D37" s="86">
        <f>C37</f>
        <v>7559999</v>
      </c>
    </row>
    <row r="38" spans="1:5" s="88" customFormat="1" ht="15.75" x14ac:dyDescent="0.25">
      <c r="A38" s="20" t="s">
        <v>424</v>
      </c>
      <c r="B38" s="9" t="s">
        <v>206</v>
      </c>
      <c r="C38" s="116">
        <f>C29+C34+C36+C37</f>
        <v>35559999</v>
      </c>
      <c r="D38" s="116">
        <f>C38</f>
        <v>35559999</v>
      </c>
    </row>
    <row r="41" spans="1:5" x14ac:dyDescent="0.25">
      <c r="A41" s="91" t="s">
        <v>632</v>
      </c>
      <c r="B41" s="91" t="s">
        <v>647</v>
      </c>
      <c r="C41" s="91" t="s">
        <v>633</v>
      </c>
      <c r="D41" s="91" t="s">
        <v>634</v>
      </c>
      <c r="E41" s="118" t="s">
        <v>635</v>
      </c>
    </row>
    <row r="42" spans="1:5" x14ac:dyDescent="0.25">
      <c r="A42" s="102"/>
      <c r="B42" s="102"/>
      <c r="C42" s="112"/>
      <c r="D42" s="112"/>
      <c r="E42" s="113"/>
    </row>
    <row r="43" spans="1:5" x14ac:dyDescent="0.25">
      <c r="A43" s="13" t="s">
        <v>184</v>
      </c>
      <c r="B43" s="6" t="s">
        <v>185</v>
      </c>
      <c r="C43" s="112">
        <v>0</v>
      </c>
      <c r="D43" s="112">
        <v>0</v>
      </c>
      <c r="E43" s="113">
        <f>SUM(C43:D43)</f>
        <v>0</v>
      </c>
    </row>
    <row r="44" spans="1:5" x14ac:dyDescent="0.25">
      <c r="A44" s="13"/>
      <c r="B44" s="6"/>
      <c r="C44" s="112"/>
      <c r="D44" s="112"/>
      <c r="E44" s="113"/>
    </row>
    <row r="45" spans="1:5" x14ac:dyDescent="0.25">
      <c r="A45" s="13" t="s">
        <v>422</v>
      </c>
      <c r="B45" s="6" t="s">
        <v>186</v>
      </c>
      <c r="C45" s="112">
        <v>0</v>
      </c>
      <c r="D45" s="112">
        <v>0</v>
      </c>
      <c r="E45" s="113">
        <f>SUM(C45:D45)</f>
        <v>0</v>
      </c>
    </row>
    <row r="46" spans="1:5" x14ac:dyDescent="0.25">
      <c r="A46" s="13"/>
      <c r="B46" s="6"/>
      <c r="C46" s="112"/>
      <c r="D46" s="112"/>
      <c r="E46" s="113"/>
    </row>
    <row r="47" spans="1:5" x14ac:dyDescent="0.25">
      <c r="A47" s="13"/>
      <c r="B47" s="6"/>
      <c r="C47" s="112"/>
      <c r="D47" s="112"/>
      <c r="E47" s="113"/>
    </row>
    <row r="48" spans="1:5" x14ac:dyDescent="0.25">
      <c r="A48" s="5" t="s">
        <v>187</v>
      </c>
      <c r="B48" s="6" t="s">
        <v>188</v>
      </c>
      <c r="C48" s="112">
        <v>0</v>
      </c>
      <c r="D48" s="112">
        <v>0</v>
      </c>
      <c r="E48" s="113">
        <f>SUM(C48:D48)</f>
        <v>0</v>
      </c>
    </row>
    <row r="49" spans="1:5" x14ac:dyDescent="0.25">
      <c r="A49" s="5"/>
      <c r="B49" s="6"/>
      <c r="C49" s="112"/>
      <c r="D49" s="112"/>
      <c r="E49" s="113"/>
    </row>
    <row r="50" spans="1:5" x14ac:dyDescent="0.25">
      <c r="A50" s="5"/>
      <c r="B50" s="6"/>
      <c r="C50" s="133"/>
      <c r="D50" s="133"/>
      <c r="E50" s="133"/>
    </row>
    <row r="51" spans="1:5" x14ac:dyDescent="0.25">
      <c r="A51" s="13" t="s">
        <v>189</v>
      </c>
      <c r="B51" s="6" t="s">
        <v>190</v>
      </c>
      <c r="C51" s="108">
        <v>200000</v>
      </c>
      <c r="D51" s="108">
        <v>110000</v>
      </c>
      <c r="E51" s="108">
        <f>SUM(C51:D51)</f>
        <v>310000</v>
      </c>
    </row>
    <row r="52" spans="1:5" s="88" customFormat="1" ht="15.75" x14ac:dyDescent="0.25">
      <c r="A52" s="20" t="s">
        <v>423</v>
      </c>
      <c r="B52" s="9" t="s">
        <v>197</v>
      </c>
      <c r="C52" s="114">
        <f>C43+C45+C48+C51</f>
        <v>200000</v>
      </c>
      <c r="D52" s="114">
        <f>D43+D45+D48+D51</f>
        <v>110000</v>
      </c>
      <c r="E52" s="114">
        <f>SUM(C52:D52)</f>
        <v>310000</v>
      </c>
    </row>
    <row r="53" spans="1:5" ht="15.75" x14ac:dyDescent="0.25">
      <c r="A53" s="24"/>
      <c r="B53" s="8"/>
      <c r="C53" s="112"/>
      <c r="D53" s="112"/>
      <c r="E53" s="113"/>
    </row>
    <row r="54" spans="1:5" ht="15.75" x14ac:dyDescent="0.25">
      <c r="A54" s="24"/>
      <c r="B54" s="8"/>
      <c r="C54" s="112"/>
      <c r="D54" s="112"/>
      <c r="E54" s="113"/>
    </row>
    <row r="55" spans="1:5" x14ac:dyDescent="0.25">
      <c r="A55" s="13" t="s">
        <v>198</v>
      </c>
      <c r="B55" s="6" t="s">
        <v>199</v>
      </c>
      <c r="C55" s="112">
        <v>28000000</v>
      </c>
      <c r="D55" s="112">
        <v>7559999</v>
      </c>
      <c r="E55" s="113">
        <f>SUM(C55:D55)</f>
        <v>35559999</v>
      </c>
    </row>
    <row r="56" spans="1:5" x14ac:dyDescent="0.25">
      <c r="A56" s="132" t="s">
        <v>703</v>
      </c>
      <c r="B56" s="134"/>
      <c r="C56" s="136">
        <v>1000000</v>
      </c>
      <c r="D56" s="136">
        <v>270000</v>
      </c>
      <c r="E56" s="135">
        <f>SUM(C56:D56)</f>
        <v>1270000</v>
      </c>
    </row>
    <row r="57" spans="1:5" x14ac:dyDescent="0.25">
      <c r="A57" s="132" t="s">
        <v>702</v>
      </c>
      <c r="B57" s="6"/>
      <c r="C57" s="186">
        <v>27000000</v>
      </c>
      <c r="D57" s="186">
        <v>7289999</v>
      </c>
      <c r="E57" s="187">
        <f>SUM(C57:D57)</f>
        <v>34289999</v>
      </c>
    </row>
    <row r="58" spans="1:5" x14ac:dyDescent="0.25">
      <c r="A58" s="13"/>
      <c r="B58" s="6"/>
      <c r="C58" s="112"/>
      <c r="D58" s="112"/>
      <c r="E58" s="113"/>
    </row>
    <row r="59" spans="1:5" x14ac:dyDescent="0.25">
      <c r="A59" s="13" t="s">
        <v>200</v>
      </c>
      <c r="B59" s="6" t="s">
        <v>201</v>
      </c>
      <c r="C59" s="112">
        <v>0</v>
      </c>
      <c r="D59" s="112">
        <v>0</v>
      </c>
      <c r="E59" s="113">
        <f>SUM(C59:D59)</f>
        <v>0</v>
      </c>
    </row>
    <row r="60" spans="1:5" x14ac:dyDescent="0.25">
      <c r="A60" s="13"/>
      <c r="B60" s="6"/>
      <c r="C60" s="112"/>
      <c r="D60" s="112"/>
      <c r="E60" s="113"/>
    </row>
    <row r="61" spans="1:5" x14ac:dyDescent="0.25">
      <c r="A61" s="13"/>
      <c r="B61" s="6"/>
      <c r="C61" s="112"/>
      <c r="D61" s="112"/>
      <c r="E61" s="113"/>
    </row>
    <row r="62" spans="1:5" x14ac:dyDescent="0.25">
      <c r="A62" s="13" t="s">
        <v>202</v>
      </c>
      <c r="B62" s="6" t="s">
        <v>203</v>
      </c>
      <c r="C62" s="112">
        <v>0</v>
      </c>
      <c r="D62" s="112">
        <v>0</v>
      </c>
      <c r="E62" s="113">
        <f>SUM(C62:D62)</f>
        <v>0</v>
      </c>
    </row>
    <row r="63" spans="1:5" s="88" customFormat="1" ht="15.75" x14ac:dyDescent="0.25">
      <c r="A63" s="20" t="s">
        <v>424</v>
      </c>
      <c r="B63" s="9" t="s">
        <v>206</v>
      </c>
      <c r="C63" s="115">
        <f>C55+C59+C62</f>
        <v>28000000</v>
      </c>
      <c r="D63" s="115">
        <f>D55+D59+D62</f>
        <v>7559999</v>
      </c>
      <c r="E63" s="116">
        <f>SUM(C63:D63)</f>
        <v>35559999</v>
      </c>
    </row>
    <row r="64" spans="1:5" x14ac:dyDescent="0.25">
      <c r="A64" s="87"/>
      <c r="B64" s="87"/>
      <c r="C64" s="87"/>
      <c r="D64" s="87"/>
    </row>
    <row r="65" spans="1:4" x14ac:dyDescent="0.25">
      <c r="A65" s="87"/>
      <c r="B65" s="87"/>
      <c r="C65" s="87"/>
      <c r="D65" s="87"/>
    </row>
    <row r="66" spans="1:4" x14ac:dyDescent="0.25">
      <c r="A66" s="87"/>
      <c r="B66" s="87"/>
      <c r="C66" s="87"/>
      <c r="D66" s="87"/>
    </row>
    <row r="67" spans="1:4" x14ac:dyDescent="0.25">
      <c r="A67" s="87"/>
      <c r="B67" s="87"/>
      <c r="C67" s="87"/>
      <c r="D67" s="87"/>
    </row>
    <row r="68" spans="1:4" x14ac:dyDescent="0.25">
      <c r="A68" s="87"/>
      <c r="B68" s="87"/>
      <c r="C68" s="87"/>
      <c r="D68" s="87"/>
    </row>
    <row r="69" spans="1:4" x14ac:dyDescent="0.25">
      <c r="A69" s="87"/>
      <c r="B69" s="87"/>
      <c r="C69" s="87"/>
      <c r="D69" s="8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C36"/>
  <sheetViews>
    <sheetView zoomScaleNormal="100" workbookViewId="0">
      <selection activeCell="A3" sqref="A3:C3"/>
    </sheetView>
  </sheetViews>
  <sheetFormatPr defaultRowHeight="15" x14ac:dyDescent="0.25"/>
  <cols>
    <col min="1" max="1" width="86.28515625" customWidth="1"/>
    <col min="2" max="2" width="28.28515625" customWidth="1"/>
    <col min="3" max="3" width="18.42578125" customWidth="1"/>
  </cols>
  <sheetData>
    <row r="1" spans="1:3" x14ac:dyDescent="0.25">
      <c r="C1" s="121"/>
    </row>
    <row r="2" spans="1:3" x14ac:dyDescent="0.25">
      <c r="B2" t="s">
        <v>710</v>
      </c>
    </row>
    <row r="3" spans="1:3" ht="25.5" customHeight="1" x14ac:dyDescent="0.25">
      <c r="A3" s="232" t="s">
        <v>700</v>
      </c>
      <c r="B3" s="239"/>
      <c r="C3" s="239"/>
    </row>
    <row r="4" spans="1:3" ht="23.25" customHeight="1" x14ac:dyDescent="0.25">
      <c r="A4" s="243" t="s">
        <v>580</v>
      </c>
      <c r="B4" s="244"/>
      <c r="C4" s="244"/>
    </row>
    <row r="5" spans="1:3" x14ac:dyDescent="0.25">
      <c r="A5" s="1"/>
    </row>
    <row r="6" spans="1:3" x14ac:dyDescent="0.25">
      <c r="A6" s="1"/>
    </row>
    <row r="7" spans="1:3" ht="51" customHeight="1" x14ac:dyDescent="0.25">
      <c r="A7" s="142" t="s">
        <v>579</v>
      </c>
      <c r="B7" s="143" t="s">
        <v>626</v>
      </c>
      <c r="C7" s="144" t="s">
        <v>3</v>
      </c>
    </row>
    <row r="8" spans="1:3" ht="15" customHeight="1" x14ac:dyDescent="0.25">
      <c r="A8" s="51" t="s">
        <v>553</v>
      </c>
      <c r="B8" s="137">
        <v>0</v>
      </c>
      <c r="C8" s="139">
        <f t="shared" ref="C8:C34" si="0">SUM(B8:B8)</f>
        <v>0</v>
      </c>
    </row>
    <row r="9" spans="1:3" ht="15" customHeight="1" x14ac:dyDescent="0.25">
      <c r="A9" s="51" t="s">
        <v>554</v>
      </c>
      <c r="B9" s="137">
        <v>0</v>
      </c>
      <c r="C9" s="139">
        <f t="shared" si="0"/>
        <v>0</v>
      </c>
    </row>
    <row r="10" spans="1:3" ht="15" customHeight="1" x14ac:dyDescent="0.25">
      <c r="A10" s="51" t="s">
        <v>555</v>
      </c>
      <c r="B10" s="137">
        <v>0</v>
      </c>
      <c r="C10" s="139">
        <f t="shared" si="0"/>
        <v>0</v>
      </c>
    </row>
    <row r="11" spans="1:3" ht="15" customHeight="1" x14ac:dyDescent="0.25">
      <c r="A11" s="51" t="s">
        <v>556</v>
      </c>
      <c r="B11" s="137">
        <v>0</v>
      </c>
      <c r="C11" s="139">
        <f t="shared" si="0"/>
        <v>0</v>
      </c>
    </row>
    <row r="12" spans="1:3" s="88" customFormat="1" ht="15" customHeight="1" x14ac:dyDescent="0.25">
      <c r="A12" s="50" t="s">
        <v>574</v>
      </c>
      <c r="B12" s="138">
        <f>SUM(B8:B11)</f>
        <v>0</v>
      </c>
      <c r="C12" s="140">
        <f t="shared" si="0"/>
        <v>0</v>
      </c>
    </row>
    <row r="13" spans="1:3" ht="15" customHeight="1" x14ac:dyDescent="0.25">
      <c r="A13" s="51" t="s">
        <v>557</v>
      </c>
      <c r="B13" s="137">
        <v>0</v>
      </c>
      <c r="C13" s="139">
        <f t="shared" si="0"/>
        <v>0</v>
      </c>
    </row>
    <row r="14" spans="1:3" ht="33" customHeight="1" x14ac:dyDescent="0.25">
      <c r="A14" s="51" t="s">
        <v>558</v>
      </c>
      <c r="B14" s="137">
        <v>0</v>
      </c>
      <c r="C14" s="139">
        <f t="shared" si="0"/>
        <v>0</v>
      </c>
    </row>
    <row r="15" spans="1:3" ht="15" customHeight="1" x14ac:dyDescent="0.25">
      <c r="A15" s="51" t="s">
        <v>559</v>
      </c>
      <c r="B15" s="137">
        <v>0</v>
      </c>
      <c r="C15" s="139">
        <f t="shared" si="0"/>
        <v>0</v>
      </c>
    </row>
    <row r="16" spans="1:3" ht="15" customHeight="1" x14ac:dyDescent="0.25">
      <c r="A16" s="51" t="s">
        <v>560</v>
      </c>
      <c r="B16" s="137">
        <v>1</v>
      </c>
      <c r="C16" s="159">
        <f t="shared" si="0"/>
        <v>1</v>
      </c>
    </row>
    <row r="17" spans="1:3" ht="15" customHeight="1" x14ac:dyDescent="0.25">
      <c r="A17" s="51" t="s">
        <v>561</v>
      </c>
      <c r="B17" s="137">
        <v>1</v>
      </c>
      <c r="C17" s="139">
        <f t="shared" si="0"/>
        <v>1</v>
      </c>
    </row>
    <row r="18" spans="1:3" ht="15" customHeight="1" x14ac:dyDescent="0.25">
      <c r="A18" s="51" t="s">
        <v>562</v>
      </c>
      <c r="B18" s="137">
        <v>0</v>
      </c>
      <c r="C18" s="139">
        <f t="shared" si="0"/>
        <v>0</v>
      </c>
    </row>
    <row r="19" spans="1:3" ht="15" customHeight="1" x14ac:dyDescent="0.25">
      <c r="A19" s="51" t="s">
        <v>563</v>
      </c>
      <c r="B19" s="137">
        <v>0</v>
      </c>
      <c r="C19" s="139">
        <f t="shared" si="0"/>
        <v>0</v>
      </c>
    </row>
    <row r="20" spans="1:3" s="88" customFormat="1" ht="15" customHeight="1" x14ac:dyDescent="0.25">
      <c r="A20" s="50" t="s">
        <v>575</v>
      </c>
      <c r="B20" s="138">
        <f>SUM(B13:B19)</f>
        <v>2</v>
      </c>
      <c r="C20" s="140">
        <f t="shared" si="0"/>
        <v>2</v>
      </c>
    </row>
    <row r="21" spans="1:3" ht="15" customHeight="1" x14ac:dyDescent="0.25">
      <c r="A21" s="51" t="s">
        <v>564</v>
      </c>
      <c r="B21" s="137">
        <v>0</v>
      </c>
      <c r="C21" s="139">
        <f t="shared" si="0"/>
        <v>0</v>
      </c>
    </row>
    <row r="22" spans="1:3" ht="15" customHeight="1" x14ac:dyDescent="0.25">
      <c r="A22" s="51" t="s">
        <v>565</v>
      </c>
      <c r="B22" s="137">
        <v>0</v>
      </c>
      <c r="C22" s="139">
        <f t="shared" si="0"/>
        <v>0</v>
      </c>
    </row>
    <row r="23" spans="1:3" ht="15" customHeight="1" x14ac:dyDescent="0.25">
      <c r="A23" s="51" t="s">
        <v>566</v>
      </c>
      <c r="B23" s="137">
        <v>2</v>
      </c>
      <c r="C23" s="139">
        <f t="shared" si="0"/>
        <v>2</v>
      </c>
    </row>
    <row r="24" spans="1:3" s="88" customFormat="1" ht="15" customHeight="1" x14ac:dyDescent="0.25">
      <c r="A24" s="50" t="s">
        <v>576</v>
      </c>
      <c r="B24" s="138">
        <f>SUM(B21:B23)</f>
        <v>2</v>
      </c>
      <c r="C24" s="140">
        <f t="shared" si="0"/>
        <v>2</v>
      </c>
    </row>
    <row r="25" spans="1:3" ht="15" customHeight="1" x14ac:dyDescent="0.25">
      <c r="A25" s="51" t="s">
        <v>567</v>
      </c>
      <c r="B25" s="137">
        <v>1</v>
      </c>
      <c r="C25" s="139">
        <f t="shared" si="0"/>
        <v>1</v>
      </c>
    </row>
    <row r="26" spans="1:3" ht="15" customHeight="1" x14ac:dyDescent="0.25">
      <c r="A26" s="51" t="s">
        <v>568</v>
      </c>
      <c r="B26" s="137">
        <v>3</v>
      </c>
      <c r="C26" s="139">
        <f t="shared" si="0"/>
        <v>3</v>
      </c>
    </row>
    <row r="27" spans="1:3" ht="15" customHeight="1" x14ac:dyDescent="0.25">
      <c r="A27" s="51" t="s">
        <v>569</v>
      </c>
      <c r="B27" s="137">
        <v>1</v>
      </c>
      <c r="C27" s="139">
        <f t="shared" si="0"/>
        <v>1</v>
      </c>
    </row>
    <row r="28" spans="1:3" s="88" customFormat="1" ht="15" customHeight="1" x14ac:dyDescent="0.25">
      <c r="A28" s="50" t="s">
        <v>577</v>
      </c>
      <c r="B28" s="138">
        <f>SUM(B25:B27)</f>
        <v>5</v>
      </c>
      <c r="C28" s="140">
        <f t="shared" si="0"/>
        <v>5</v>
      </c>
    </row>
    <row r="29" spans="1:3" s="88" customFormat="1" ht="37.5" customHeight="1" x14ac:dyDescent="0.25">
      <c r="A29" s="50" t="s">
        <v>578</v>
      </c>
      <c r="B29" s="67">
        <f>SUM(B28,B24,B20,B12)</f>
        <v>9</v>
      </c>
      <c r="C29" s="140">
        <f t="shared" si="0"/>
        <v>9</v>
      </c>
    </row>
    <row r="30" spans="1:3" ht="30" x14ac:dyDescent="0.25">
      <c r="A30" s="51" t="s">
        <v>570</v>
      </c>
      <c r="B30" s="137">
        <v>0</v>
      </c>
      <c r="C30" s="139">
        <f t="shared" si="0"/>
        <v>0</v>
      </c>
    </row>
    <row r="31" spans="1:3" ht="43.5" customHeight="1" x14ac:dyDescent="0.25">
      <c r="A31" s="51" t="s">
        <v>571</v>
      </c>
      <c r="B31" s="137">
        <v>0</v>
      </c>
      <c r="C31" s="139">
        <f t="shared" si="0"/>
        <v>0</v>
      </c>
    </row>
    <row r="32" spans="1:3" ht="33.75" customHeight="1" x14ac:dyDescent="0.25">
      <c r="A32" s="51" t="s">
        <v>572</v>
      </c>
      <c r="B32" s="137">
        <v>0</v>
      </c>
      <c r="C32" s="139">
        <f t="shared" si="0"/>
        <v>0</v>
      </c>
    </row>
    <row r="33" spans="1:3" ht="18.75" customHeight="1" x14ac:dyDescent="0.25">
      <c r="A33" s="51" t="s">
        <v>573</v>
      </c>
      <c r="B33" s="137">
        <v>0</v>
      </c>
      <c r="C33" s="139">
        <f t="shared" si="0"/>
        <v>0</v>
      </c>
    </row>
    <row r="34" spans="1:3" s="88" customFormat="1" ht="33" customHeight="1" x14ac:dyDescent="0.25">
      <c r="A34" s="50" t="s">
        <v>45</v>
      </c>
      <c r="B34" s="138">
        <f>SUM(B30:B33)</f>
        <v>0</v>
      </c>
      <c r="C34" s="140">
        <f t="shared" si="0"/>
        <v>0</v>
      </c>
    </row>
    <row r="35" spans="1:3" x14ac:dyDescent="0.25">
      <c r="A35" s="240"/>
      <c r="B35" s="241"/>
    </row>
    <row r="36" spans="1:3" x14ac:dyDescent="0.25">
      <c r="A36" s="242"/>
      <c r="B36" s="241"/>
    </row>
  </sheetData>
  <mergeCells count="4">
    <mergeCell ref="A35:B35"/>
    <mergeCell ref="A36:B36"/>
    <mergeCell ref="A3:C3"/>
    <mergeCell ref="A4:C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G44"/>
  <sheetViews>
    <sheetView topLeftCell="A22" workbookViewId="0">
      <selection activeCell="B14" sqref="B14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36" t="s">
        <v>711</v>
      </c>
      <c r="B1" s="236"/>
    </row>
    <row r="3" spans="1:7" ht="27" customHeight="1" x14ac:dyDescent="0.25">
      <c r="A3" s="232" t="s">
        <v>700</v>
      </c>
      <c r="B3" s="239"/>
    </row>
    <row r="4" spans="1:7" ht="71.25" customHeight="1" x14ac:dyDescent="0.25">
      <c r="A4" s="235" t="s">
        <v>663</v>
      </c>
      <c r="B4" s="243"/>
      <c r="C4" s="60"/>
      <c r="D4" s="60"/>
      <c r="E4" s="60"/>
      <c r="F4" s="60"/>
      <c r="G4" s="60"/>
    </row>
    <row r="5" spans="1:7" ht="24" customHeight="1" x14ac:dyDescent="0.25">
      <c r="A5" s="56"/>
      <c r="B5" s="56"/>
      <c r="C5" s="60"/>
      <c r="D5" s="60"/>
      <c r="E5" s="60"/>
      <c r="F5" s="60"/>
      <c r="G5" s="60"/>
    </row>
    <row r="6" spans="1:7" ht="22.5" customHeight="1" x14ac:dyDescent="0.25">
      <c r="A6" s="4" t="s">
        <v>1</v>
      </c>
    </row>
    <row r="7" spans="1:7" ht="18" x14ac:dyDescent="0.25">
      <c r="A7" s="39" t="s">
        <v>704</v>
      </c>
      <c r="B7" s="38" t="s">
        <v>10</v>
      </c>
    </row>
    <row r="8" spans="1:7" x14ac:dyDescent="0.25">
      <c r="A8" s="37" t="s">
        <v>63</v>
      </c>
      <c r="B8" s="192"/>
    </row>
    <row r="9" spans="1:7" x14ac:dyDescent="0.25">
      <c r="A9" s="61" t="s">
        <v>64</v>
      </c>
      <c r="B9" s="192"/>
    </row>
    <row r="10" spans="1:7" x14ac:dyDescent="0.25">
      <c r="A10" s="37" t="s">
        <v>65</v>
      </c>
      <c r="B10" s="167"/>
    </row>
    <row r="11" spans="1:7" x14ac:dyDescent="0.25">
      <c r="A11" s="37" t="s">
        <v>66</v>
      </c>
      <c r="B11" s="167"/>
    </row>
    <row r="12" spans="1:7" x14ac:dyDescent="0.25">
      <c r="A12" s="37" t="s">
        <v>67</v>
      </c>
      <c r="B12" s="167"/>
    </row>
    <row r="13" spans="1:7" x14ac:dyDescent="0.25">
      <c r="A13" s="37" t="s">
        <v>68</v>
      </c>
      <c r="B13" s="167"/>
    </row>
    <row r="14" spans="1:7" x14ac:dyDescent="0.25">
      <c r="A14" s="37" t="s">
        <v>69</v>
      </c>
      <c r="B14" s="167">
        <v>34289999</v>
      </c>
    </row>
    <row r="15" spans="1:7" x14ac:dyDescent="0.25">
      <c r="A15" s="37" t="s">
        <v>70</v>
      </c>
      <c r="B15" s="167"/>
    </row>
    <row r="16" spans="1:7" s="88" customFormat="1" x14ac:dyDescent="0.25">
      <c r="A16" s="93" t="s">
        <v>13</v>
      </c>
      <c r="B16" s="193">
        <v>34289999</v>
      </c>
    </row>
    <row r="17" spans="1:2" ht="30" x14ac:dyDescent="0.25">
      <c r="A17" s="62" t="s">
        <v>5</v>
      </c>
      <c r="B17" s="167"/>
    </row>
    <row r="18" spans="1:2" ht="30" x14ac:dyDescent="0.25">
      <c r="A18" s="62" t="s">
        <v>6</v>
      </c>
      <c r="B18" s="167">
        <v>34289999</v>
      </c>
    </row>
    <row r="19" spans="1:2" x14ac:dyDescent="0.25">
      <c r="A19" s="63" t="s">
        <v>7</v>
      </c>
      <c r="B19" s="192"/>
    </row>
    <row r="20" spans="1:2" x14ac:dyDescent="0.25">
      <c r="A20" s="63" t="s">
        <v>8</v>
      </c>
      <c r="B20" s="192"/>
    </row>
    <row r="21" spans="1:2" x14ac:dyDescent="0.25">
      <c r="A21" s="37" t="s">
        <v>11</v>
      </c>
      <c r="B21" s="192"/>
    </row>
    <row r="22" spans="1:2" s="88" customFormat="1" x14ac:dyDescent="0.25">
      <c r="A22" s="43" t="s">
        <v>9</v>
      </c>
      <c r="B22" s="161"/>
    </row>
    <row r="23" spans="1:2" s="88" customFormat="1" ht="31.5" x14ac:dyDescent="0.25">
      <c r="A23" s="64" t="s">
        <v>12</v>
      </c>
      <c r="B23" s="194"/>
    </row>
    <row r="24" spans="1:2" s="88" customFormat="1" ht="15.75" x14ac:dyDescent="0.25">
      <c r="A24" s="90" t="s">
        <v>552</v>
      </c>
      <c r="B24" s="195">
        <v>34289999</v>
      </c>
    </row>
    <row r="27" spans="1:2" ht="18" x14ac:dyDescent="0.25">
      <c r="A27" s="39" t="s">
        <v>4</v>
      </c>
      <c r="B27" s="38" t="s">
        <v>10</v>
      </c>
    </row>
    <row r="28" spans="1:2" x14ac:dyDescent="0.25">
      <c r="A28" s="37" t="s">
        <v>63</v>
      </c>
      <c r="B28" s="37"/>
    </row>
    <row r="29" spans="1:2" x14ac:dyDescent="0.25">
      <c r="A29" s="61" t="s">
        <v>64</v>
      </c>
      <c r="B29" s="37"/>
    </row>
    <row r="30" spans="1:2" x14ac:dyDescent="0.25">
      <c r="A30" s="37" t="s">
        <v>65</v>
      </c>
      <c r="B30" s="37"/>
    </row>
    <row r="31" spans="1:2" x14ac:dyDescent="0.25">
      <c r="A31" s="37" t="s">
        <v>66</v>
      </c>
      <c r="B31" s="37"/>
    </row>
    <row r="32" spans="1:2" x14ac:dyDescent="0.25">
      <c r="A32" s="37" t="s">
        <v>67</v>
      </c>
      <c r="B32" s="37"/>
    </row>
    <row r="33" spans="1:2" x14ac:dyDescent="0.25">
      <c r="A33" s="37" t="s">
        <v>68</v>
      </c>
      <c r="B33" s="37"/>
    </row>
    <row r="34" spans="1:2" x14ac:dyDescent="0.25">
      <c r="A34" s="37" t="s">
        <v>69</v>
      </c>
      <c r="B34" s="37"/>
    </row>
    <row r="35" spans="1:2" x14ac:dyDescent="0.25">
      <c r="A35" s="37" t="s">
        <v>70</v>
      </c>
      <c r="B35" s="37"/>
    </row>
    <row r="36" spans="1:2" s="88" customFormat="1" x14ac:dyDescent="0.25">
      <c r="A36" s="93" t="s">
        <v>13</v>
      </c>
      <c r="B36" s="93">
        <f>SUM(B28:B35)</f>
        <v>0</v>
      </c>
    </row>
    <row r="37" spans="1:2" ht="30" x14ac:dyDescent="0.25">
      <c r="A37" s="62" t="s">
        <v>5</v>
      </c>
      <c r="B37" s="37"/>
    </row>
    <row r="38" spans="1:2" ht="30" x14ac:dyDescent="0.25">
      <c r="A38" s="62" t="s">
        <v>6</v>
      </c>
      <c r="B38" s="37"/>
    </row>
    <row r="39" spans="1:2" x14ac:dyDescent="0.25">
      <c r="A39" s="63" t="s">
        <v>7</v>
      </c>
      <c r="B39" s="37"/>
    </row>
    <row r="40" spans="1:2" x14ac:dyDescent="0.25">
      <c r="A40" s="63" t="s">
        <v>8</v>
      </c>
      <c r="B40" s="37"/>
    </row>
    <row r="41" spans="1:2" x14ac:dyDescent="0.25">
      <c r="A41" s="37" t="s">
        <v>11</v>
      </c>
      <c r="B41" s="37"/>
    </row>
    <row r="42" spans="1:2" s="88" customFormat="1" x14ac:dyDescent="0.25">
      <c r="A42" s="43" t="s">
        <v>9</v>
      </c>
      <c r="B42" s="91"/>
    </row>
    <row r="43" spans="1:2" s="88" customFormat="1" ht="31.5" x14ac:dyDescent="0.25">
      <c r="A43" s="64" t="s">
        <v>12</v>
      </c>
      <c r="B43" s="23"/>
    </row>
    <row r="44" spans="1:2" s="88" customFormat="1" ht="15.75" x14ac:dyDescent="0.25">
      <c r="A44" s="90" t="s">
        <v>552</v>
      </c>
      <c r="B44" s="90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65"/>
  <sheetViews>
    <sheetView topLeftCell="A4" zoomScaleNormal="100" workbookViewId="0">
      <selection activeCell="A3" sqref="A3:J3"/>
    </sheetView>
  </sheetViews>
  <sheetFormatPr defaultRowHeight="15" x14ac:dyDescent="0.25"/>
  <cols>
    <col min="1" max="1" width="64.28515625" customWidth="1"/>
    <col min="2" max="2" width="7.5703125" bestFit="1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C1" s="1"/>
      <c r="D1" s="1"/>
      <c r="H1" s="238" t="s">
        <v>712</v>
      </c>
      <c r="I1" s="238"/>
      <c r="J1" s="238"/>
    </row>
    <row r="2" spans="1:12" ht="46.5" customHeight="1" x14ac:dyDescent="0.25">
      <c r="A2" s="232" t="s">
        <v>700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2" ht="16.5" customHeight="1" x14ac:dyDescent="0.25">
      <c r="A3" s="235" t="s">
        <v>46</v>
      </c>
      <c r="B3" s="233"/>
      <c r="C3" s="233"/>
      <c r="D3" s="233"/>
      <c r="E3" s="233"/>
      <c r="F3" s="233"/>
      <c r="G3" s="233"/>
      <c r="H3" s="233"/>
      <c r="I3" s="233"/>
      <c r="J3" s="233"/>
    </row>
    <row r="4" spans="1:12" ht="18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</row>
    <row r="5" spans="1:12" ht="61.5" customHeight="1" x14ac:dyDescent="0.25">
      <c r="A5" s="87" t="s">
        <v>1</v>
      </c>
    </row>
    <row r="6" spans="1:12" ht="60" x14ac:dyDescent="0.3">
      <c r="A6" s="2" t="s">
        <v>81</v>
      </c>
      <c r="B6" s="3" t="s">
        <v>82</v>
      </c>
      <c r="C6" s="84" t="s">
        <v>636</v>
      </c>
      <c r="D6" s="84" t="s">
        <v>639</v>
      </c>
      <c r="E6" s="84" t="s">
        <v>640</v>
      </c>
      <c r="F6" s="84" t="s">
        <v>641</v>
      </c>
      <c r="G6" s="84" t="s">
        <v>644</v>
      </c>
      <c r="H6" s="84" t="s">
        <v>637</v>
      </c>
      <c r="I6" s="84" t="s">
        <v>638</v>
      </c>
      <c r="J6" s="84" t="s">
        <v>642</v>
      </c>
    </row>
    <row r="7" spans="1:12" ht="25.5" x14ac:dyDescent="0.25">
      <c r="A7" s="102"/>
      <c r="B7" s="102"/>
      <c r="C7" s="102"/>
      <c r="D7" s="102"/>
      <c r="E7" s="102"/>
      <c r="F7" s="54" t="s">
        <v>645</v>
      </c>
      <c r="G7" s="53"/>
      <c r="H7" s="102"/>
      <c r="I7" s="102"/>
      <c r="J7" s="102"/>
    </row>
    <row r="8" spans="1:12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2"/>
    </row>
    <row r="9" spans="1:12" x14ac:dyDescent="0.25">
      <c r="A9" s="102"/>
      <c r="B9" s="102"/>
      <c r="C9" s="102"/>
      <c r="D9" s="102"/>
      <c r="E9" s="102"/>
      <c r="F9" s="102"/>
      <c r="G9" s="102"/>
      <c r="H9" s="102"/>
      <c r="I9" s="102"/>
      <c r="J9" s="102"/>
    </row>
    <row r="10" spans="1:12" x14ac:dyDescent="0.25">
      <c r="A10" s="102"/>
      <c r="B10" s="102"/>
      <c r="C10" s="102"/>
      <c r="D10" s="102"/>
      <c r="E10" s="102"/>
      <c r="F10" s="102"/>
      <c r="G10" s="102"/>
      <c r="H10" s="102"/>
      <c r="I10" s="102"/>
      <c r="J10" s="102"/>
      <c r="L10" s="110"/>
    </row>
    <row r="11" spans="1:12" x14ac:dyDescent="0.25">
      <c r="A11" s="13" t="s">
        <v>184</v>
      </c>
      <c r="B11" s="6" t="s">
        <v>185</v>
      </c>
      <c r="C11" s="102">
        <v>0</v>
      </c>
      <c r="D11" s="102"/>
      <c r="E11" s="102"/>
      <c r="F11" s="102"/>
      <c r="G11" s="102"/>
      <c r="H11" s="102"/>
      <c r="I11" s="102"/>
      <c r="J11" s="102"/>
    </row>
    <row r="12" spans="1:12" x14ac:dyDescent="0.25">
      <c r="A12" s="13"/>
      <c r="B12" s="6"/>
      <c r="C12" s="102"/>
      <c r="D12" s="102"/>
      <c r="E12" s="102"/>
      <c r="F12" s="102"/>
      <c r="G12" s="102"/>
      <c r="H12" s="102"/>
      <c r="I12" s="102"/>
      <c r="J12" s="102"/>
    </row>
    <row r="13" spans="1:12" x14ac:dyDescent="0.25">
      <c r="A13" s="13"/>
      <c r="B13" s="6"/>
      <c r="C13" s="102"/>
      <c r="D13" s="102"/>
      <c r="E13" s="102"/>
      <c r="F13" s="102"/>
      <c r="G13" s="102"/>
      <c r="H13" s="102"/>
      <c r="I13" s="102"/>
      <c r="J13" s="102"/>
    </row>
    <row r="14" spans="1:12" x14ac:dyDescent="0.25">
      <c r="A14" s="13"/>
      <c r="B14" s="6"/>
      <c r="C14" s="102"/>
      <c r="D14" s="102"/>
      <c r="E14" s="102"/>
      <c r="F14" s="102"/>
      <c r="G14" s="102"/>
      <c r="H14" s="102"/>
      <c r="I14" s="102"/>
      <c r="J14" s="102"/>
    </row>
    <row r="15" spans="1:12" x14ac:dyDescent="0.25">
      <c r="A15" s="13"/>
      <c r="B15" s="6"/>
      <c r="C15" s="102"/>
      <c r="D15" s="102"/>
      <c r="E15" s="102"/>
      <c r="F15" s="102"/>
      <c r="G15" s="102"/>
      <c r="H15" s="102"/>
      <c r="I15" s="102"/>
      <c r="J15" s="102"/>
    </row>
    <row r="16" spans="1:12" x14ac:dyDescent="0.25">
      <c r="A16" s="13" t="s">
        <v>422</v>
      </c>
      <c r="B16" s="6" t="s">
        <v>186</v>
      </c>
      <c r="C16" s="102">
        <v>0</v>
      </c>
      <c r="D16" s="102"/>
      <c r="E16" s="102"/>
      <c r="F16" s="102"/>
      <c r="G16" s="102"/>
      <c r="H16" s="102"/>
      <c r="I16" s="102"/>
      <c r="J16" s="102"/>
    </row>
    <row r="17" spans="1:10" x14ac:dyDescent="0.25">
      <c r="A17" s="13"/>
      <c r="B17" s="6"/>
      <c r="C17" s="102"/>
      <c r="D17" s="102"/>
      <c r="E17" s="102"/>
      <c r="F17" s="102"/>
      <c r="G17" s="102"/>
      <c r="H17" s="102"/>
      <c r="I17" s="102"/>
      <c r="J17" s="102"/>
    </row>
    <row r="18" spans="1:10" x14ac:dyDescent="0.25">
      <c r="A18" s="13"/>
      <c r="B18" s="6"/>
      <c r="C18" s="102"/>
      <c r="D18" s="102"/>
      <c r="E18" s="102"/>
      <c r="F18" s="102"/>
      <c r="G18" s="102"/>
      <c r="H18" s="102"/>
      <c r="I18" s="102"/>
      <c r="J18" s="102"/>
    </row>
    <row r="19" spans="1:10" x14ac:dyDescent="0.25">
      <c r="A19" s="13"/>
      <c r="B19" s="6"/>
      <c r="C19" s="102"/>
      <c r="D19" s="102"/>
      <c r="E19" s="102"/>
      <c r="F19" s="102"/>
      <c r="G19" s="102"/>
      <c r="H19" s="102"/>
      <c r="I19" s="102"/>
      <c r="J19" s="102"/>
    </row>
    <row r="20" spans="1:10" x14ac:dyDescent="0.25">
      <c r="A20" s="13"/>
      <c r="B20" s="6"/>
      <c r="C20" s="102"/>
      <c r="D20" s="102"/>
      <c r="E20" s="102"/>
      <c r="F20" s="102"/>
      <c r="G20" s="102"/>
      <c r="H20" s="102"/>
      <c r="I20" s="102"/>
      <c r="J20" s="102"/>
    </row>
    <row r="21" spans="1:10" x14ac:dyDescent="0.25">
      <c r="A21" s="5" t="s">
        <v>187</v>
      </c>
      <c r="B21" s="6" t="s">
        <v>188</v>
      </c>
      <c r="C21" s="102">
        <v>0</v>
      </c>
      <c r="D21" s="102"/>
      <c r="E21" s="102"/>
      <c r="F21" s="102"/>
      <c r="G21" s="102"/>
      <c r="H21" s="102"/>
      <c r="I21" s="102"/>
      <c r="J21" s="102"/>
    </row>
    <row r="22" spans="1:10" x14ac:dyDescent="0.25">
      <c r="A22" s="5"/>
      <c r="B22" s="6"/>
      <c r="C22" s="102"/>
      <c r="D22" s="102"/>
      <c r="E22" s="102"/>
      <c r="F22" s="102"/>
      <c r="G22" s="102"/>
      <c r="H22" s="103"/>
      <c r="I22" s="103"/>
      <c r="J22" s="109"/>
    </row>
    <row r="23" spans="1:10" x14ac:dyDescent="0.25">
      <c r="A23" s="5"/>
      <c r="B23" s="6"/>
      <c r="C23" s="102"/>
      <c r="D23" s="102"/>
      <c r="E23" s="102"/>
      <c r="F23" s="102"/>
      <c r="G23" s="102"/>
      <c r="H23" s="103"/>
      <c r="I23" s="103"/>
      <c r="J23" s="109"/>
    </row>
    <row r="24" spans="1:10" x14ac:dyDescent="0.25">
      <c r="A24" s="13" t="s">
        <v>189</v>
      </c>
      <c r="B24" s="6" t="s">
        <v>190</v>
      </c>
      <c r="C24" s="102">
        <v>0</v>
      </c>
      <c r="D24" s="102"/>
      <c r="E24" s="102"/>
      <c r="F24" s="102"/>
      <c r="G24" s="102"/>
      <c r="H24" s="102"/>
      <c r="I24" s="102"/>
      <c r="J24" s="109"/>
    </row>
    <row r="25" spans="1:10" x14ac:dyDescent="0.25">
      <c r="A25" s="13"/>
      <c r="B25" s="6"/>
      <c r="C25" s="102"/>
      <c r="D25" s="102"/>
      <c r="E25" s="102"/>
      <c r="F25" s="102"/>
      <c r="G25" s="102"/>
      <c r="H25" s="102"/>
      <c r="I25" s="102"/>
      <c r="J25" s="102"/>
    </row>
    <row r="26" spans="1:10" x14ac:dyDescent="0.25">
      <c r="A26" s="13"/>
      <c r="B26" s="6"/>
      <c r="C26" s="102"/>
      <c r="D26" s="102"/>
      <c r="E26" s="102"/>
      <c r="F26" s="102"/>
      <c r="G26" s="102"/>
      <c r="H26" s="102"/>
      <c r="I26" s="102"/>
      <c r="J26" s="102"/>
    </row>
    <row r="27" spans="1:10" x14ac:dyDescent="0.25">
      <c r="A27" s="13" t="s">
        <v>191</v>
      </c>
      <c r="B27" s="6" t="s">
        <v>192</v>
      </c>
      <c r="C27" s="102"/>
      <c r="D27" s="102"/>
      <c r="E27" s="102"/>
      <c r="F27" s="102"/>
      <c r="G27" s="102"/>
      <c r="H27" s="102"/>
      <c r="I27" s="102"/>
      <c r="J27" s="102"/>
    </row>
    <row r="28" spans="1:10" x14ac:dyDescent="0.25">
      <c r="A28" s="13"/>
      <c r="B28" s="6"/>
      <c r="C28" s="102"/>
      <c r="D28" s="102"/>
      <c r="E28" s="102"/>
      <c r="F28" s="102"/>
      <c r="G28" s="102"/>
      <c r="H28" s="102"/>
      <c r="I28" s="102"/>
      <c r="J28" s="102"/>
    </row>
    <row r="29" spans="1:10" x14ac:dyDescent="0.25">
      <c r="A29" s="13"/>
      <c r="B29" s="6"/>
      <c r="C29" s="102"/>
      <c r="D29" s="102"/>
      <c r="E29" s="102"/>
      <c r="F29" s="102"/>
      <c r="G29" s="102"/>
      <c r="H29" s="102"/>
      <c r="I29" s="102"/>
      <c r="J29" s="102"/>
    </row>
    <row r="30" spans="1:10" x14ac:dyDescent="0.25">
      <c r="A30" s="5" t="s">
        <v>193</v>
      </c>
      <c r="B30" s="6" t="s">
        <v>194</v>
      </c>
      <c r="C30" s="102">
        <v>0</v>
      </c>
      <c r="D30" s="102"/>
      <c r="E30" s="102"/>
      <c r="F30" s="102"/>
      <c r="G30" s="102"/>
      <c r="H30" s="102"/>
      <c r="I30" s="102"/>
      <c r="J30" s="102"/>
    </row>
    <row r="31" spans="1:10" s="88" customFormat="1" x14ac:dyDescent="0.25">
      <c r="A31" s="5" t="s">
        <v>195</v>
      </c>
      <c r="B31" s="6" t="s">
        <v>196</v>
      </c>
      <c r="C31" s="102">
        <v>0</v>
      </c>
      <c r="D31" s="102"/>
      <c r="E31" s="102"/>
      <c r="F31" s="102"/>
      <c r="G31" s="102"/>
      <c r="H31" s="102"/>
      <c r="I31" s="102"/>
      <c r="J31" s="102"/>
    </row>
    <row r="32" spans="1:10" ht="15.75" x14ac:dyDescent="0.25">
      <c r="A32" s="20" t="s">
        <v>423</v>
      </c>
      <c r="B32" s="9" t="s">
        <v>197</v>
      </c>
      <c r="C32" s="91">
        <f>SUM(C11,C16,C21,C24,C27,C30,C31,)</f>
        <v>0</v>
      </c>
      <c r="D32" s="91">
        <f t="shared" ref="D32:J32" si="0">SUM(D11,D16,D21,D24,D27,D30,D31,)</f>
        <v>0</v>
      </c>
      <c r="E32" s="91">
        <f t="shared" si="0"/>
        <v>0</v>
      </c>
      <c r="F32" s="91">
        <f t="shared" si="0"/>
        <v>0</v>
      </c>
      <c r="G32" s="91">
        <f t="shared" si="0"/>
        <v>0</v>
      </c>
      <c r="H32" s="91">
        <f t="shared" si="0"/>
        <v>0</v>
      </c>
      <c r="I32" s="91">
        <f t="shared" si="0"/>
        <v>0</v>
      </c>
      <c r="J32" s="91">
        <f t="shared" si="0"/>
        <v>0</v>
      </c>
    </row>
    <row r="33" spans="1:10" ht="15.75" x14ac:dyDescent="0.25">
      <c r="A33" s="24"/>
      <c r="B33" s="8"/>
      <c r="C33" s="102"/>
      <c r="D33" s="102"/>
      <c r="E33" s="102"/>
      <c r="F33" s="102"/>
      <c r="G33" s="102"/>
      <c r="H33" s="102"/>
      <c r="I33" s="102"/>
      <c r="J33" s="102"/>
    </row>
    <row r="34" spans="1:10" ht="15.75" x14ac:dyDescent="0.25">
      <c r="A34" s="24"/>
      <c r="B34" s="8"/>
      <c r="C34" s="102"/>
      <c r="D34" s="102"/>
      <c r="E34" s="102"/>
      <c r="F34" s="102"/>
      <c r="G34" s="102"/>
      <c r="H34" s="102"/>
      <c r="I34" s="102"/>
      <c r="J34" s="102"/>
    </row>
    <row r="35" spans="1:10" ht="15.75" x14ac:dyDescent="0.25">
      <c r="A35" s="24"/>
      <c r="B35" s="8"/>
      <c r="C35" s="102"/>
      <c r="D35" s="102"/>
      <c r="E35" s="102"/>
      <c r="F35" s="102"/>
      <c r="G35" s="102"/>
      <c r="H35" s="102"/>
      <c r="I35" s="102"/>
      <c r="J35" s="102"/>
    </row>
    <row r="36" spans="1:10" ht="15.75" x14ac:dyDescent="0.25">
      <c r="A36" s="24"/>
      <c r="B36" s="8"/>
      <c r="C36" s="102"/>
      <c r="D36" s="102"/>
      <c r="E36" s="102"/>
      <c r="F36" s="102"/>
      <c r="G36" s="102"/>
      <c r="H36" s="102"/>
      <c r="I36" s="102"/>
      <c r="J36" s="102"/>
    </row>
    <row r="37" spans="1:10" x14ac:dyDescent="0.25">
      <c r="A37" s="13" t="s">
        <v>198</v>
      </c>
      <c r="B37" s="6" t="s">
        <v>199</v>
      </c>
      <c r="C37" s="102">
        <v>0</v>
      </c>
      <c r="D37" s="102"/>
      <c r="E37" s="102"/>
      <c r="F37" s="102"/>
      <c r="G37" s="102"/>
      <c r="H37" s="102"/>
      <c r="I37" s="102"/>
      <c r="J37" s="102"/>
    </row>
    <row r="38" spans="1:10" x14ac:dyDescent="0.25">
      <c r="A38" s="13"/>
      <c r="B38" s="6"/>
      <c r="C38" s="102"/>
      <c r="D38" s="102"/>
      <c r="E38" s="102"/>
      <c r="F38" s="102"/>
      <c r="G38" s="102"/>
      <c r="H38" s="102"/>
      <c r="I38" s="102"/>
      <c r="J38" s="102"/>
    </row>
    <row r="39" spans="1:10" x14ac:dyDescent="0.25">
      <c r="A39" s="13"/>
      <c r="B39" s="6"/>
      <c r="C39" s="102"/>
      <c r="D39" s="102"/>
      <c r="E39" s="102"/>
      <c r="F39" s="102"/>
      <c r="G39" s="102"/>
      <c r="H39" s="102"/>
      <c r="I39" s="102"/>
      <c r="J39" s="102"/>
    </row>
    <row r="40" spans="1:10" x14ac:dyDescent="0.25">
      <c r="A40" s="13"/>
      <c r="B40" s="6"/>
      <c r="C40" s="102"/>
      <c r="D40" s="102"/>
      <c r="E40" s="102"/>
      <c r="F40" s="102"/>
      <c r="G40" s="102"/>
      <c r="H40" s="102"/>
      <c r="I40" s="102"/>
      <c r="J40" s="102"/>
    </row>
    <row r="41" spans="1:10" x14ac:dyDescent="0.25">
      <c r="A41" s="13"/>
      <c r="B41" s="6"/>
      <c r="C41" s="102"/>
      <c r="D41" s="102"/>
      <c r="E41" s="102"/>
      <c r="F41" s="102"/>
      <c r="G41" s="102"/>
      <c r="H41" s="102"/>
      <c r="I41" s="102"/>
      <c r="J41" s="102"/>
    </row>
    <row r="42" spans="1:10" x14ac:dyDescent="0.25">
      <c r="A42" s="13" t="s">
        <v>200</v>
      </c>
      <c r="B42" s="6" t="s">
        <v>201</v>
      </c>
      <c r="C42" s="102">
        <v>0</v>
      </c>
      <c r="D42" s="102"/>
      <c r="E42" s="102"/>
      <c r="F42" s="102"/>
      <c r="G42" s="102"/>
      <c r="H42" s="102"/>
      <c r="I42" s="102"/>
      <c r="J42" s="102"/>
    </row>
    <row r="43" spans="1:10" x14ac:dyDescent="0.25">
      <c r="A43" s="13"/>
      <c r="B43" s="6"/>
      <c r="C43" s="102"/>
      <c r="D43" s="102"/>
      <c r="E43" s="102"/>
      <c r="F43" s="102"/>
      <c r="G43" s="102"/>
      <c r="H43" s="102"/>
      <c r="I43" s="102"/>
      <c r="J43" s="102"/>
    </row>
    <row r="44" spans="1:10" x14ac:dyDescent="0.25">
      <c r="A44" s="13"/>
      <c r="B44" s="6"/>
      <c r="C44" s="102"/>
      <c r="D44" s="102"/>
      <c r="E44" s="102"/>
      <c r="F44" s="102"/>
      <c r="G44" s="102"/>
      <c r="H44" s="102"/>
      <c r="I44" s="102"/>
      <c r="J44" s="102"/>
    </row>
    <row r="45" spans="1:10" x14ac:dyDescent="0.25">
      <c r="A45" s="13"/>
      <c r="B45" s="6"/>
      <c r="C45" s="102"/>
      <c r="D45" s="102"/>
      <c r="E45" s="102"/>
      <c r="F45" s="102"/>
      <c r="G45" s="102"/>
      <c r="H45" s="102"/>
      <c r="I45" s="102"/>
      <c r="J45" s="102"/>
    </row>
    <row r="46" spans="1:10" x14ac:dyDescent="0.25">
      <c r="A46" s="13"/>
      <c r="B46" s="6"/>
      <c r="C46" s="102"/>
      <c r="D46" s="102"/>
      <c r="E46" s="102"/>
      <c r="F46" s="102"/>
      <c r="G46" s="102"/>
      <c r="H46" s="102"/>
      <c r="I46" s="102"/>
      <c r="J46" s="102"/>
    </row>
    <row r="47" spans="1:10" x14ac:dyDescent="0.25">
      <c r="A47" s="13" t="s">
        <v>202</v>
      </c>
      <c r="B47" s="6" t="s">
        <v>203</v>
      </c>
      <c r="C47" s="102">
        <v>0</v>
      </c>
      <c r="D47" s="102"/>
      <c r="E47" s="102"/>
      <c r="F47" s="102"/>
      <c r="G47" s="102"/>
      <c r="H47" s="102"/>
      <c r="I47" s="102"/>
      <c r="J47" s="102"/>
    </row>
    <row r="48" spans="1:10" s="88" customFormat="1" x14ac:dyDescent="0.25">
      <c r="A48" s="13" t="s">
        <v>204</v>
      </c>
      <c r="B48" s="6" t="s">
        <v>205</v>
      </c>
      <c r="C48" s="102">
        <v>0</v>
      </c>
      <c r="D48" s="102"/>
      <c r="E48" s="102"/>
      <c r="F48" s="102"/>
      <c r="G48" s="102"/>
      <c r="H48" s="102"/>
      <c r="I48" s="102"/>
      <c r="J48" s="102"/>
    </row>
    <row r="49" spans="1:10" s="88" customFormat="1" ht="15.75" x14ac:dyDescent="0.25">
      <c r="A49" s="20" t="s">
        <v>424</v>
      </c>
      <c r="B49" s="9" t="s">
        <v>206</v>
      </c>
      <c r="C49" s="91">
        <f>SUM(C37,C42,C47,C48,)</f>
        <v>0</v>
      </c>
      <c r="D49" s="91">
        <f t="shared" ref="D49:J49" si="1">SUM(D37,D42,D47,D48,)</f>
        <v>0</v>
      </c>
      <c r="E49" s="91">
        <f t="shared" si="1"/>
        <v>0</v>
      </c>
      <c r="F49" s="91">
        <f t="shared" si="1"/>
        <v>0</v>
      </c>
      <c r="G49" s="91">
        <f t="shared" si="1"/>
        <v>0</v>
      </c>
      <c r="H49" s="91">
        <f t="shared" si="1"/>
        <v>0</v>
      </c>
      <c r="I49" s="91">
        <f t="shared" si="1"/>
        <v>0</v>
      </c>
      <c r="J49" s="91">
        <f t="shared" si="1"/>
        <v>0</v>
      </c>
    </row>
    <row r="50" spans="1:10" ht="78.75" x14ac:dyDescent="0.25">
      <c r="A50" s="94" t="s">
        <v>53</v>
      </c>
      <c r="B50" s="92"/>
      <c r="C50" s="92"/>
      <c r="D50" s="92"/>
      <c r="E50" s="92"/>
      <c r="F50" s="92"/>
      <c r="G50" s="92"/>
      <c r="H50" s="92"/>
      <c r="I50" s="92"/>
      <c r="J50" s="92"/>
    </row>
    <row r="51" spans="1:10" ht="15.75" x14ac:dyDescent="0.3">
      <c r="A51" s="84" t="s">
        <v>54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4" t="s">
        <v>54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4" t="s">
        <v>54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1" t="s">
        <v>52</v>
      </c>
    </row>
    <row r="57" spans="1:10" x14ac:dyDescent="0.25">
      <c r="A57" s="83"/>
    </row>
    <row r="58" spans="1:10" ht="25.5" x14ac:dyDescent="0.25">
      <c r="A58" s="82" t="s">
        <v>59</v>
      </c>
    </row>
    <row r="59" spans="1:10" ht="51" x14ac:dyDescent="0.25">
      <c r="A59" s="82" t="s">
        <v>47</v>
      </c>
    </row>
    <row r="60" spans="1:10" ht="25.5" x14ac:dyDescent="0.25">
      <c r="A60" s="82" t="s">
        <v>48</v>
      </c>
    </row>
    <row r="61" spans="1:10" ht="25.5" x14ac:dyDescent="0.25">
      <c r="A61" s="82" t="s">
        <v>49</v>
      </c>
    </row>
    <row r="62" spans="1:10" ht="38.25" x14ac:dyDescent="0.25">
      <c r="A62" s="82" t="s">
        <v>50</v>
      </c>
    </row>
    <row r="63" spans="1:10" ht="25.5" x14ac:dyDescent="0.25">
      <c r="A63" s="82" t="s">
        <v>51</v>
      </c>
    </row>
    <row r="64" spans="1:10" ht="38.25" x14ac:dyDescent="0.25">
      <c r="A64" s="82" t="s">
        <v>60</v>
      </c>
    </row>
    <row r="65" spans="1:1" ht="51" x14ac:dyDescent="0.25">
      <c r="A65" s="104" t="s">
        <v>61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I44"/>
  <sheetViews>
    <sheetView topLeftCell="A16" workbookViewId="0">
      <selection activeCell="E2" sqref="E2"/>
    </sheetView>
  </sheetViews>
  <sheetFormatPr defaultRowHeight="15" x14ac:dyDescent="0.25"/>
  <cols>
    <col min="1" max="1" width="64.140625" customWidth="1"/>
    <col min="2" max="2" width="12.5703125" bestFit="1" customWidth="1"/>
    <col min="3" max="3" width="14.7109375" customWidth="1"/>
    <col min="4" max="4" width="13.28515625" customWidth="1"/>
    <col min="5" max="5" width="21.8554687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C1" s="1"/>
      <c r="D1" s="1"/>
      <c r="E1" s="238" t="s">
        <v>713</v>
      </c>
      <c r="F1" s="238"/>
      <c r="G1" s="238"/>
      <c r="H1" s="238"/>
    </row>
    <row r="3" spans="1:9" ht="25.5" customHeight="1" x14ac:dyDescent="0.25">
      <c r="A3" s="232" t="s">
        <v>700</v>
      </c>
      <c r="B3" s="239"/>
      <c r="C3" s="239"/>
      <c r="D3" s="239"/>
      <c r="E3" s="239"/>
      <c r="F3" s="239"/>
      <c r="G3" s="239"/>
      <c r="H3" s="239"/>
    </row>
    <row r="4" spans="1:9" ht="82.5" customHeight="1" x14ac:dyDescent="0.25">
      <c r="A4" s="235" t="s">
        <v>664</v>
      </c>
      <c r="B4" s="235"/>
      <c r="C4" s="235"/>
      <c r="D4" s="235"/>
      <c r="E4" s="235"/>
      <c r="F4" s="235"/>
      <c r="G4" s="235"/>
      <c r="H4" s="235"/>
    </row>
    <row r="5" spans="1:9" ht="20.25" customHeight="1" x14ac:dyDescent="0.25">
      <c r="A5" s="55"/>
      <c r="B5" s="105"/>
      <c r="C5" s="105"/>
      <c r="D5" s="105"/>
      <c r="E5" s="105"/>
      <c r="F5" s="105"/>
      <c r="G5" s="105"/>
      <c r="H5" s="105"/>
    </row>
    <row r="6" spans="1:9" x14ac:dyDescent="0.25">
      <c r="A6" s="87" t="s">
        <v>1</v>
      </c>
      <c r="F6" s="231" t="s">
        <v>648</v>
      </c>
      <c r="G6" s="245"/>
      <c r="H6" s="245"/>
      <c r="I6" s="246"/>
    </row>
    <row r="7" spans="1:9" ht="86.25" customHeight="1" x14ac:dyDescent="0.3">
      <c r="A7" s="2" t="s">
        <v>81</v>
      </c>
      <c r="B7" s="3" t="s">
        <v>82</v>
      </c>
      <c r="C7" s="84" t="s">
        <v>637</v>
      </c>
      <c r="D7" s="84" t="s">
        <v>638</v>
      </c>
      <c r="E7" s="84" t="s">
        <v>643</v>
      </c>
      <c r="F7" s="106">
        <v>2018</v>
      </c>
      <c r="G7" s="106">
        <v>2019</v>
      </c>
      <c r="H7" s="106">
        <v>2020</v>
      </c>
      <c r="I7" s="106">
        <v>2021</v>
      </c>
    </row>
    <row r="8" spans="1:9" x14ac:dyDescent="0.25">
      <c r="A8" s="21" t="s">
        <v>501</v>
      </c>
      <c r="B8" s="5" t="s">
        <v>343</v>
      </c>
      <c r="C8" s="103"/>
      <c r="D8" s="103"/>
      <c r="E8" s="53"/>
      <c r="F8" s="102"/>
      <c r="G8" s="102"/>
      <c r="H8" s="102"/>
      <c r="I8" s="102"/>
    </row>
    <row r="9" spans="1:9" x14ac:dyDescent="0.25">
      <c r="A9" s="47" t="s">
        <v>220</v>
      </c>
      <c r="B9" s="47" t="s">
        <v>343</v>
      </c>
      <c r="C9" s="102"/>
      <c r="D9" s="102"/>
      <c r="E9" s="102"/>
      <c r="F9" s="102"/>
      <c r="G9" s="102"/>
      <c r="H9" s="102"/>
      <c r="I9" s="102"/>
    </row>
    <row r="10" spans="1:9" ht="30" x14ac:dyDescent="0.25">
      <c r="A10" s="12" t="s">
        <v>344</v>
      </c>
      <c r="B10" s="5" t="s">
        <v>345</v>
      </c>
      <c r="C10" s="102"/>
      <c r="D10" s="102"/>
      <c r="E10" s="102"/>
      <c r="F10" s="102"/>
      <c r="G10" s="102"/>
      <c r="H10" s="102"/>
      <c r="I10" s="102"/>
    </row>
    <row r="11" spans="1:9" x14ac:dyDescent="0.25">
      <c r="A11" s="21" t="s">
        <v>549</v>
      </c>
      <c r="B11" s="5" t="s">
        <v>346</v>
      </c>
      <c r="C11" s="103"/>
      <c r="D11" s="103"/>
      <c r="E11" s="111"/>
      <c r="F11" s="102"/>
      <c r="G11" s="102"/>
      <c r="H11" s="102"/>
      <c r="I11" s="102"/>
    </row>
    <row r="12" spans="1:9" x14ac:dyDescent="0.25">
      <c r="A12" s="47" t="s">
        <v>220</v>
      </c>
      <c r="B12" s="47" t="s">
        <v>346</v>
      </c>
      <c r="C12" s="102"/>
      <c r="D12" s="102"/>
      <c r="E12" s="102"/>
      <c r="F12" s="102"/>
      <c r="G12" s="102"/>
      <c r="H12" s="102"/>
      <c r="I12" s="102"/>
    </row>
    <row r="13" spans="1:9" s="88" customFormat="1" x14ac:dyDescent="0.25">
      <c r="A13" s="11" t="s">
        <v>521</v>
      </c>
      <c r="B13" s="7" t="s">
        <v>347</v>
      </c>
      <c r="C13" s="91"/>
      <c r="D13" s="91"/>
      <c r="E13" s="91"/>
      <c r="F13" s="91"/>
      <c r="G13" s="91"/>
      <c r="H13" s="91"/>
      <c r="I13" s="91"/>
    </row>
    <row r="14" spans="1:9" x14ac:dyDescent="0.25">
      <c r="A14" s="12" t="s">
        <v>550</v>
      </c>
      <c r="B14" s="5" t="s">
        <v>348</v>
      </c>
      <c r="C14" s="102"/>
      <c r="D14" s="102"/>
      <c r="E14" s="102"/>
      <c r="F14" s="102"/>
      <c r="G14" s="102"/>
      <c r="H14" s="102"/>
      <c r="I14" s="102"/>
    </row>
    <row r="15" spans="1:9" x14ac:dyDescent="0.25">
      <c r="A15" s="47" t="s">
        <v>228</v>
      </c>
      <c r="B15" s="47" t="s">
        <v>348</v>
      </c>
      <c r="C15" s="102"/>
      <c r="D15" s="102"/>
      <c r="E15" s="102"/>
      <c r="F15" s="102"/>
      <c r="G15" s="102"/>
      <c r="H15" s="102"/>
      <c r="I15" s="102"/>
    </row>
    <row r="16" spans="1:9" x14ac:dyDescent="0.25">
      <c r="A16" s="21" t="s">
        <v>349</v>
      </c>
      <c r="B16" s="5" t="s">
        <v>350</v>
      </c>
      <c r="C16" s="102"/>
      <c r="D16" s="102"/>
      <c r="E16" s="102"/>
      <c r="F16" s="102"/>
      <c r="G16" s="102"/>
      <c r="H16" s="102"/>
      <c r="I16" s="102"/>
    </row>
    <row r="17" spans="1:9" x14ac:dyDescent="0.25">
      <c r="A17" s="13" t="s">
        <v>551</v>
      </c>
      <c r="B17" s="5" t="s">
        <v>351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7" t="s">
        <v>229</v>
      </c>
      <c r="B18" s="47" t="s">
        <v>351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352</v>
      </c>
      <c r="B19" s="5" t="s">
        <v>353</v>
      </c>
      <c r="C19" s="26"/>
      <c r="D19" s="26"/>
      <c r="E19" s="26"/>
      <c r="F19" s="26"/>
      <c r="G19" s="26"/>
      <c r="H19" s="26"/>
      <c r="I19" s="26"/>
    </row>
    <row r="20" spans="1:9" s="88" customFormat="1" x14ac:dyDescent="0.25">
      <c r="A20" s="22" t="s">
        <v>522</v>
      </c>
      <c r="B20" s="7" t="s">
        <v>354</v>
      </c>
      <c r="C20" s="92"/>
      <c r="D20" s="92"/>
      <c r="E20" s="92"/>
      <c r="F20" s="92"/>
      <c r="G20" s="92"/>
      <c r="H20" s="92"/>
      <c r="I20" s="92"/>
    </row>
    <row r="21" spans="1:9" x14ac:dyDescent="0.25">
      <c r="A21" s="12" t="s">
        <v>369</v>
      </c>
      <c r="B21" s="5" t="s">
        <v>370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371</v>
      </c>
      <c r="B22" s="5" t="s">
        <v>372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373</v>
      </c>
      <c r="B23" s="5" t="s">
        <v>374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506</v>
      </c>
      <c r="B24" s="5" t="s">
        <v>375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7" t="s">
        <v>254</v>
      </c>
      <c r="B25" s="47" t="s">
        <v>375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7" t="s">
        <v>255</v>
      </c>
      <c r="B26" s="47" t="s">
        <v>375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48" t="s">
        <v>256</v>
      </c>
      <c r="B27" s="48" t="s">
        <v>375</v>
      </c>
      <c r="C27" s="26"/>
      <c r="D27" s="26"/>
      <c r="E27" s="26"/>
      <c r="F27" s="26"/>
      <c r="G27" s="26"/>
      <c r="H27" s="26"/>
      <c r="I27" s="26"/>
    </row>
    <row r="28" spans="1:9" s="88" customFormat="1" x14ac:dyDescent="0.25">
      <c r="A28" s="49" t="s">
        <v>525</v>
      </c>
      <c r="B28" s="36" t="s">
        <v>376</v>
      </c>
      <c r="C28" s="92"/>
      <c r="D28" s="92"/>
      <c r="E28" s="92"/>
      <c r="F28" s="92"/>
      <c r="G28" s="92"/>
      <c r="H28" s="92"/>
      <c r="I28" s="92"/>
    </row>
    <row r="29" spans="1:9" x14ac:dyDescent="0.25">
      <c r="A29" s="79"/>
      <c r="B29" s="80"/>
    </row>
    <row r="30" spans="1:9" ht="47.25" customHeight="1" x14ac:dyDescent="0.25">
      <c r="A30" s="2" t="s">
        <v>81</v>
      </c>
      <c r="B30" s="3" t="s">
        <v>82</v>
      </c>
      <c r="C30" s="106" t="s">
        <v>697</v>
      </c>
      <c r="D30" s="106" t="s">
        <v>695</v>
      </c>
      <c r="E30" s="145" t="s">
        <v>696</v>
      </c>
      <c r="F30" s="106" t="s">
        <v>705</v>
      </c>
      <c r="G30" s="146"/>
      <c r="H30" s="25"/>
    </row>
    <row r="31" spans="1:9" s="88" customFormat="1" ht="26.25" x14ac:dyDescent="0.25">
      <c r="A31" s="151" t="s">
        <v>37</v>
      </c>
      <c r="B31" s="152"/>
      <c r="C31" s="153"/>
      <c r="D31" s="153"/>
      <c r="E31" s="153"/>
      <c r="F31" s="153"/>
      <c r="G31" s="147"/>
      <c r="H31" s="148"/>
    </row>
    <row r="32" spans="1:9" ht="15.75" x14ac:dyDescent="0.3">
      <c r="A32" s="84" t="s">
        <v>57</v>
      </c>
      <c r="B32" s="36"/>
      <c r="C32" s="196">
        <v>4398948</v>
      </c>
      <c r="D32" s="154">
        <v>5050000</v>
      </c>
      <c r="E32" s="154">
        <v>5000000</v>
      </c>
      <c r="F32" s="154">
        <v>5000000</v>
      </c>
      <c r="G32" s="149"/>
      <c r="H32" s="150"/>
    </row>
    <row r="33" spans="1:8" ht="45" x14ac:dyDescent="0.3">
      <c r="A33" s="84" t="s">
        <v>34</v>
      </c>
      <c r="B33" s="36"/>
      <c r="C33" s="196"/>
      <c r="D33" s="154"/>
      <c r="E33" s="154"/>
      <c r="F33" s="154"/>
      <c r="G33" s="149"/>
      <c r="H33" s="150"/>
    </row>
    <row r="34" spans="1:8" ht="15.75" x14ac:dyDescent="0.3">
      <c r="A34" s="84" t="s">
        <v>35</v>
      </c>
      <c r="B34" s="36"/>
      <c r="C34" s="196"/>
      <c r="D34" s="154"/>
      <c r="E34" s="154"/>
      <c r="F34" s="154"/>
      <c r="G34" s="149"/>
      <c r="H34" s="150"/>
    </row>
    <row r="35" spans="1:8" ht="30.75" customHeight="1" x14ac:dyDescent="0.3">
      <c r="A35" s="84" t="s">
        <v>36</v>
      </c>
      <c r="B35" s="36"/>
      <c r="C35" s="196"/>
      <c r="D35" s="154"/>
      <c r="E35" s="154"/>
      <c r="F35" s="154"/>
      <c r="G35" s="149"/>
      <c r="H35" s="150"/>
    </row>
    <row r="36" spans="1:8" ht="15.75" x14ac:dyDescent="0.3">
      <c r="A36" s="84" t="s">
        <v>58</v>
      </c>
      <c r="B36" s="36"/>
      <c r="C36" s="196">
        <v>64830</v>
      </c>
      <c r="D36" s="154">
        <v>20000</v>
      </c>
      <c r="E36" s="154">
        <v>20000</v>
      </c>
      <c r="F36" s="154">
        <v>20000</v>
      </c>
      <c r="G36" s="149"/>
      <c r="H36" s="150"/>
    </row>
    <row r="37" spans="1:8" ht="21" customHeight="1" x14ac:dyDescent="0.3">
      <c r="A37" s="84" t="s">
        <v>56</v>
      </c>
      <c r="B37" s="36"/>
      <c r="C37" s="196"/>
      <c r="D37" s="154"/>
      <c r="E37" s="154"/>
      <c r="F37" s="154"/>
      <c r="G37" s="149"/>
      <c r="H37" s="150"/>
    </row>
    <row r="38" spans="1:8" s="88" customFormat="1" x14ac:dyDescent="0.25">
      <c r="A38" s="22" t="s">
        <v>25</v>
      </c>
      <c r="B38" s="36"/>
      <c r="C38" s="197">
        <f>SUM(C32:C37)</f>
        <v>4463778</v>
      </c>
      <c r="D38" s="155">
        <f t="shared" ref="D38:F38" si="0">SUM(D32:D37)</f>
        <v>5070000</v>
      </c>
      <c r="E38" s="155">
        <f t="shared" si="0"/>
        <v>5020000</v>
      </c>
      <c r="F38" s="155">
        <f t="shared" si="0"/>
        <v>5020000</v>
      </c>
      <c r="G38" s="147"/>
      <c r="H38" s="148"/>
    </row>
    <row r="39" spans="1:8" x14ac:dyDescent="0.25">
      <c r="A39" s="79"/>
      <c r="B39" s="80"/>
    </row>
    <row r="40" spans="1:8" x14ac:dyDescent="0.25">
      <c r="A40" s="79"/>
      <c r="B40" s="80"/>
    </row>
    <row r="41" spans="1:8" x14ac:dyDescent="0.25">
      <c r="A41" s="247" t="s">
        <v>55</v>
      </c>
      <c r="B41" s="247"/>
      <c r="C41" s="247"/>
      <c r="D41" s="247"/>
      <c r="E41" s="247"/>
    </row>
    <row r="42" spans="1:8" x14ac:dyDescent="0.25">
      <c r="A42" s="247"/>
      <c r="B42" s="247"/>
      <c r="C42" s="247"/>
      <c r="D42" s="247"/>
      <c r="E42" s="247"/>
    </row>
    <row r="43" spans="1:8" ht="27.75" customHeight="1" x14ac:dyDescent="0.25">
      <c r="A43" s="247"/>
      <c r="B43" s="247"/>
      <c r="C43" s="247"/>
      <c r="D43" s="247"/>
      <c r="E43" s="247"/>
    </row>
    <row r="44" spans="1:8" x14ac:dyDescent="0.25">
      <c r="A44" s="79"/>
      <c r="B44" s="80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9"/>
  <sheetViews>
    <sheetView workbookViewId="0">
      <selection activeCell="C9" sqref="C9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122"/>
    </row>
    <row r="2" spans="1:5" x14ac:dyDescent="0.25">
      <c r="D2" t="s">
        <v>714</v>
      </c>
    </row>
    <row r="3" spans="1:5" ht="24" customHeight="1" x14ac:dyDescent="0.25">
      <c r="A3" s="232" t="s">
        <v>700</v>
      </c>
      <c r="B3" s="239"/>
      <c r="C3" s="239"/>
      <c r="D3" s="239"/>
      <c r="E3" s="239"/>
    </row>
    <row r="4" spans="1:5" ht="23.25" customHeight="1" x14ac:dyDescent="0.25">
      <c r="A4" s="235" t="s">
        <v>665</v>
      </c>
      <c r="B4" s="233"/>
      <c r="C4" s="233"/>
      <c r="D4" s="233"/>
      <c r="E4" s="233"/>
    </row>
    <row r="5" spans="1:5" ht="18" x14ac:dyDescent="0.25">
      <c r="A5" s="42"/>
    </row>
    <row r="7" spans="1:5" ht="30" x14ac:dyDescent="0.3">
      <c r="A7" s="2" t="s">
        <v>81</v>
      </c>
      <c r="B7" s="3" t="s">
        <v>82</v>
      </c>
      <c r="C7" s="52" t="s">
        <v>1</v>
      </c>
      <c r="D7" s="52" t="s">
        <v>2</v>
      </c>
      <c r="E7" s="58" t="s">
        <v>3</v>
      </c>
    </row>
    <row r="8" spans="1:5" x14ac:dyDescent="0.25">
      <c r="A8" s="26"/>
      <c r="B8" s="26"/>
      <c r="C8" s="86"/>
      <c r="D8" s="86"/>
      <c r="E8" s="86"/>
    </row>
    <row r="9" spans="1:5" s="88" customFormat="1" x14ac:dyDescent="0.25">
      <c r="A9" s="15" t="s">
        <v>631</v>
      </c>
      <c r="B9" s="8" t="s">
        <v>652</v>
      </c>
      <c r="C9" s="229">
        <v>4066251</v>
      </c>
      <c r="D9" s="120"/>
      <c r="E9" s="120">
        <f>SUM(C9:D9)</f>
        <v>4066251</v>
      </c>
    </row>
  </sheetData>
  <mergeCells count="2">
    <mergeCell ref="A3:E3"/>
    <mergeCell ref="A4:E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2018-01-17T08:38:02Z</cp:lastPrinted>
  <dcterms:created xsi:type="dcterms:W3CDTF">2014-01-03T21:48:14Z</dcterms:created>
  <dcterms:modified xsi:type="dcterms:W3CDTF">2020-05-28T11:48:13Z</dcterms:modified>
</cp:coreProperties>
</file>