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600" windowHeight="807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'Munka1'!$D$1:$D$303</definedName>
    <definedName name="_xlnm.Print_Titles" localSheetId="0">'Munka1'!$1:$7</definedName>
    <definedName name="_xlnm.Print_Area" localSheetId="0">'Munka1'!$A$1:$G$175</definedName>
  </definedNames>
  <calcPr fullCalcOnLoad="1"/>
</workbook>
</file>

<file path=xl/sharedStrings.xml><?xml version="1.0" encoding="utf-8"?>
<sst xmlns="http://schemas.openxmlformats.org/spreadsheetml/2006/main" count="339" uniqueCount="257">
  <si>
    <t>A</t>
  </si>
  <si>
    <t xml:space="preserve">B </t>
  </si>
  <si>
    <t>C</t>
  </si>
  <si>
    <t>Szakf.</t>
  </si>
  <si>
    <t>Megnevezés</t>
  </si>
  <si>
    <t>Eredeti ei.</t>
  </si>
  <si>
    <t>Dologi kiadások</t>
  </si>
  <si>
    <t>Egyéb dologi kiadás</t>
  </si>
  <si>
    <t>Közutak üzemeltetése, fenntartása</t>
  </si>
  <si>
    <t>Zöldterület kezelés</t>
  </si>
  <si>
    <t>Közvilágítás</t>
  </si>
  <si>
    <t>Községgazdálkodás</t>
  </si>
  <si>
    <t>Személyi jell. Juttatások</t>
  </si>
  <si>
    <t>Munkaadói jár. És szociális hj.adó</t>
  </si>
  <si>
    <t>Egyéb működési célú kiadások</t>
  </si>
  <si>
    <t>Általános tartalék</t>
  </si>
  <si>
    <t>Önk.elsz.költségvetési szerv.</t>
  </si>
  <si>
    <t>Háziorvosi ellátás</t>
  </si>
  <si>
    <t>Orvosi ügyeleti ellátás</t>
  </si>
  <si>
    <t>Fogorvosi ügyeleti ellátás</t>
  </si>
  <si>
    <t>Védőnői szolgálat</t>
  </si>
  <si>
    <t>Civil szervezetek működési támogatása</t>
  </si>
  <si>
    <t>Könyvtári szolgáltatások</t>
  </si>
  <si>
    <t>Közművelődési intézmény működtetése</t>
  </si>
  <si>
    <t>személyi jell. Juttatások</t>
  </si>
  <si>
    <t>munkaadói jár. És szociális hj.adó</t>
  </si>
  <si>
    <t>dologi kiadások</t>
  </si>
  <si>
    <t>Sportlétesítmények működtetése</t>
  </si>
  <si>
    <t>Köztemetőfenntartás és működtetés</t>
  </si>
  <si>
    <t>Személyi jell.juttatások</t>
  </si>
  <si>
    <t>Óvodai nevelés</t>
  </si>
  <si>
    <t>Bölcsődei ellátás</t>
  </si>
  <si>
    <t>Összesen</t>
  </si>
  <si>
    <t>Foly.száll.szolg. közmű építés</t>
  </si>
  <si>
    <t>Kölcsön törlesztés, kölcsön nyújtás</t>
  </si>
  <si>
    <t>Óvoda finanszírozása</t>
  </si>
  <si>
    <t>Intézmény finanszírozás</t>
  </si>
  <si>
    <t>Polgármesteri Hivatal finanszírozása</t>
  </si>
  <si>
    <t>Óvodáztatási támogatás</t>
  </si>
  <si>
    <t>Katasztrófavédelmi helyreállítás</t>
  </si>
  <si>
    <t>042130</t>
  </si>
  <si>
    <t>Növénytermesztés</t>
  </si>
  <si>
    <t>052080</t>
  </si>
  <si>
    <t>045160</t>
  </si>
  <si>
    <t>066010</t>
  </si>
  <si>
    <t>016080</t>
  </si>
  <si>
    <t>Nemzeti ünnepek programjai</t>
  </si>
  <si>
    <t>064010</t>
  </si>
  <si>
    <t>066020</t>
  </si>
  <si>
    <t>047410</t>
  </si>
  <si>
    <t>Ár- és belvízvédelem</t>
  </si>
  <si>
    <t>072111</t>
  </si>
  <si>
    <t>072112</t>
  </si>
  <si>
    <t>072311</t>
  </si>
  <si>
    <t>Fogorvosi alapellátás</t>
  </si>
  <si>
    <t>072312</t>
  </si>
  <si>
    <t>074032</t>
  </si>
  <si>
    <t>Beruházás</t>
  </si>
  <si>
    <t>084031</t>
  </si>
  <si>
    <t>082044</t>
  </si>
  <si>
    <t>082091</t>
  </si>
  <si>
    <t>081030</t>
  </si>
  <si>
    <t>013320</t>
  </si>
  <si>
    <t>107060</t>
  </si>
  <si>
    <t>Egyéb szociális pénzbeli ellátások</t>
  </si>
  <si>
    <t>032020</t>
  </si>
  <si>
    <t>018030</t>
  </si>
  <si>
    <t>011130</t>
  </si>
  <si>
    <t>Munkaadói jár.és szociális hj.adó</t>
  </si>
  <si>
    <t>Beruházások</t>
  </si>
  <si>
    <t>104051</t>
  </si>
  <si>
    <t>091110</t>
  </si>
  <si>
    <t>Munkaadói jár.és szoc.hj.adó</t>
  </si>
  <si>
    <t>104030</t>
  </si>
  <si>
    <t>Munkaadói jár. És szoc.hj.adó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</si>
  <si>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</si>
  <si>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</si>
  <si>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</si>
  <si>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</si>
  <si>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</si>
  <si>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</si>
  <si>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</si>
  <si>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</si>
  <si>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</si>
  <si>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</si>
  <si>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</si>
  <si>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</si>
  <si>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</si>
  <si>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</si>
  <si>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</si>
  <si>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</si>
  <si>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</si>
  <si>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</si>
  <si>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</si>
  <si>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</si>
  <si>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</si>
  <si>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</si>
  <si>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</si>
  <si>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</si>
  <si>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</si>
  <si>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</si>
  <si>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</si>
  <si>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</si>
  <si>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</si>
  <si>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</si>
  <si>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</si>
  <si>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</si>
  <si>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</si>
  <si>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</si>
  <si>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</si>
  <si>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</si>
  <si>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</si>
  <si>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</si>
  <si>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</si>
  <si>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</si>
  <si>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</si>
  <si>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</si>
  <si>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</si>
  <si>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</si>
  <si>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</si>
  <si>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</si>
  <si>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</si>
  <si>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</si>
  <si>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</si>
  <si>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</si>
  <si>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</si>
  <si>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</si>
  <si>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</si>
  <si>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</si>
  <si>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</si>
  <si>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</si>
  <si>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</si>
  <si>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</si>
  <si>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</si>
  <si>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</si>
  <si>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</si>
  <si>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</si>
  <si>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</si>
  <si>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</si>
  <si>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</si>
  <si>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</si>
  <si>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</si>
  <si>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</si>
  <si>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</si>
  <si>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</si>
  <si>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</si>
  <si>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</si>
  <si>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</si>
  <si>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</si>
  <si>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</si>
  <si>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</si>
  <si>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</si>
  <si>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</si>
  <si>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</si>
  <si>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</si>
  <si>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</si>
  <si>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</si>
  <si>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</si>
  <si>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</si>
  <si>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</si>
  <si>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</si>
  <si>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</si>
  <si>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</si>
  <si>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</si>
  <si>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</si>
  <si>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</si>
  <si>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</si>
  <si>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</si>
  <si>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</si>
  <si>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</si>
  <si>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</si>
  <si>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</si>
  <si>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</si>
  <si>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</si>
  <si>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</si>
  <si>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</si>
  <si>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</si>
  <si>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112.</t>
  </si>
  <si>
    <t>113.</t>
  </si>
  <si>
    <t>114.</t>
  </si>
  <si>
    <t>115.</t>
  </si>
  <si>
    <t>116.</t>
  </si>
  <si>
    <t>117.</t>
  </si>
  <si>
    <t>118.</t>
  </si>
  <si>
    <t>119.</t>
  </si>
  <si>
    <t>II. Kulcsi Polgármesteri Hivatal</t>
  </si>
  <si>
    <t>III. Százholdas Pagony Óvoda és Bölcsőde</t>
  </si>
  <si>
    <t>I. Kulcs Községi Önkormányzat</t>
  </si>
  <si>
    <t>D</t>
  </si>
  <si>
    <t>Mód. ei.</t>
  </si>
  <si>
    <t>120.</t>
  </si>
  <si>
    <t>Felújítások</t>
  </si>
  <si>
    <t>egyéb dologi kiadások</t>
  </si>
  <si>
    <t>E</t>
  </si>
  <si>
    <t>Teljesítés</t>
  </si>
  <si>
    <t>121.</t>
  </si>
  <si>
    <t>122.</t>
  </si>
  <si>
    <t>123.</t>
  </si>
  <si>
    <t>124.</t>
  </si>
  <si>
    <t>125.</t>
  </si>
  <si>
    <t>126.</t>
  </si>
  <si>
    <t>128.</t>
  </si>
  <si>
    <t>129.</t>
  </si>
  <si>
    <t>130.</t>
  </si>
  <si>
    <t>131.</t>
  </si>
  <si>
    <t>132.</t>
  </si>
  <si>
    <t>133.</t>
  </si>
  <si>
    <t>096015</t>
  </si>
  <si>
    <t>Gyermekétkeztetés</t>
  </si>
  <si>
    <t>104035</t>
  </si>
  <si>
    <t>018020</t>
  </si>
  <si>
    <t>Kp-i költségvetési befizetések</t>
  </si>
  <si>
    <t>Egyéb elvonások, befizetések</t>
  </si>
  <si>
    <t>Önkormányzati ált.igazgatási tevék.</t>
  </si>
  <si>
    <t>041233</t>
  </si>
  <si>
    <t>Hosszabb időtartamú közfoglalkoztatás</t>
  </si>
  <si>
    <t>018010</t>
  </si>
  <si>
    <t>Önkorm-k elszám. Kp-i költségvetéssel</t>
  </si>
  <si>
    <t>Elvonások és befizetések</t>
  </si>
  <si>
    <t>ÁHB megelőlegezések visszafizetése</t>
  </si>
  <si>
    <t>Egyéb működési célú támogatás</t>
  </si>
  <si>
    <t>082042</t>
  </si>
  <si>
    <t>Könyvtári állomány gyarapítása</t>
  </si>
  <si>
    <t>Gyermekvédelmi pénzbeli és term.beni ellát., támog.</t>
  </si>
  <si>
    <t>Egyéb term.beni gyermekvéd.tám.</t>
  </si>
  <si>
    <t>900060</t>
  </si>
  <si>
    <t>Forgatási és befektetési célú finansz.műv.</t>
  </si>
  <si>
    <t>Betét elhelyezés</t>
  </si>
  <si>
    <t>Személyi jell. juttatások</t>
  </si>
  <si>
    <t>Munkaadókat terhelő járulékok</t>
  </si>
  <si>
    <t>Pénzeszköz betétbe helyezése</t>
  </si>
  <si>
    <t>016010</t>
  </si>
  <si>
    <t>Orsz.gyűl.választ.</t>
  </si>
  <si>
    <t>Személyi juttatások</t>
  </si>
  <si>
    <t>Gyermekétkeztetés bölcsődében</t>
  </si>
  <si>
    <t>013350</t>
  </si>
  <si>
    <t>Önkorm.vagyonnal gazdálkodás</t>
  </si>
  <si>
    <t>Kp-i ktsvetésibefizetések</t>
  </si>
  <si>
    <t>Egyéb műk.célú támogatás áhb (Adony, RFK)</t>
  </si>
  <si>
    <t>061030</t>
  </si>
  <si>
    <t>Lakáshoz jutást segítő támogatások</t>
  </si>
  <si>
    <t>Felhal.célú visszafiz.támogatások áhk</t>
  </si>
  <si>
    <t>063080</t>
  </si>
  <si>
    <t>Vízell-tal kapcs. Közmű építése, üzemeltetése</t>
  </si>
  <si>
    <t>Felújítás</t>
  </si>
  <si>
    <t>Kiadások alakulása feladatonként, tevékenységenként 2017. év</t>
  </si>
  <si>
    <t>Felhalmozási kiadások</t>
  </si>
  <si>
    <t>Működési célú kiadások</t>
  </si>
  <si>
    <t>Egyéb eseti pénzbeli</t>
  </si>
  <si>
    <t>360000-1</t>
  </si>
  <si>
    <t>Vízterm.kezelés, ellátás</t>
  </si>
  <si>
    <t>841126-1</t>
  </si>
  <si>
    <t>Önk. És Társulások által végzett tev.</t>
  </si>
  <si>
    <t>Személyi jell. Kiadások</t>
  </si>
  <si>
    <t>051040 Nem veszélyes hulladék kezelése, ártalmatlanítása</t>
  </si>
  <si>
    <t>081071 Üdülői szálláshely-szolgáltatás és étkeztetés</t>
  </si>
  <si>
    <t>3. melléklet az 5/2018.(VI.06.)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</si>
</sst>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49" fontId="6" fillId="33" borderId="23" xfId="0" applyNumberFormat="1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49" fontId="4" fillId="33" borderId="29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0" fontId="0" fillId="33" borderId="28" xfId="0" applyFill="1" applyBorder="1" applyAlignment="1">
      <alignment/>
    </xf>
    <xf numFmtId="49" fontId="6" fillId="33" borderId="29" xfId="0" applyNumberFormat="1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3" fontId="6" fillId="33" borderId="34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35" xfId="0" applyFill="1" applyBorder="1" applyAlignment="1">
      <alignment/>
    </xf>
    <xf numFmtId="49" fontId="5" fillId="33" borderId="29" xfId="0" applyNumberFormat="1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 horizontal="left"/>
    </xf>
    <xf numFmtId="49" fontId="5" fillId="33" borderId="36" xfId="0" applyNumberFormat="1" applyFont="1" applyFill="1" applyBorder="1" applyAlignment="1">
      <alignment horizontal="left"/>
    </xf>
    <xf numFmtId="49" fontId="4" fillId="33" borderId="36" xfId="0" applyNumberFormat="1" applyFont="1" applyFill="1" applyBorder="1" applyAlignment="1">
      <alignment horizontal="left"/>
    </xf>
    <xf numFmtId="0" fontId="4" fillId="33" borderId="36" xfId="0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left"/>
    </xf>
    <xf numFmtId="0" fontId="4" fillId="33" borderId="36" xfId="0" applyFont="1" applyFill="1" applyBorder="1" applyAlignment="1">
      <alignment horizontal="left"/>
    </xf>
    <xf numFmtId="0" fontId="0" fillId="33" borderId="32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6" fillId="33" borderId="33" xfId="0" applyNumberFormat="1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49" fontId="7" fillId="33" borderId="29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49" fontId="6" fillId="33" borderId="37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3" fontId="6" fillId="33" borderId="40" xfId="0" applyNumberFormat="1" applyFont="1" applyFill="1" applyBorder="1" applyAlignment="1">
      <alignment/>
    </xf>
    <xf numFmtId="3" fontId="6" fillId="33" borderId="41" xfId="0" applyNumberFormat="1" applyFont="1" applyFill="1" applyBorder="1" applyAlignment="1">
      <alignment/>
    </xf>
    <xf numFmtId="0" fontId="4" fillId="33" borderId="42" xfId="0" applyFont="1" applyFill="1" applyBorder="1" applyAlignment="1">
      <alignment/>
    </xf>
    <xf numFmtId="49" fontId="5" fillId="33" borderId="43" xfId="0" applyNumberFormat="1" applyFont="1" applyFill="1" applyBorder="1" applyAlignment="1">
      <alignment/>
    </xf>
    <xf numFmtId="0" fontId="4" fillId="33" borderId="43" xfId="0" applyFont="1" applyFill="1" applyBorder="1" applyAlignment="1">
      <alignment wrapText="1"/>
    </xf>
    <xf numFmtId="0" fontId="4" fillId="33" borderId="43" xfId="0" applyFont="1" applyFill="1" applyBorder="1" applyAlignment="1">
      <alignment/>
    </xf>
    <xf numFmtId="3" fontId="4" fillId="33" borderId="43" xfId="0" applyNumberFormat="1" applyFont="1" applyFill="1" applyBorder="1" applyAlignment="1">
      <alignment/>
    </xf>
    <xf numFmtId="0" fontId="0" fillId="33" borderId="43" xfId="0" applyFill="1" applyBorder="1" applyAlignment="1">
      <alignment/>
    </xf>
    <xf numFmtId="0" fontId="4" fillId="33" borderId="28" xfId="0" applyFont="1" applyFill="1" applyBorder="1" applyAlignment="1">
      <alignment/>
    </xf>
    <xf numFmtId="49" fontId="5" fillId="33" borderId="28" xfId="0" applyNumberFormat="1" applyFont="1" applyFill="1" applyBorder="1" applyAlignment="1">
      <alignment/>
    </xf>
    <xf numFmtId="0" fontId="4" fillId="33" borderId="44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49" fontId="6" fillId="33" borderId="30" xfId="0" applyNumberFormat="1" applyFont="1" applyFill="1" applyBorder="1" applyAlignment="1">
      <alignment/>
    </xf>
    <xf numFmtId="49" fontId="4" fillId="33" borderId="30" xfId="0" applyNumberFormat="1" applyFont="1" applyFill="1" applyBorder="1" applyAlignment="1">
      <alignment/>
    </xf>
    <xf numFmtId="49" fontId="4" fillId="33" borderId="38" xfId="0" applyNumberFormat="1" applyFont="1" applyFill="1" applyBorder="1" applyAlignment="1">
      <alignment/>
    </xf>
    <xf numFmtId="0" fontId="4" fillId="33" borderId="39" xfId="0" applyFont="1" applyFill="1" applyBorder="1" applyAlignment="1">
      <alignment/>
    </xf>
    <xf numFmtId="3" fontId="4" fillId="33" borderId="40" xfId="0" applyNumberFormat="1" applyFont="1" applyFill="1" applyBorder="1" applyAlignment="1">
      <alignment/>
    </xf>
    <xf numFmtId="3" fontId="4" fillId="33" borderId="46" xfId="0" applyNumberFormat="1" applyFont="1" applyFill="1" applyBorder="1" applyAlignment="1">
      <alignment/>
    </xf>
    <xf numFmtId="3" fontId="6" fillId="33" borderId="35" xfId="0" applyNumberFormat="1" applyFont="1" applyFill="1" applyBorder="1" applyAlignment="1">
      <alignment/>
    </xf>
    <xf numFmtId="3" fontId="0" fillId="33" borderId="28" xfId="0" applyNumberFormat="1" applyFill="1" applyBorder="1" applyAlignment="1">
      <alignment/>
    </xf>
    <xf numFmtId="49" fontId="4" fillId="33" borderId="37" xfId="0" applyNumberFormat="1" applyFont="1" applyFill="1" applyBorder="1" applyAlignment="1">
      <alignment/>
    </xf>
    <xf numFmtId="0" fontId="4" fillId="33" borderId="38" xfId="0" applyFont="1" applyFill="1" applyBorder="1" applyAlignment="1">
      <alignment/>
    </xf>
    <xf numFmtId="49" fontId="4" fillId="33" borderId="28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left"/>
    </xf>
    <xf numFmtId="0" fontId="4" fillId="33" borderId="28" xfId="0" applyNumberFormat="1" applyFont="1" applyFill="1" applyBorder="1" applyAlignment="1">
      <alignment horizontal="right"/>
    </xf>
    <xf numFmtId="1" fontId="4" fillId="33" borderId="32" xfId="0" applyNumberFormat="1" applyFont="1" applyFill="1" applyBorder="1" applyAlignment="1">
      <alignment horizontal="right"/>
    </xf>
    <xf numFmtId="0" fontId="4" fillId="33" borderId="47" xfId="0" applyFont="1" applyFill="1" applyBorder="1" applyAlignment="1">
      <alignment/>
    </xf>
    <xf numFmtId="3" fontId="5" fillId="33" borderId="48" xfId="0" applyNumberFormat="1" applyFont="1" applyFill="1" applyBorder="1" applyAlignment="1">
      <alignment/>
    </xf>
    <xf numFmtId="3" fontId="5" fillId="33" borderId="49" xfId="0" applyNumberFormat="1" applyFont="1" applyFill="1" applyBorder="1" applyAlignment="1">
      <alignment/>
    </xf>
    <xf numFmtId="0" fontId="4" fillId="33" borderId="5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left"/>
    </xf>
    <xf numFmtId="0" fontId="0" fillId="33" borderId="0" xfId="0" applyFill="1" applyBorder="1" applyAlignment="1">
      <alignment horizontal="right" shrinkToFit="1"/>
    </xf>
    <xf numFmtId="0" fontId="0" fillId="33" borderId="0" xfId="0" applyFont="1" applyFill="1" applyBorder="1" applyAlignment="1">
      <alignment horizontal="right" shrinkToFit="1"/>
    </xf>
    <xf numFmtId="0" fontId="1" fillId="33" borderId="0" xfId="0" applyFont="1" applyFill="1" applyBorder="1" applyAlignment="1">
      <alignment horizontal="center" vertical="top" wrapText="1"/>
    </xf>
    <xf numFmtId="0" fontId="3" fillId="33" borderId="54" xfId="0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3" fillId="33" borderId="57" xfId="0" applyFont="1" applyFill="1" applyBorder="1" applyAlignment="1">
      <alignment horizontal="left"/>
    </xf>
    <xf numFmtId="0" fontId="3" fillId="33" borderId="58" xfId="0" applyFont="1" applyFill="1" applyBorder="1" applyAlignment="1">
      <alignment horizontal="left"/>
    </xf>
    <xf numFmtId="0" fontId="3" fillId="33" borderId="59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60" xfId="0" applyFont="1" applyFill="1" applyBorder="1" applyAlignment="1">
      <alignment horizontal="left"/>
    </xf>
    <xf numFmtId="49" fontId="4" fillId="33" borderId="32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9" fontId="4" fillId="33" borderId="61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left"/>
    </xf>
    <xf numFmtId="49" fontId="5" fillId="33" borderId="36" xfId="0" applyNumberFormat="1" applyFont="1" applyFill="1" applyBorder="1" applyAlignment="1">
      <alignment horizontal="left"/>
    </xf>
    <xf numFmtId="49" fontId="5" fillId="33" borderId="60" xfId="0" applyNumberFormat="1" applyFont="1" applyFill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8515625" style="2" customWidth="1"/>
    <col min="2" max="2" width="10.7109375" style="2" customWidth="1"/>
    <col min="3" max="3" width="15.7109375" style="2" customWidth="1"/>
    <col min="4" max="4" width="41.8515625" style="2" customWidth="1"/>
    <col min="5" max="6" width="14.7109375" style="2" customWidth="1"/>
    <col min="7" max="7" width="11.28125" style="2" customWidth="1"/>
    <col min="8" max="16384" width="9.140625" style="2" customWidth="1"/>
  </cols>
  <sheetData>
    <row r="1" spans="1:6" ht="12.75">
      <c r="A1" s="110" t="s">
        <v>256</v>
      </c>
      <c r="B1" s="111"/>
      <c r="C1" s="111"/>
      <c r="D1" s="111"/>
      <c r="E1" s="111"/>
      <c r="F1" s="1"/>
    </row>
    <row r="2" spans="1:6" ht="12.75">
      <c r="A2" s="3"/>
      <c r="B2" s="3"/>
      <c r="C2" s="3"/>
      <c r="D2" s="3"/>
      <c r="E2" s="3"/>
      <c r="F2" s="3"/>
    </row>
    <row r="3" spans="1:7" ht="15" customHeight="1">
      <c r="A3" s="112" t="s">
        <v>245</v>
      </c>
      <c r="B3" s="112"/>
      <c r="C3" s="112"/>
      <c r="D3" s="112"/>
      <c r="E3" s="112"/>
      <c r="F3" s="4"/>
      <c r="G3" s="3"/>
    </row>
    <row r="4" spans="1:7" ht="15" customHeight="1">
      <c r="A4" s="112"/>
      <c r="B4" s="112"/>
      <c r="C4" s="112"/>
      <c r="D4" s="112"/>
      <c r="E4" s="112"/>
      <c r="F4" s="4"/>
      <c r="G4" s="3"/>
    </row>
    <row r="5" spans="1:6" ht="15.75" thickBot="1">
      <c r="A5" s="5"/>
      <c r="B5" s="5"/>
      <c r="C5" s="5"/>
      <c r="D5" s="5"/>
      <c r="E5" s="5"/>
      <c r="F5" s="5"/>
    </row>
    <row r="6" spans="1:7" ht="16.5" thickBot="1">
      <c r="A6" s="6"/>
      <c r="B6" s="7"/>
      <c r="C6" s="8" t="s">
        <v>0</v>
      </c>
      <c r="D6" s="8" t="s">
        <v>1</v>
      </c>
      <c r="E6" s="9" t="s">
        <v>2</v>
      </c>
      <c r="F6" s="9" t="s">
        <v>188</v>
      </c>
      <c r="G6" s="10" t="s">
        <v>193</v>
      </c>
    </row>
    <row r="7" spans="1:7" ht="16.5" thickBot="1">
      <c r="A7" s="11"/>
      <c r="B7" s="12" t="s">
        <v>3</v>
      </c>
      <c r="C7" s="12" t="s">
        <v>4</v>
      </c>
      <c r="D7" s="12"/>
      <c r="E7" s="13" t="s">
        <v>5</v>
      </c>
      <c r="F7" s="13" t="s">
        <v>189</v>
      </c>
      <c r="G7" s="14" t="s">
        <v>194</v>
      </c>
    </row>
    <row r="8" spans="1:7" ht="15.75">
      <c r="A8" s="15" t="s">
        <v>75</v>
      </c>
      <c r="B8" s="16" t="s">
        <v>187</v>
      </c>
      <c r="C8" s="17"/>
      <c r="D8" s="18"/>
      <c r="E8" s="19">
        <f>E10+E13+E23+E37+E40+E42+E45+E50+E61+E63+E67+E73+E75+E80+E82+E89+E91+E94+E99+E106+E111+E118+E121+E123+E126+E132+E134+E104+E129+E32+E29+E48+E17</f>
        <v>438154</v>
      </c>
      <c r="F8" s="19">
        <f>F10+F13+F23+F37+F40+F42+F45+F50+F61+F63+F67+F73+F75+F80+F82+F89+F91+F94+F99+F106+F111+F118+F121+F123+F126+F132+F134+F104+F129+F32+F29+F48</f>
        <v>1781962</v>
      </c>
      <c r="G8" s="19">
        <f>G10+G13+G23+G37+G40+G42+G45+G50+G61+G63+G67+G73+G75+G80+G82+G89+G91+G94+G99+G106+G111+G118+G121+G123+G126+G132+G134+G104+G129+G32+G17+G29+G48+G136+G19+G21+G26</f>
        <v>432014</v>
      </c>
    </row>
    <row r="9" spans="1:7" ht="14.25">
      <c r="A9" s="15" t="s">
        <v>76</v>
      </c>
      <c r="B9" s="121"/>
      <c r="C9" s="122"/>
      <c r="D9" s="122"/>
      <c r="E9" s="122"/>
      <c r="F9" s="122"/>
      <c r="G9" s="123"/>
    </row>
    <row r="10" spans="1:7" ht="14.25">
      <c r="A10" s="15" t="s">
        <v>77</v>
      </c>
      <c r="B10" s="20" t="s">
        <v>40</v>
      </c>
      <c r="C10" s="21" t="s">
        <v>41</v>
      </c>
      <c r="D10" s="22"/>
      <c r="E10" s="23">
        <f>SUM(E11:E11)</f>
        <v>70</v>
      </c>
      <c r="F10" s="24">
        <f>SUM(F11:F12)</f>
        <v>0</v>
      </c>
      <c r="G10" s="25">
        <f>SUM(G11:G12)</f>
        <v>0</v>
      </c>
    </row>
    <row r="11" spans="1:7" ht="14.25">
      <c r="A11" s="15" t="s">
        <v>78</v>
      </c>
      <c r="B11" s="26"/>
      <c r="C11" s="27"/>
      <c r="D11" s="28" t="s">
        <v>6</v>
      </c>
      <c r="E11" s="29">
        <v>70</v>
      </c>
      <c r="F11" s="30">
        <v>0</v>
      </c>
      <c r="G11" s="31"/>
    </row>
    <row r="12" spans="1:7" ht="14.25">
      <c r="A12" s="15" t="s">
        <v>79</v>
      </c>
      <c r="B12" s="26"/>
      <c r="C12" s="27"/>
      <c r="D12" s="28" t="s">
        <v>57</v>
      </c>
      <c r="E12" s="29"/>
      <c r="F12" s="30"/>
      <c r="G12" s="31"/>
    </row>
    <row r="13" spans="1:7" ht="14.25">
      <c r="A13" s="15" t="s">
        <v>80</v>
      </c>
      <c r="B13" s="32" t="s">
        <v>249</v>
      </c>
      <c r="C13" s="33" t="s">
        <v>250</v>
      </c>
      <c r="D13" s="34"/>
      <c r="E13" s="35">
        <f>SUM(E15+E14+E16)</f>
        <v>254</v>
      </c>
      <c r="F13" s="35">
        <f>SUM(F15+F14+F16)</f>
        <v>254</v>
      </c>
      <c r="G13" s="36">
        <f>SUM(G15+G14+G16)</f>
        <v>0</v>
      </c>
    </row>
    <row r="14" spans="1:7" ht="14.25">
      <c r="A14" s="15"/>
      <c r="B14" s="32"/>
      <c r="C14" s="33"/>
      <c r="D14" s="28" t="s">
        <v>228</v>
      </c>
      <c r="E14" s="29">
        <v>254</v>
      </c>
      <c r="F14" s="30">
        <v>254</v>
      </c>
      <c r="G14" s="37"/>
    </row>
    <row r="15" spans="1:14" ht="14.25">
      <c r="A15" s="15" t="s">
        <v>81</v>
      </c>
      <c r="B15" s="26"/>
      <c r="C15" s="27"/>
      <c r="D15" s="28" t="s">
        <v>229</v>
      </c>
      <c r="E15" s="29"/>
      <c r="F15" s="30"/>
      <c r="G15" s="31"/>
      <c r="N15" s="38"/>
    </row>
    <row r="16" spans="1:14" ht="14.25">
      <c r="A16" s="15"/>
      <c r="B16" s="26"/>
      <c r="C16" s="27"/>
      <c r="D16" s="28" t="s">
        <v>6</v>
      </c>
      <c r="E16" s="29"/>
      <c r="F16" s="37"/>
      <c r="G16" s="39"/>
      <c r="N16" s="38"/>
    </row>
    <row r="17" spans="1:7" ht="15">
      <c r="A17" s="15"/>
      <c r="B17" s="40" t="s">
        <v>235</v>
      </c>
      <c r="C17" s="119" t="s">
        <v>236</v>
      </c>
      <c r="D17" s="120"/>
      <c r="E17" s="41">
        <f>+E18</f>
        <v>400</v>
      </c>
      <c r="F17" s="41">
        <f>+F18</f>
        <v>400</v>
      </c>
      <c r="G17" s="41">
        <f>+G18</f>
        <v>0</v>
      </c>
    </row>
    <row r="18" spans="1:14" ht="14.25">
      <c r="A18" s="15"/>
      <c r="B18" s="26"/>
      <c r="C18" s="27"/>
      <c r="D18" s="28" t="s">
        <v>6</v>
      </c>
      <c r="E18" s="29">
        <v>400</v>
      </c>
      <c r="F18" s="37">
        <v>400</v>
      </c>
      <c r="G18" s="31"/>
      <c r="N18" s="38"/>
    </row>
    <row r="19" spans="1:14" ht="15">
      <c r="A19" s="15"/>
      <c r="B19" s="40" t="s">
        <v>210</v>
      </c>
      <c r="C19" s="119" t="s">
        <v>237</v>
      </c>
      <c r="D19" s="120"/>
      <c r="E19" s="29"/>
      <c r="F19" s="37"/>
      <c r="G19" s="41">
        <f>+G20</f>
        <v>0</v>
      </c>
      <c r="N19" s="38"/>
    </row>
    <row r="20" spans="1:7" ht="14.25">
      <c r="A20" s="15"/>
      <c r="B20" s="26"/>
      <c r="C20" s="27"/>
      <c r="D20" s="28" t="s">
        <v>218</v>
      </c>
      <c r="E20" s="29"/>
      <c r="F20" s="37"/>
      <c r="G20" s="31"/>
    </row>
    <row r="21" spans="1:14" ht="15">
      <c r="A21" s="15"/>
      <c r="B21" s="125" t="s">
        <v>254</v>
      </c>
      <c r="C21" s="126"/>
      <c r="D21" s="127"/>
      <c r="E21" s="29"/>
      <c r="F21" s="37"/>
      <c r="G21" s="42">
        <f>+G22</f>
        <v>5652</v>
      </c>
      <c r="N21" s="38"/>
    </row>
    <row r="22" spans="1:14" ht="14.25">
      <c r="A22" s="15"/>
      <c r="B22" s="26"/>
      <c r="C22" s="27"/>
      <c r="D22" s="28" t="s">
        <v>6</v>
      </c>
      <c r="E22" s="29"/>
      <c r="F22" s="37"/>
      <c r="G22" s="31">
        <v>5652</v>
      </c>
      <c r="N22" s="38"/>
    </row>
    <row r="23" spans="1:7" ht="14.25">
      <c r="A23" s="15" t="s">
        <v>82</v>
      </c>
      <c r="B23" s="32" t="s">
        <v>42</v>
      </c>
      <c r="C23" s="33" t="s">
        <v>33</v>
      </c>
      <c r="D23" s="34"/>
      <c r="E23" s="35">
        <f>SUM(E24:E25)</f>
        <v>7114</v>
      </c>
      <c r="F23" s="36">
        <f>SUM(F24:F25)</f>
        <v>7114</v>
      </c>
      <c r="G23" s="36">
        <f>SUM(G24:G25)</f>
        <v>1093</v>
      </c>
    </row>
    <row r="24" spans="1:7" ht="14.25">
      <c r="A24" s="15" t="s">
        <v>83</v>
      </c>
      <c r="B24" s="26"/>
      <c r="C24" s="27"/>
      <c r="D24" s="28" t="s">
        <v>6</v>
      </c>
      <c r="E24" s="29">
        <v>7114</v>
      </c>
      <c r="F24" s="30">
        <v>7114</v>
      </c>
      <c r="G24" s="31">
        <f>458+635</f>
        <v>1093</v>
      </c>
    </row>
    <row r="25" spans="1:14" ht="14.25">
      <c r="A25" s="15" t="s">
        <v>84</v>
      </c>
      <c r="B25" s="26"/>
      <c r="C25" s="27"/>
      <c r="D25" s="28" t="s">
        <v>220</v>
      </c>
      <c r="E25" s="29"/>
      <c r="F25" s="30"/>
      <c r="G25" s="31"/>
      <c r="N25" s="38"/>
    </row>
    <row r="26" spans="1:14" ht="15">
      <c r="A26" s="15"/>
      <c r="B26" s="125" t="s">
        <v>255</v>
      </c>
      <c r="C26" s="126"/>
      <c r="D26" s="127"/>
      <c r="E26" s="29"/>
      <c r="F26" s="43"/>
      <c r="G26" s="42">
        <f>+G27+G28</f>
        <v>638</v>
      </c>
      <c r="N26" s="38"/>
    </row>
    <row r="27" spans="1:14" ht="15">
      <c r="A27" s="15"/>
      <c r="B27" s="44"/>
      <c r="C27" s="45"/>
      <c r="D27" s="46" t="s">
        <v>6</v>
      </c>
      <c r="E27" s="29"/>
      <c r="F27" s="43"/>
      <c r="G27" s="31">
        <v>583</v>
      </c>
      <c r="N27" s="38"/>
    </row>
    <row r="28" spans="1:14" ht="14.25">
      <c r="A28" s="15"/>
      <c r="B28" s="26"/>
      <c r="C28" s="28"/>
      <c r="D28" s="47" t="s">
        <v>57</v>
      </c>
      <c r="E28" s="29"/>
      <c r="F28" s="43"/>
      <c r="G28" s="31">
        <v>55</v>
      </c>
      <c r="N28" s="38"/>
    </row>
    <row r="29" spans="1:7" ht="15">
      <c r="A29" s="15"/>
      <c r="B29" s="40" t="s">
        <v>242</v>
      </c>
      <c r="C29" s="119" t="s">
        <v>243</v>
      </c>
      <c r="D29" s="120"/>
      <c r="E29" s="48">
        <f>+E30+E31</f>
        <v>0</v>
      </c>
      <c r="F29" s="48">
        <f>+F30+F31</f>
        <v>0</v>
      </c>
      <c r="G29" s="48">
        <f>+G30+G31</f>
        <v>1106</v>
      </c>
    </row>
    <row r="30" spans="1:7" ht="14.25">
      <c r="A30" s="15"/>
      <c r="B30" s="26"/>
      <c r="C30" s="28"/>
      <c r="D30" s="47" t="s">
        <v>6</v>
      </c>
      <c r="E30" s="29"/>
      <c r="F30" s="43"/>
      <c r="G30" s="31"/>
    </row>
    <row r="31" spans="1:14" ht="14.25">
      <c r="A31" s="15"/>
      <c r="B31" s="26"/>
      <c r="C31" s="28"/>
      <c r="D31" s="47" t="s">
        <v>57</v>
      </c>
      <c r="E31" s="29"/>
      <c r="F31" s="43"/>
      <c r="G31" s="31">
        <v>1106</v>
      </c>
      <c r="N31" s="38"/>
    </row>
    <row r="32" spans="1:7" ht="15">
      <c r="A32" s="15"/>
      <c r="B32" s="40" t="s">
        <v>251</v>
      </c>
      <c r="C32" s="119" t="s">
        <v>252</v>
      </c>
      <c r="D32" s="120"/>
      <c r="E32" s="49">
        <f>+E36+E33+E34+E35</f>
        <v>16219</v>
      </c>
      <c r="F32" s="49">
        <f>+F36+F33+F34+F35</f>
        <v>18417</v>
      </c>
      <c r="G32" s="49">
        <f>+G36+G33+G34+G35</f>
        <v>18247</v>
      </c>
    </row>
    <row r="33" spans="1:7" ht="15">
      <c r="A33" s="15"/>
      <c r="B33" s="40"/>
      <c r="C33" s="50"/>
      <c r="D33" s="51" t="s">
        <v>253</v>
      </c>
      <c r="E33" s="52">
        <v>13199</v>
      </c>
      <c r="F33" s="53">
        <v>14582</v>
      </c>
      <c r="G33" s="41">
        <v>14582</v>
      </c>
    </row>
    <row r="34" spans="1:7" ht="15">
      <c r="A34" s="15"/>
      <c r="B34" s="40"/>
      <c r="C34" s="50"/>
      <c r="D34" s="51" t="s">
        <v>13</v>
      </c>
      <c r="E34" s="52">
        <v>2765</v>
      </c>
      <c r="F34" s="53">
        <v>3580</v>
      </c>
      <c r="G34" s="41">
        <v>3580</v>
      </c>
    </row>
    <row r="35" spans="1:7" ht="15">
      <c r="A35" s="15"/>
      <c r="B35" s="40"/>
      <c r="C35" s="50"/>
      <c r="D35" s="51" t="s">
        <v>6</v>
      </c>
      <c r="E35" s="52">
        <v>10</v>
      </c>
      <c r="F35" s="53">
        <v>10</v>
      </c>
      <c r="G35" s="53">
        <v>85</v>
      </c>
    </row>
    <row r="36" spans="1:7" ht="14.25">
      <c r="A36" s="15"/>
      <c r="B36" s="26"/>
      <c r="C36" s="27"/>
      <c r="D36" s="28" t="s">
        <v>57</v>
      </c>
      <c r="E36" s="29">
        <v>245</v>
      </c>
      <c r="F36" s="37">
        <v>245</v>
      </c>
      <c r="G36" s="31"/>
    </row>
    <row r="37" spans="1:7" ht="14.25">
      <c r="A37" s="15" t="s">
        <v>85</v>
      </c>
      <c r="B37" s="32" t="s">
        <v>43</v>
      </c>
      <c r="C37" s="33" t="s">
        <v>8</v>
      </c>
      <c r="D37" s="34"/>
      <c r="E37" s="36">
        <f>SUM(E38+E39)</f>
        <v>62939</v>
      </c>
      <c r="F37" s="36">
        <f>SUM(F38+F39)</f>
        <v>62939</v>
      </c>
      <c r="G37" s="36">
        <f>SUM(G38+G39)</f>
        <v>15054</v>
      </c>
    </row>
    <row r="38" spans="1:7" ht="14.25">
      <c r="A38" s="15" t="s">
        <v>86</v>
      </c>
      <c r="B38" s="26"/>
      <c r="C38" s="27"/>
      <c r="D38" s="28" t="s">
        <v>6</v>
      </c>
      <c r="E38" s="29">
        <v>6960</v>
      </c>
      <c r="F38" s="30">
        <v>6960</v>
      </c>
      <c r="G38" s="31">
        <f>303+3999</f>
        <v>4302</v>
      </c>
    </row>
    <row r="39" spans="1:7" ht="14.25">
      <c r="A39" s="15" t="s">
        <v>87</v>
      </c>
      <c r="B39" s="26"/>
      <c r="C39" s="27"/>
      <c r="D39" s="28" t="s">
        <v>246</v>
      </c>
      <c r="E39" s="29">
        <v>55979</v>
      </c>
      <c r="F39" s="30">
        <v>55979</v>
      </c>
      <c r="G39" s="31">
        <v>10752</v>
      </c>
    </row>
    <row r="40" spans="1:7" ht="14.25">
      <c r="A40" s="15" t="s">
        <v>88</v>
      </c>
      <c r="B40" s="32" t="s">
        <v>44</v>
      </c>
      <c r="C40" s="33" t="s">
        <v>9</v>
      </c>
      <c r="D40" s="34"/>
      <c r="E40" s="35">
        <f>SUM(E41:E41)</f>
        <v>1530</v>
      </c>
      <c r="F40" s="36">
        <f>SUM(F41:F41)</f>
        <v>1530</v>
      </c>
      <c r="G40" s="36">
        <f>SUM(G41:G41)</f>
        <v>776</v>
      </c>
    </row>
    <row r="41" spans="1:7" ht="14.25">
      <c r="A41" s="15" t="s">
        <v>89</v>
      </c>
      <c r="B41" s="26"/>
      <c r="C41" s="27"/>
      <c r="D41" s="28" t="s">
        <v>6</v>
      </c>
      <c r="E41" s="29">
        <v>1530</v>
      </c>
      <c r="F41" s="54">
        <v>1530</v>
      </c>
      <c r="G41" s="2">
        <v>776</v>
      </c>
    </row>
    <row r="42" spans="1:7" ht="14.25">
      <c r="A42" s="15" t="s">
        <v>90</v>
      </c>
      <c r="B42" s="32" t="s">
        <v>45</v>
      </c>
      <c r="C42" s="33" t="s">
        <v>46</v>
      </c>
      <c r="D42" s="34"/>
      <c r="E42" s="35">
        <f>SUM(E44)</f>
        <v>635</v>
      </c>
      <c r="F42" s="36">
        <f>SUM(F44+F43)</f>
        <v>783</v>
      </c>
      <c r="G42" s="36">
        <f>SUM(G44+G43)</f>
        <v>1904</v>
      </c>
    </row>
    <row r="43" spans="1:7" ht="14.25">
      <c r="A43" s="15"/>
      <c r="B43" s="32"/>
      <c r="C43" s="33"/>
      <c r="D43" s="34" t="s">
        <v>233</v>
      </c>
      <c r="E43" s="35"/>
      <c r="F43" s="54">
        <v>148</v>
      </c>
      <c r="G43" s="55">
        <v>148</v>
      </c>
    </row>
    <row r="44" spans="1:7" ht="14.25">
      <c r="A44" s="15" t="s">
        <v>91</v>
      </c>
      <c r="B44" s="26"/>
      <c r="C44" s="27"/>
      <c r="D44" s="28" t="s">
        <v>6</v>
      </c>
      <c r="E44" s="29">
        <v>635</v>
      </c>
      <c r="F44" s="54">
        <v>635</v>
      </c>
      <c r="G44" s="2">
        <v>1756</v>
      </c>
    </row>
    <row r="45" spans="1:7" ht="14.25">
      <c r="A45" s="15" t="s">
        <v>92</v>
      </c>
      <c r="B45" s="32" t="s">
        <v>47</v>
      </c>
      <c r="C45" s="33" t="s">
        <v>10</v>
      </c>
      <c r="D45" s="34"/>
      <c r="E45" s="35">
        <f>SUM(E46:E47)</f>
        <v>6150</v>
      </c>
      <c r="F45" s="35">
        <f>SUM(F46:F47)</f>
        <v>6965</v>
      </c>
      <c r="G45" s="36">
        <f>SUM(G46:G46)</f>
        <v>6965</v>
      </c>
    </row>
    <row r="46" spans="1:9" ht="14.25">
      <c r="A46" s="15" t="s">
        <v>93</v>
      </c>
      <c r="B46" s="26"/>
      <c r="C46" s="27"/>
      <c r="D46" s="28" t="s">
        <v>6</v>
      </c>
      <c r="E46" s="29">
        <v>6150</v>
      </c>
      <c r="F46" s="54">
        <v>6965</v>
      </c>
      <c r="G46" s="2">
        <v>6965</v>
      </c>
      <c r="I46" s="38"/>
    </row>
    <row r="47" spans="1:9" ht="14.25">
      <c r="A47" s="15"/>
      <c r="B47" s="26"/>
      <c r="C47" s="28"/>
      <c r="D47" s="47" t="s">
        <v>57</v>
      </c>
      <c r="E47" s="29"/>
      <c r="F47" s="43"/>
      <c r="I47" s="38"/>
    </row>
    <row r="48" spans="1:9" ht="15">
      <c r="A48" s="15"/>
      <c r="B48" s="40" t="s">
        <v>239</v>
      </c>
      <c r="C48" s="119" t="s">
        <v>240</v>
      </c>
      <c r="D48" s="120"/>
      <c r="E48" s="56">
        <f>+E49</f>
        <v>0</v>
      </c>
      <c r="F48" s="56">
        <f>+F49</f>
        <v>0</v>
      </c>
      <c r="G48" s="56">
        <f>+G49</f>
        <v>0</v>
      </c>
      <c r="I48" s="38"/>
    </row>
    <row r="49" spans="1:9" ht="14.25">
      <c r="A49" s="15"/>
      <c r="B49" s="26"/>
      <c r="C49" s="27"/>
      <c r="D49" s="28" t="s">
        <v>241</v>
      </c>
      <c r="E49" s="29"/>
      <c r="F49" s="54"/>
      <c r="I49" s="38"/>
    </row>
    <row r="50" spans="1:9" ht="14.25">
      <c r="A50" s="15" t="s">
        <v>94</v>
      </c>
      <c r="B50" s="32" t="s">
        <v>48</v>
      </c>
      <c r="C50" s="33" t="s">
        <v>11</v>
      </c>
      <c r="D50" s="34"/>
      <c r="E50" s="35">
        <f>SUM(E51:E60)</f>
        <v>66509</v>
      </c>
      <c r="F50" s="36">
        <f>SUM(F51:F60)</f>
        <v>1399936</v>
      </c>
      <c r="G50" s="36">
        <f>SUM(G51:G60)</f>
        <v>99459</v>
      </c>
      <c r="I50" s="38"/>
    </row>
    <row r="51" spans="1:7" ht="14.25">
      <c r="A51" s="15" t="s">
        <v>95</v>
      </c>
      <c r="B51" s="26"/>
      <c r="C51" s="27"/>
      <c r="D51" s="28" t="s">
        <v>12</v>
      </c>
      <c r="E51" s="29">
        <v>4072</v>
      </c>
      <c r="F51" s="30">
        <v>5165</v>
      </c>
      <c r="G51" s="31">
        <v>5165</v>
      </c>
    </row>
    <row r="52" spans="1:7" ht="14.25">
      <c r="A52" s="15" t="s">
        <v>96</v>
      </c>
      <c r="B52" s="26"/>
      <c r="C52" s="27"/>
      <c r="D52" s="28" t="s">
        <v>13</v>
      </c>
      <c r="E52" s="29">
        <v>717</v>
      </c>
      <c r="F52" s="30">
        <v>1016</v>
      </c>
      <c r="G52" s="31">
        <v>1016</v>
      </c>
    </row>
    <row r="53" spans="1:9" ht="14.25">
      <c r="A53" s="15" t="s">
        <v>97</v>
      </c>
      <c r="B53" s="26"/>
      <c r="C53" s="27"/>
      <c r="D53" s="28" t="s">
        <v>6</v>
      </c>
      <c r="E53" s="29">
        <f>30800-3751</f>
        <v>27049</v>
      </c>
      <c r="F53" s="30">
        <v>55259</v>
      </c>
      <c r="G53" s="31">
        <v>55259</v>
      </c>
      <c r="I53" s="38"/>
    </row>
    <row r="54" spans="1:9" ht="14.25">
      <c r="A54" s="15" t="s">
        <v>98</v>
      </c>
      <c r="B54" s="26"/>
      <c r="C54" s="27"/>
      <c r="D54" s="28" t="s">
        <v>7</v>
      </c>
      <c r="E54" s="29">
        <v>570</v>
      </c>
      <c r="F54" s="30">
        <v>570</v>
      </c>
      <c r="G54" s="31">
        <v>30</v>
      </c>
      <c r="I54" s="38"/>
    </row>
    <row r="55" spans="1:7" ht="14.25">
      <c r="A55" s="15" t="s">
        <v>99</v>
      </c>
      <c r="B55" s="26"/>
      <c r="C55" s="27"/>
      <c r="D55" s="28" t="s">
        <v>14</v>
      </c>
      <c r="E55" s="29">
        <v>12298</v>
      </c>
      <c r="F55" s="30">
        <v>12298</v>
      </c>
      <c r="G55" s="31"/>
    </row>
    <row r="56" spans="1:7" ht="14.25">
      <c r="A56" s="15" t="s">
        <v>100</v>
      </c>
      <c r="B56" s="26"/>
      <c r="C56" s="27"/>
      <c r="D56" s="28" t="s">
        <v>57</v>
      </c>
      <c r="E56" s="29">
        <v>13868</v>
      </c>
      <c r="F56" s="30">
        <f>13868+58393</f>
        <v>72261</v>
      </c>
      <c r="G56" s="31">
        <v>34655</v>
      </c>
    </row>
    <row r="57" spans="1:7" ht="14.25">
      <c r="A57" s="15" t="s">
        <v>101</v>
      </c>
      <c r="B57" s="26"/>
      <c r="C57" s="27"/>
      <c r="D57" s="28" t="s">
        <v>191</v>
      </c>
      <c r="E57" s="29">
        <v>3000</v>
      </c>
      <c r="F57" s="30">
        <v>3000</v>
      </c>
      <c r="G57" s="31"/>
    </row>
    <row r="58" spans="1:7" ht="14.25">
      <c r="A58" s="15" t="s">
        <v>102</v>
      </c>
      <c r="B58" s="26"/>
      <c r="C58" s="27"/>
      <c r="D58" s="28" t="s">
        <v>34</v>
      </c>
      <c r="E58" s="29">
        <v>4634</v>
      </c>
      <c r="F58" s="30">
        <v>4634</v>
      </c>
      <c r="G58" s="31">
        <v>3334</v>
      </c>
    </row>
    <row r="59" spans="1:7" ht="14.25">
      <c r="A59" s="15" t="s">
        <v>103</v>
      </c>
      <c r="B59" s="26"/>
      <c r="C59" s="27"/>
      <c r="D59" s="28" t="s">
        <v>230</v>
      </c>
      <c r="E59" s="29"/>
      <c r="F59" s="30"/>
      <c r="G59" s="31"/>
    </row>
    <row r="60" spans="1:7" ht="14.25">
      <c r="A60" s="15" t="s">
        <v>104</v>
      </c>
      <c r="B60" s="26"/>
      <c r="C60" s="27"/>
      <c r="D60" s="28" t="s">
        <v>15</v>
      </c>
      <c r="E60" s="29">
        <v>301</v>
      </c>
      <c r="F60" s="30">
        <v>1245733</v>
      </c>
      <c r="G60" s="31"/>
    </row>
    <row r="61" spans="1:7" ht="14.25">
      <c r="A61" s="15" t="s">
        <v>105</v>
      </c>
      <c r="B61" s="32" t="s">
        <v>49</v>
      </c>
      <c r="C61" s="33" t="s">
        <v>50</v>
      </c>
      <c r="D61" s="34"/>
      <c r="E61" s="35">
        <f>SUM(E62:E62)</f>
        <v>5957</v>
      </c>
      <c r="F61" s="36">
        <f>SUM(F62:F62)</f>
        <v>5957</v>
      </c>
      <c r="G61" s="36">
        <f>SUM(G62:G62)</f>
        <v>5048</v>
      </c>
    </row>
    <row r="62" spans="1:7" ht="14.25">
      <c r="A62" s="15" t="s">
        <v>106</v>
      </c>
      <c r="B62" s="26"/>
      <c r="C62" s="27"/>
      <c r="D62" s="28" t="s">
        <v>6</v>
      </c>
      <c r="E62" s="29">
        <v>5957</v>
      </c>
      <c r="F62" s="54">
        <v>5957</v>
      </c>
      <c r="G62" s="2">
        <v>5048</v>
      </c>
    </row>
    <row r="63" spans="1:7" ht="14.25">
      <c r="A63" s="15" t="s">
        <v>107</v>
      </c>
      <c r="B63" s="32" t="s">
        <v>65</v>
      </c>
      <c r="C63" s="33" t="s">
        <v>39</v>
      </c>
      <c r="D63" s="34"/>
      <c r="E63" s="35">
        <f>SUM(E64:E66)</f>
        <v>26989</v>
      </c>
      <c r="F63" s="36">
        <f>SUM(F64:F66)</f>
        <v>26989</v>
      </c>
      <c r="G63" s="36">
        <f>SUM(G64:G66)</f>
        <v>10460</v>
      </c>
    </row>
    <row r="64" spans="1:7" ht="14.25">
      <c r="A64" s="15" t="s">
        <v>108</v>
      </c>
      <c r="B64" s="26"/>
      <c r="C64" s="27"/>
      <c r="D64" s="28" t="s">
        <v>6</v>
      </c>
      <c r="E64" s="29">
        <v>22582</v>
      </c>
      <c r="F64" s="30">
        <v>22582</v>
      </c>
      <c r="G64" s="31">
        <v>100</v>
      </c>
    </row>
    <row r="65" spans="1:7" ht="14.25">
      <c r="A65" s="15" t="s">
        <v>109</v>
      </c>
      <c r="B65" s="26"/>
      <c r="C65" s="27"/>
      <c r="D65" s="28" t="s">
        <v>7</v>
      </c>
      <c r="E65" s="29"/>
      <c r="F65" s="30"/>
      <c r="G65" s="31"/>
    </row>
    <row r="66" spans="1:7" ht="14.25">
      <c r="A66" s="15" t="s">
        <v>110</v>
      </c>
      <c r="B66" s="26"/>
      <c r="C66" s="27"/>
      <c r="D66" s="28" t="s">
        <v>57</v>
      </c>
      <c r="E66" s="29">
        <v>4407</v>
      </c>
      <c r="F66" s="30">
        <v>4407</v>
      </c>
      <c r="G66" s="31">
        <v>10360</v>
      </c>
    </row>
    <row r="67" spans="1:7" ht="14.25">
      <c r="A67" s="15" t="s">
        <v>111</v>
      </c>
      <c r="B67" s="32" t="s">
        <v>51</v>
      </c>
      <c r="C67" s="33" t="s">
        <v>17</v>
      </c>
      <c r="D67" s="34"/>
      <c r="E67" s="35">
        <f>SUM(E68:E72)</f>
        <v>17758</v>
      </c>
      <c r="F67" s="36">
        <f>SUM(F68:F72)</f>
        <v>17758</v>
      </c>
      <c r="G67" s="36">
        <f>SUM(G68:G72)</f>
        <v>15837</v>
      </c>
    </row>
    <row r="68" spans="1:7" ht="14.25">
      <c r="A68" s="15" t="s">
        <v>112</v>
      </c>
      <c r="B68" s="26"/>
      <c r="C68" s="27"/>
      <c r="D68" s="28" t="s">
        <v>12</v>
      </c>
      <c r="E68" s="29">
        <v>11654</v>
      </c>
      <c r="F68" s="30">
        <v>11654</v>
      </c>
      <c r="G68" s="31">
        <v>10035</v>
      </c>
    </row>
    <row r="69" spans="1:7" ht="14.25">
      <c r="A69" s="15" t="s">
        <v>113</v>
      </c>
      <c r="B69" s="26"/>
      <c r="C69" s="27"/>
      <c r="D69" s="28" t="s">
        <v>13</v>
      </c>
      <c r="E69" s="29">
        <v>2668</v>
      </c>
      <c r="F69" s="30">
        <v>2668</v>
      </c>
      <c r="G69" s="31">
        <v>2216</v>
      </c>
    </row>
    <row r="70" spans="1:7" ht="14.25">
      <c r="A70" s="15" t="s">
        <v>114</v>
      </c>
      <c r="B70" s="26"/>
      <c r="C70" s="27"/>
      <c r="D70" s="28" t="s">
        <v>6</v>
      </c>
      <c r="E70" s="29">
        <v>3436</v>
      </c>
      <c r="F70" s="30">
        <v>3436</v>
      </c>
      <c r="G70" s="31">
        <v>3586</v>
      </c>
    </row>
    <row r="71" spans="1:7" ht="14.25">
      <c r="A71" s="15" t="s">
        <v>115</v>
      </c>
      <c r="B71" s="26"/>
      <c r="C71" s="27"/>
      <c r="D71" s="28" t="s">
        <v>191</v>
      </c>
      <c r="E71" s="29"/>
      <c r="F71" s="30"/>
      <c r="G71" s="31"/>
    </row>
    <row r="72" spans="1:7" ht="14.25">
      <c r="A72" s="15" t="s">
        <v>116</v>
      </c>
      <c r="B72" s="26"/>
      <c r="C72" s="27"/>
      <c r="D72" s="28" t="s">
        <v>57</v>
      </c>
      <c r="E72" s="29"/>
      <c r="F72" s="30"/>
      <c r="G72" s="31"/>
    </row>
    <row r="73" spans="1:7" ht="14.25">
      <c r="A73" s="15" t="s">
        <v>117</v>
      </c>
      <c r="B73" s="32" t="s">
        <v>52</v>
      </c>
      <c r="C73" s="33" t="s">
        <v>18</v>
      </c>
      <c r="D73" s="34"/>
      <c r="E73" s="35">
        <f>SUM(E74)</f>
        <v>0</v>
      </c>
      <c r="F73" s="36">
        <f>SUM(F74)</f>
        <v>0</v>
      </c>
      <c r="G73" s="36">
        <f>SUM(G74)</f>
        <v>0</v>
      </c>
    </row>
    <row r="74" spans="1:6" ht="14.25">
      <c r="A74" s="15" t="s">
        <v>118</v>
      </c>
      <c r="B74" s="26"/>
      <c r="C74" s="27"/>
      <c r="D74" s="28" t="s">
        <v>6</v>
      </c>
      <c r="E74" s="29"/>
      <c r="F74" s="54"/>
    </row>
    <row r="75" spans="1:7" ht="14.25">
      <c r="A75" s="15" t="s">
        <v>119</v>
      </c>
      <c r="B75" s="32" t="s">
        <v>53</v>
      </c>
      <c r="C75" s="33" t="s">
        <v>54</v>
      </c>
      <c r="D75" s="34"/>
      <c r="E75" s="35">
        <f>SUM(E76:E78)</f>
        <v>5296</v>
      </c>
      <c r="F75" s="36">
        <f>SUM(F76:F79)</f>
        <v>5296</v>
      </c>
      <c r="G75" s="36">
        <f>SUM(G76:G79)</f>
        <v>5031</v>
      </c>
    </row>
    <row r="76" spans="1:7" ht="14.25">
      <c r="A76" s="15" t="s">
        <v>120</v>
      </c>
      <c r="B76" s="26"/>
      <c r="C76" s="27"/>
      <c r="D76" s="28" t="s">
        <v>6</v>
      </c>
      <c r="E76" s="29">
        <v>5296</v>
      </c>
      <c r="F76" s="30">
        <v>5296</v>
      </c>
      <c r="G76" s="31">
        <v>831</v>
      </c>
    </row>
    <row r="77" spans="1:7" ht="14.25">
      <c r="A77" s="15" t="s">
        <v>121</v>
      </c>
      <c r="B77" s="26"/>
      <c r="C77" s="27"/>
      <c r="D77" s="28" t="s">
        <v>191</v>
      </c>
      <c r="E77" s="29"/>
      <c r="F77" s="30"/>
      <c r="G77" s="31"/>
    </row>
    <row r="78" spans="1:7" ht="14.25">
      <c r="A78" s="15" t="s">
        <v>122</v>
      </c>
      <c r="B78" s="26"/>
      <c r="C78" s="27"/>
      <c r="D78" s="28" t="s">
        <v>14</v>
      </c>
      <c r="E78" s="29"/>
      <c r="F78" s="30"/>
      <c r="G78" s="31">
        <v>4200</v>
      </c>
    </row>
    <row r="79" spans="1:7" ht="14.25">
      <c r="A79" s="15" t="s">
        <v>123</v>
      </c>
      <c r="B79" s="26"/>
      <c r="C79" s="27"/>
      <c r="D79" s="28" t="s">
        <v>57</v>
      </c>
      <c r="E79" s="29"/>
      <c r="F79" s="30"/>
      <c r="G79" s="31"/>
    </row>
    <row r="80" spans="1:7" ht="14.25">
      <c r="A80" s="15" t="s">
        <v>124</v>
      </c>
      <c r="B80" s="32" t="s">
        <v>55</v>
      </c>
      <c r="C80" s="33" t="s">
        <v>19</v>
      </c>
      <c r="D80" s="34"/>
      <c r="E80" s="35">
        <f>SUM(E81)</f>
        <v>130</v>
      </c>
      <c r="F80" s="36">
        <f>SUM(F81)</f>
        <v>130</v>
      </c>
      <c r="G80" s="36">
        <f>SUM(G81)</f>
        <v>224</v>
      </c>
    </row>
    <row r="81" spans="1:7" ht="14.25">
      <c r="A81" s="15" t="s">
        <v>125</v>
      </c>
      <c r="B81" s="26"/>
      <c r="C81" s="27"/>
      <c r="D81" s="28" t="s">
        <v>6</v>
      </c>
      <c r="E81" s="29">
        <v>130</v>
      </c>
      <c r="F81" s="54">
        <v>130</v>
      </c>
      <c r="G81" s="2">
        <v>224</v>
      </c>
    </row>
    <row r="82" spans="1:7" ht="14.25">
      <c r="A82" s="15" t="s">
        <v>126</v>
      </c>
      <c r="B82" s="32" t="s">
        <v>56</v>
      </c>
      <c r="C82" s="33" t="s">
        <v>20</v>
      </c>
      <c r="D82" s="34"/>
      <c r="E82" s="35">
        <f>SUM(E83:E87)</f>
        <v>5226</v>
      </c>
      <c r="F82" s="36">
        <f>SUM(F83:F88)</f>
        <v>5225</v>
      </c>
      <c r="G82" s="36">
        <f>SUM(G83:G88)</f>
        <v>5637</v>
      </c>
    </row>
    <row r="83" spans="1:7" ht="14.25">
      <c r="A83" s="15" t="s">
        <v>127</v>
      </c>
      <c r="B83" s="26"/>
      <c r="C83" s="27"/>
      <c r="D83" s="28" t="s">
        <v>12</v>
      </c>
      <c r="E83" s="29">
        <v>3641</v>
      </c>
      <c r="F83" s="30">
        <v>3641</v>
      </c>
      <c r="G83" s="31">
        <v>4020</v>
      </c>
    </row>
    <row r="84" spans="1:7" ht="14.25">
      <c r="A84" s="15" t="s">
        <v>128</v>
      </c>
      <c r="B84" s="26"/>
      <c r="C84" s="27"/>
      <c r="D84" s="28" t="s">
        <v>13</v>
      </c>
      <c r="E84" s="29">
        <v>821</v>
      </c>
      <c r="F84" s="30">
        <v>821</v>
      </c>
      <c r="G84" s="31">
        <v>920</v>
      </c>
    </row>
    <row r="85" spans="1:7" ht="14.25">
      <c r="A85" s="15" t="s">
        <v>129</v>
      </c>
      <c r="B85" s="26"/>
      <c r="C85" s="27"/>
      <c r="D85" s="28" t="s">
        <v>6</v>
      </c>
      <c r="E85" s="29">
        <v>764</v>
      </c>
      <c r="F85" s="30">
        <v>763</v>
      </c>
      <c r="G85" s="31">
        <v>697</v>
      </c>
    </row>
    <row r="86" spans="1:7" ht="14.25">
      <c r="A86" s="15" t="s">
        <v>130</v>
      </c>
      <c r="B86" s="26"/>
      <c r="C86" s="27"/>
      <c r="D86" s="28" t="s">
        <v>7</v>
      </c>
      <c r="E86" s="29"/>
      <c r="F86" s="30"/>
      <c r="G86" s="31"/>
    </row>
    <row r="87" spans="1:7" ht="14.25">
      <c r="A87" s="15" t="s">
        <v>131</v>
      </c>
      <c r="B87" s="26"/>
      <c r="C87" s="27"/>
      <c r="D87" s="28" t="s">
        <v>57</v>
      </c>
      <c r="E87" s="29"/>
      <c r="F87" s="30"/>
      <c r="G87" s="31"/>
    </row>
    <row r="88" spans="1:7" ht="14.25">
      <c r="A88" s="15" t="s">
        <v>132</v>
      </c>
      <c r="B88" s="26"/>
      <c r="C88" s="27"/>
      <c r="D88" s="28" t="s">
        <v>191</v>
      </c>
      <c r="E88" s="29"/>
      <c r="F88" s="30"/>
      <c r="G88" s="31"/>
    </row>
    <row r="89" spans="1:7" ht="14.25">
      <c r="A89" s="15" t="s">
        <v>133</v>
      </c>
      <c r="B89" s="32" t="s">
        <v>225</v>
      </c>
      <c r="C89" s="33" t="s">
        <v>226</v>
      </c>
      <c r="D89" s="34"/>
      <c r="E89" s="35">
        <f>SUM(E90)</f>
        <v>0</v>
      </c>
      <c r="F89" s="57">
        <f>SUM(F90)</f>
        <v>0</v>
      </c>
      <c r="G89" s="57">
        <f>SUM(G90)</f>
        <v>0</v>
      </c>
    </row>
    <row r="90" spans="1:7" ht="14.25">
      <c r="A90" s="15" t="s">
        <v>134</v>
      </c>
      <c r="B90" s="26"/>
      <c r="C90" s="27"/>
      <c r="D90" s="28" t="s">
        <v>227</v>
      </c>
      <c r="E90" s="29"/>
      <c r="F90" s="30"/>
      <c r="G90" s="31"/>
    </row>
    <row r="91" spans="1:7" ht="14.25">
      <c r="A91" s="15" t="s">
        <v>135</v>
      </c>
      <c r="B91" s="32" t="s">
        <v>58</v>
      </c>
      <c r="C91" s="33" t="s">
        <v>21</v>
      </c>
      <c r="D91" s="34"/>
      <c r="E91" s="35">
        <f>SUM(E93)</f>
        <v>2000</v>
      </c>
      <c r="F91" s="36">
        <f>SUM(F93)</f>
        <v>2000</v>
      </c>
      <c r="G91" s="36">
        <f>SUM(G93+G92)</f>
        <v>4707</v>
      </c>
    </row>
    <row r="92" spans="1:7" ht="14.25">
      <c r="A92" s="15"/>
      <c r="B92" s="32"/>
      <c r="C92" s="33"/>
      <c r="D92" s="28" t="s">
        <v>6</v>
      </c>
      <c r="E92" s="35"/>
      <c r="F92" s="57"/>
      <c r="G92" s="37"/>
    </row>
    <row r="93" spans="1:7" ht="14.25">
      <c r="A93" s="15" t="s">
        <v>136</v>
      </c>
      <c r="B93" s="26"/>
      <c r="C93" s="27"/>
      <c r="D93" s="28" t="s">
        <v>247</v>
      </c>
      <c r="E93" s="29">
        <v>2000</v>
      </c>
      <c r="F93" s="30">
        <v>2000</v>
      </c>
      <c r="G93" s="31">
        <v>4707</v>
      </c>
    </row>
    <row r="94" spans="1:7" ht="14.25">
      <c r="A94" s="15" t="s">
        <v>137</v>
      </c>
      <c r="B94" s="32" t="s">
        <v>214</v>
      </c>
      <c r="C94" s="33" t="s">
        <v>215</v>
      </c>
      <c r="D94" s="34"/>
      <c r="E94" s="35">
        <f>SUM(E95:E98)</f>
        <v>12210</v>
      </c>
      <c r="F94" s="36">
        <f>SUM(F95:F98)</f>
        <v>12210</v>
      </c>
      <c r="G94" s="36">
        <f>SUM(G95:G98)</f>
        <v>17763</v>
      </c>
    </row>
    <row r="95" spans="1:7" ht="14.25">
      <c r="A95" s="15" t="s">
        <v>138</v>
      </c>
      <c r="B95" s="26"/>
      <c r="C95" s="27"/>
      <c r="D95" s="28" t="s">
        <v>12</v>
      </c>
      <c r="E95" s="29">
        <v>9787</v>
      </c>
      <c r="F95" s="30">
        <v>9787</v>
      </c>
      <c r="G95" s="31">
        <v>9639</v>
      </c>
    </row>
    <row r="96" spans="1:7" ht="14.25">
      <c r="A96" s="15" t="s">
        <v>139</v>
      </c>
      <c r="B96" s="26"/>
      <c r="C96" s="27"/>
      <c r="D96" s="28" t="s">
        <v>13</v>
      </c>
      <c r="E96" s="29">
        <v>2153</v>
      </c>
      <c r="F96" s="30">
        <v>2153</v>
      </c>
      <c r="G96" s="31">
        <v>2212</v>
      </c>
    </row>
    <row r="97" spans="1:7" ht="14.25">
      <c r="A97" s="15" t="s">
        <v>140</v>
      </c>
      <c r="B97" s="26"/>
      <c r="C97" s="27"/>
      <c r="D97" s="28" t="s">
        <v>6</v>
      </c>
      <c r="E97" s="29">
        <v>270</v>
      </c>
      <c r="F97" s="30">
        <v>270</v>
      </c>
      <c r="G97" s="31">
        <f>3483+511</f>
        <v>3994</v>
      </c>
    </row>
    <row r="98" spans="1:7" ht="14.25">
      <c r="A98" s="15"/>
      <c r="B98" s="26"/>
      <c r="C98" s="27"/>
      <c r="D98" s="28" t="s">
        <v>57</v>
      </c>
      <c r="E98" s="29"/>
      <c r="F98" s="37"/>
      <c r="G98" s="31">
        <v>1918</v>
      </c>
    </row>
    <row r="99" spans="1:7" ht="15">
      <c r="A99" s="15" t="s">
        <v>141</v>
      </c>
      <c r="B99" s="40" t="s">
        <v>207</v>
      </c>
      <c r="C99" s="58" t="s">
        <v>208</v>
      </c>
      <c r="D99" s="59"/>
      <c r="E99" s="35">
        <f>SUM(E102:E103)</f>
        <v>12700</v>
      </c>
      <c r="F99" s="36">
        <f>SUM(F102:F103)</f>
        <v>12700</v>
      </c>
      <c r="G99" s="36">
        <f>SUM(G100:G103)</f>
        <v>21306</v>
      </c>
    </row>
    <row r="100" spans="1:7" ht="15">
      <c r="A100" s="15"/>
      <c r="B100" s="40"/>
      <c r="C100" s="58"/>
      <c r="D100" s="28" t="s">
        <v>12</v>
      </c>
      <c r="E100" s="35"/>
      <c r="F100" s="57"/>
      <c r="G100" s="43">
        <v>2384</v>
      </c>
    </row>
    <row r="101" spans="1:7" ht="15">
      <c r="A101" s="15"/>
      <c r="B101" s="40"/>
      <c r="C101" s="58"/>
      <c r="D101" s="28" t="s">
        <v>13</v>
      </c>
      <c r="E101" s="35"/>
      <c r="F101" s="57"/>
      <c r="G101" s="43">
        <v>578</v>
      </c>
    </row>
    <row r="102" spans="1:7" ht="14.25">
      <c r="A102" s="15" t="s">
        <v>142</v>
      </c>
      <c r="B102" s="26"/>
      <c r="C102" s="27"/>
      <c r="D102" s="28" t="s">
        <v>6</v>
      </c>
      <c r="E102" s="29">
        <v>12700</v>
      </c>
      <c r="F102" s="30">
        <v>12700</v>
      </c>
      <c r="G102" s="31">
        <f>18293+51</f>
        <v>18344</v>
      </c>
    </row>
    <row r="103" spans="1:7" ht="14.25">
      <c r="A103" s="15" t="s">
        <v>143</v>
      </c>
      <c r="B103" s="26"/>
      <c r="C103" s="27"/>
      <c r="D103" s="28" t="s">
        <v>57</v>
      </c>
      <c r="E103" s="29"/>
      <c r="F103" s="30"/>
      <c r="G103" s="31"/>
    </row>
    <row r="104" spans="1:7" ht="15">
      <c r="A104" s="15"/>
      <c r="B104" s="40" t="s">
        <v>221</v>
      </c>
      <c r="C104" s="119" t="s">
        <v>222</v>
      </c>
      <c r="D104" s="120"/>
      <c r="E104" s="41">
        <f>+E105</f>
        <v>0</v>
      </c>
      <c r="F104" s="41">
        <f>+F105</f>
        <v>0</v>
      </c>
      <c r="G104" s="41">
        <f>+G105</f>
        <v>20</v>
      </c>
    </row>
    <row r="105" spans="1:7" ht="14.25">
      <c r="A105" s="15"/>
      <c r="B105" s="26"/>
      <c r="C105" s="27"/>
      <c r="D105" s="28" t="s">
        <v>57</v>
      </c>
      <c r="E105" s="29"/>
      <c r="F105" s="37"/>
      <c r="G105" s="31">
        <v>20</v>
      </c>
    </row>
    <row r="106" spans="1:7" ht="14.25">
      <c r="A106" s="15" t="s">
        <v>144</v>
      </c>
      <c r="B106" s="32" t="s">
        <v>59</v>
      </c>
      <c r="C106" s="33" t="s">
        <v>22</v>
      </c>
      <c r="D106" s="34"/>
      <c r="E106" s="35">
        <f>SUM(E107:E109)</f>
        <v>3983</v>
      </c>
      <c r="F106" s="36">
        <f>SUM(F107:F110)</f>
        <v>3983</v>
      </c>
      <c r="G106" s="36">
        <f>SUM(G107:G110)</f>
        <v>3612</v>
      </c>
    </row>
    <row r="107" spans="1:7" ht="14.25">
      <c r="A107" s="15" t="s">
        <v>145</v>
      </c>
      <c r="B107" s="26"/>
      <c r="C107" s="60"/>
      <c r="D107" s="61" t="s">
        <v>12</v>
      </c>
      <c r="E107" s="29">
        <v>2431</v>
      </c>
      <c r="F107" s="30">
        <v>2431</v>
      </c>
      <c r="G107" s="31">
        <v>2310</v>
      </c>
    </row>
    <row r="108" spans="1:7" ht="14.25">
      <c r="A108" s="15" t="s">
        <v>146</v>
      </c>
      <c r="B108" s="26"/>
      <c r="C108" s="27"/>
      <c r="D108" s="28" t="s">
        <v>13</v>
      </c>
      <c r="E108" s="29">
        <v>554</v>
      </c>
      <c r="F108" s="30">
        <v>554</v>
      </c>
      <c r="G108" s="31">
        <v>551</v>
      </c>
    </row>
    <row r="109" spans="1:7" ht="14.25">
      <c r="A109" s="15" t="s">
        <v>147</v>
      </c>
      <c r="B109" s="26"/>
      <c r="C109" s="27"/>
      <c r="D109" s="28" t="s">
        <v>6</v>
      </c>
      <c r="E109" s="29">
        <v>998</v>
      </c>
      <c r="F109" s="30">
        <v>998</v>
      </c>
      <c r="G109" s="31">
        <v>747</v>
      </c>
    </row>
    <row r="110" spans="1:7" ht="14.25">
      <c r="A110" s="15" t="s">
        <v>148</v>
      </c>
      <c r="B110" s="26"/>
      <c r="C110" s="27"/>
      <c r="D110" s="28" t="s">
        <v>57</v>
      </c>
      <c r="E110" s="29">
        <v>0</v>
      </c>
      <c r="F110" s="30"/>
      <c r="G110" s="31">
        <v>4</v>
      </c>
    </row>
    <row r="111" spans="1:7" ht="14.25">
      <c r="A111" s="15" t="s">
        <v>149</v>
      </c>
      <c r="B111" s="32" t="s">
        <v>60</v>
      </c>
      <c r="C111" s="33" t="s">
        <v>23</v>
      </c>
      <c r="D111" s="34"/>
      <c r="E111" s="36">
        <f>SUM(E112:E117)</f>
        <v>9715</v>
      </c>
      <c r="F111" s="36">
        <f>SUM(F112:F117)</f>
        <v>9715</v>
      </c>
      <c r="G111" s="36">
        <f>SUM(G112:G116)</f>
        <v>5209</v>
      </c>
    </row>
    <row r="112" spans="1:7" ht="14.25">
      <c r="A112" s="15" t="s">
        <v>150</v>
      </c>
      <c r="B112" s="26"/>
      <c r="C112" s="27"/>
      <c r="D112" s="28" t="s">
        <v>24</v>
      </c>
      <c r="E112" s="29">
        <v>3812</v>
      </c>
      <c r="F112" s="30">
        <v>3812</v>
      </c>
      <c r="G112" s="31">
        <v>826</v>
      </c>
    </row>
    <row r="113" spans="1:7" ht="14.25">
      <c r="A113" s="15" t="s">
        <v>151</v>
      </c>
      <c r="B113" s="26"/>
      <c r="C113" s="27"/>
      <c r="D113" s="28" t="s">
        <v>25</v>
      </c>
      <c r="E113" s="29">
        <v>799</v>
      </c>
      <c r="F113" s="30">
        <v>799</v>
      </c>
      <c r="G113" s="31">
        <v>213</v>
      </c>
    </row>
    <row r="114" spans="1:7" ht="14.25">
      <c r="A114" s="15" t="s">
        <v>152</v>
      </c>
      <c r="B114" s="26"/>
      <c r="C114" s="27"/>
      <c r="D114" s="28" t="s">
        <v>26</v>
      </c>
      <c r="E114" s="29">
        <v>5074</v>
      </c>
      <c r="F114" s="30">
        <v>5074</v>
      </c>
      <c r="G114" s="31">
        <v>3054</v>
      </c>
    </row>
    <row r="115" spans="1:7" ht="14.25">
      <c r="A115" s="15" t="s">
        <v>153</v>
      </c>
      <c r="B115" s="26"/>
      <c r="C115" s="27"/>
      <c r="D115" s="28" t="s">
        <v>192</v>
      </c>
      <c r="E115" s="29">
        <v>30</v>
      </c>
      <c r="F115" s="30">
        <v>30</v>
      </c>
      <c r="G115" s="31"/>
    </row>
    <row r="116" spans="1:7" ht="14.25">
      <c r="A116" s="15" t="s">
        <v>154</v>
      </c>
      <c r="B116" s="26"/>
      <c r="C116" s="27"/>
      <c r="D116" s="28" t="s">
        <v>57</v>
      </c>
      <c r="E116" s="29"/>
      <c r="F116" s="30"/>
      <c r="G116" s="31">
        <v>1116</v>
      </c>
    </row>
    <row r="117" spans="1:7" ht="14.25">
      <c r="A117" s="15"/>
      <c r="B117" s="26"/>
      <c r="C117" s="27"/>
      <c r="D117" s="28" t="s">
        <v>191</v>
      </c>
      <c r="E117" s="29"/>
      <c r="F117" s="37"/>
      <c r="G117" s="39"/>
    </row>
    <row r="118" spans="1:7" ht="14.25">
      <c r="A118" s="15" t="s">
        <v>155</v>
      </c>
      <c r="B118" s="32" t="s">
        <v>61</v>
      </c>
      <c r="C118" s="33" t="s">
        <v>27</v>
      </c>
      <c r="D118" s="34"/>
      <c r="E118" s="35">
        <f>SUM(E119+E120)</f>
        <v>1611</v>
      </c>
      <c r="F118" s="35">
        <f>SUM(F119+F120)</f>
        <v>1611</v>
      </c>
      <c r="G118" s="35">
        <f>SUM(G119+G120)</f>
        <v>1316</v>
      </c>
    </row>
    <row r="119" spans="1:7" ht="14.25">
      <c r="A119" s="15" t="s">
        <v>156</v>
      </c>
      <c r="B119" s="26"/>
      <c r="C119" s="27"/>
      <c r="D119" s="28" t="s">
        <v>26</v>
      </c>
      <c r="E119" s="29">
        <v>1611</v>
      </c>
      <c r="F119" s="30">
        <v>1611</v>
      </c>
      <c r="G119" s="31">
        <v>1308</v>
      </c>
    </row>
    <row r="120" spans="1:7" ht="14.25">
      <c r="A120" s="15"/>
      <c r="B120" s="26"/>
      <c r="C120" s="27"/>
      <c r="D120" s="28" t="s">
        <v>69</v>
      </c>
      <c r="E120" s="43"/>
      <c r="F120" s="30"/>
      <c r="G120" s="31">
        <v>8</v>
      </c>
    </row>
    <row r="121" spans="1:7" ht="14.25">
      <c r="A121" s="15" t="s">
        <v>157</v>
      </c>
      <c r="B121" s="32" t="s">
        <v>62</v>
      </c>
      <c r="C121" s="33" t="s">
        <v>28</v>
      </c>
      <c r="D121" s="34"/>
      <c r="E121" s="36">
        <f>SUM(E122)</f>
        <v>737</v>
      </c>
      <c r="F121" s="36">
        <f>SUM(F122)</f>
        <v>737</v>
      </c>
      <c r="G121" s="36">
        <f>SUM(G122)</f>
        <v>649</v>
      </c>
    </row>
    <row r="122" spans="1:7" ht="14.25">
      <c r="A122" s="15" t="s">
        <v>158</v>
      </c>
      <c r="B122" s="26"/>
      <c r="C122" s="27"/>
      <c r="D122" s="28" t="s">
        <v>26</v>
      </c>
      <c r="E122" s="29">
        <v>737</v>
      </c>
      <c r="F122" s="30">
        <v>737</v>
      </c>
      <c r="G122" s="31">
        <v>649</v>
      </c>
    </row>
    <row r="123" spans="1:7" ht="14.25">
      <c r="A123" s="15" t="s">
        <v>159</v>
      </c>
      <c r="B123" s="32" t="s">
        <v>63</v>
      </c>
      <c r="C123" s="33" t="s">
        <v>64</v>
      </c>
      <c r="D123" s="34"/>
      <c r="E123" s="35">
        <f>+E124+E125</f>
        <v>2721</v>
      </c>
      <c r="F123" s="36">
        <f>SUM(F125)</f>
        <v>2500</v>
      </c>
      <c r="G123" s="36">
        <f>SUM(G125+G124)</f>
        <v>3410</v>
      </c>
    </row>
    <row r="124" spans="1:7" ht="14.25">
      <c r="A124" s="15"/>
      <c r="B124" s="32"/>
      <c r="C124" s="33"/>
      <c r="D124" s="28" t="s">
        <v>6</v>
      </c>
      <c r="E124" s="29">
        <v>221</v>
      </c>
      <c r="F124" s="30">
        <v>221</v>
      </c>
      <c r="G124" s="37"/>
    </row>
    <row r="125" spans="1:7" ht="14.25">
      <c r="A125" s="15" t="s">
        <v>160</v>
      </c>
      <c r="B125" s="26"/>
      <c r="C125" s="27"/>
      <c r="D125" s="28" t="s">
        <v>248</v>
      </c>
      <c r="E125" s="29">
        <v>2500</v>
      </c>
      <c r="F125" s="30">
        <v>2500</v>
      </c>
      <c r="G125" s="31">
        <v>3410</v>
      </c>
    </row>
    <row r="126" spans="1:7" ht="15">
      <c r="A126" s="15" t="s">
        <v>161</v>
      </c>
      <c r="B126" s="40" t="s">
        <v>70</v>
      </c>
      <c r="C126" s="33" t="s">
        <v>223</v>
      </c>
      <c r="D126" s="34"/>
      <c r="E126" s="35">
        <f>SUM(E127:E128)</f>
        <v>850</v>
      </c>
      <c r="F126" s="36">
        <f>SUM(F127:F128)</f>
        <v>850</v>
      </c>
      <c r="G126" s="36">
        <f>SUM(G127:G128)</f>
        <v>674</v>
      </c>
    </row>
    <row r="127" spans="1:7" ht="14.25">
      <c r="A127" s="15" t="s">
        <v>162</v>
      </c>
      <c r="B127" s="62"/>
      <c r="C127" s="63"/>
      <c r="D127" s="64" t="s">
        <v>224</v>
      </c>
      <c r="E127" s="29">
        <v>850</v>
      </c>
      <c r="F127" s="30">
        <v>850</v>
      </c>
      <c r="G127" s="31">
        <v>674</v>
      </c>
    </row>
    <row r="128" spans="1:7" ht="14.25">
      <c r="A128" s="15" t="s">
        <v>163</v>
      </c>
      <c r="B128" s="62"/>
      <c r="C128" s="63"/>
      <c r="D128" s="64"/>
      <c r="E128" s="29"/>
      <c r="F128" s="30"/>
      <c r="G128" s="31"/>
    </row>
    <row r="129" spans="1:7" ht="15">
      <c r="A129" s="15"/>
      <c r="B129" s="40" t="s">
        <v>216</v>
      </c>
      <c r="C129" s="58" t="s">
        <v>217</v>
      </c>
      <c r="D129" s="59"/>
      <c r="E129" s="42">
        <f>+E130+E131</f>
        <v>0</v>
      </c>
      <c r="F129" s="42">
        <f>+F130+F131</f>
        <v>7912</v>
      </c>
      <c r="G129" s="42">
        <f>+G130+G131</f>
        <v>7912</v>
      </c>
    </row>
    <row r="130" spans="1:7" ht="14.25">
      <c r="A130" s="15"/>
      <c r="B130" s="62"/>
      <c r="C130" s="63"/>
      <c r="D130" s="28" t="s">
        <v>218</v>
      </c>
      <c r="E130" s="29"/>
      <c r="F130" s="37">
        <v>1514</v>
      </c>
      <c r="G130" s="31">
        <v>1514</v>
      </c>
    </row>
    <row r="131" spans="1:7" ht="14.25">
      <c r="A131" s="15"/>
      <c r="B131" s="62"/>
      <c r="C131" s="63"/>
      <c r="D131" s="28" t="s">
        <v>219</v>
      </c>
      <c r="E131" s="29"/>
      <c r="F131" s="37">
        <v>6398</v>
      </c>
      <c r="G131" s="31">
        <v>6398</v>
      </c>
    </row>
    <row r="132" spans="1:9" ht="14.25">
      <c r="A132" s="15" t="s">
        <v>164</v>
      </c>
      <c r="B132" s="32" t="s">
        <v>66</v>
      </c>
      <c r="C132" s="33" t="s">
        <v>35</v>
      </c>
      <c r="D132" s="34"/>
      <c r="E132" s="35">
        <f>SUM(E133)</f>
        <v>93174</v>
      </c>
      <c r="F132" s="36">
        <f>SUM(F133)</f>
        <v>93174</v>
      </c>
      <c r="G132" s="36">
        <f>SUM(G133)</f>
        <v>92374</v>
      </c>
      <c r="I132" s="38"/>
    </row>
    <row r="133" spans="1:7" ht="29.25">
      <c r="A133" s="15" t="s">
        <v>165</v>
      </c>
      <c r="B133" s="40"/>
      <c r="C133" s="65" t="s">
        <v>16</v>
      </c>
      <c r="D133" s="28" t="s">
        <v>36</v>
      </c>
      <c r="E133" s="29">
        <v>93174</v>
      </c>
      <c r="F133" s="54">
        <v>93174</v>
      </c>
      <c r="G133" s="2">
        <v>92374</v>
      </c>
    </row>
    <row r="134" spans="1:7" ht="14.25">
      <c r="A134" s="15" t="s">
        <v>166</v>
      </c>
      <c r="B134" s="66"/>
      <c r="C134" s="67" t="s">
        <v>37</v>
      </c>
      <c r="D134" s="68"/>
      <c r="E134" s="69">
        <f>SUM(E135)</f>
        <v>75277</v>
      </c>
      <c r="F134" s="70">
        <f>SUM(F135)</f>
        <v>75277</v>
      </c>
      <c r="G134" s="36">
        <f>SUM(G135)</f>
        <v>73965</v>
      </c>
    </row>
    <row r="135" spans="1:7" ht="32.25" customHeight="1">
      <c r="A135" s="71" t="s">
        <v>167</v>
      </c>
      <c r="B135" s="72"/>
      <c r="C135" s="73" t="s">
        <v>16</v>
      </c>
      <c r="D135" s="74" t="s">
        <v>36</v>
      </c>
      <c r="E135" s="75">
        <v>75277</v>
      </c>
      <c r="F135" s="75">
        <v>75277</v>
      </c>
      <c r="G135" s="76">
        <v>73965</v>
      </c>
    </row>
    <row r="136" spans="1:7" ht="15">
      <c r="A136" s="77"/>
      <c r="B136" s="78"/>
      <c r="C136" s="124" t="s">
        <v>238</v>
      </c>
      <c r="D136" s="124"/>
      <c r="E136" s="37"/>
      <c r="F136" s="37"/>
      <c r="G136" s="41">
        <v>5966</v>
      </c>
    </row>
    <row r="137" spans="1:7" ht="15">
      <c r="A137" s="79"/>
      <c r="B137" s="80"/>
      <c r="C137" s="81"/>
      <c r="D137" s="82"/>
      <c r="E137" s="83"/>
      <c r="F137" s="83"/>
      <c r="G137" s="84"/>
    </row>
    <row r="138" spans="1:7" ht="15" thickBot="1">
      <c r="A138" s="15" t="s">
        <v>168</v>
      </c>
      <c r="B138" s="105"/>
      <c r="C138" s="106"/>
      <c r="D138" s="106"/>
      <c r="E138" s="106"/>
      <c r="F138" s="106"/>
      <c r="G138" s="106"/>
    </row>
    <row r="139" spans="1:7" ht="15.75">
      <c r="A139" s="15" t="s">
        <v>169</v>
      </c>
      <c r="B139" s="113" t="s">
        <v>185</v>
      </c>
      <c r="C139" s="114"/>
      <c r="D139" s="115"/>
      <c r="E139" s="85">
        <f>E141+E146+E148</f>
        <v>76615</v>
      </c>
      <c r="F139" s="85">
        <f>F141+F146+F148</f>
        <v>77027</v>
      </c>
      <c r="G139" s="85">
        <f>G141+G146+G148</f>
        <v>74241</v>
      </c>
    </row>
    <row r="140" spans="1:7" ht="15">
      <c r="A140" s="15" t="s">
        <v>170</v>
      </c>
      <c r="B140" s="107"/>
      <c r="C140" s="108"/>
      <c r="D140" s="108"/>
      <c r="E140" s="108"/>
      <c r="F140" s="108"/>
      <c r="G140" s="108"/>
    </row>
    <row r="141" spans="1:7" ht="14.25">
      <c r="A141" s="15" t="s">
        <v>171</v>
      </c>
      <c r="B141" s="32" t="s">
        <v>67</v>
      </c>
      <c r="C141" s="86" t="s">
        <v>213</v>
      </c>
      <c r="D141" s="34"/>
      <c r="E141" s="35">
        <f>SUM(E142:E145)</f>
        <v>76615</v>
      </c>
      <c r="F141" s="35">
        <f>SUM(F142:F145)</f>
        <v>77027</v>
      </c>
      <c r="G141" s="35">
        <f>SUM(G142:G145)</f>
        <v>74241</v>
      </c>
    </row>
    <row r="142" spans="1:7" ht="14.25">
      <c r="A142" s="15" t="s">
        <v>172</v>
      </c>
      <c r="B142" s="26"/>
      <c r="C142" s="87"/>
      <c r="D142" s="28" t="s">
        <v>29</v>
      </c>
      <c r="E142" s="29">
        <v>51479</v>
      </c>
      <c r="F142" s="30">
        <v>51635</v>
      </c>
      <c r="G142" s="31">
        <v>51341</v>
      </c>
    </row>
    <row r="143" spans="1:7" ht="14.25">
      <c r="A143" s="15" t="s">
        <v>173</v>
      </c>
      <c r="B143" s="26"/>
      <c r="C143" s="87"/>
      <c r="D143" s="28" t="s">
        <v>68</v>
      </c>
      <c r="E143" s="29">
        <v>10486</v>
      </c>
      <c r="F143" s="30">
        <v>11412</v>
      </c>
      <c r="G143" s="31">
        <v>11412</v>
      </c>
    </row>
    <row r="144" spans="1:7" ht="14.25">
      <c r="A144" s="15" t="s">
        <v>174</v>
      </c>
      <c r="B144" s="26"/>
      <c r="C144" s="87"/>
      <c r="D144" s="28" t="s">
        <v>6</v>
      </c>
      <c r="E144" s="29">
        <v>14650</v>
      </c>
      <c r="F144" s="30">
        <v>13331</v>
      </c>
      <c r="G144" s="31">
        <v>10851</v>
      </c>
    </row>
    <row r="145" spans="1:7" ht="14.25">
      <c r="A145" s="15"/>
      <c r="B145" s="26"/>
      <c r="C145" s="87"/>
      <c r="D145" s="28" t="s">
        <v>69</v>
      </c>
      <c r="E145" s="29">
        <v>0</v>
      </c>
      <c r="F145" s="37">
        <v>649</v>
      </c>
      <c r="G145" s="31">
        <v>637</v>
      </c>
    </row>
    <row r="146" spans="1:7" ht="14.25">
      <c r="A146" s="15" t="s">
        <v>175</v>
      </c>
      <c r="B146" s="32" t="s">
        <v>210</v>
      </c>
      <c r="C146" s="86" t="s">
        <v>211</v>
      </c>
      <c r="D146" s="34"/>
      <c r="E146" s="35">
        <f>SUM(E147:E147)</f>
        <v>0</v>
      </c>
      <c r="F146" s="36">
        <f>SUM(F147:F147)</f>
        <v>0</v>
      </c>
      <c r="G146" s="36">
        <f>SUM(G147:G147)</f>
        <v>0</v>
      </c>
    </row>
    <row r="147" spans="1:9" ht="14.25">
      <c r="A147" s="15" t="s">
        <v>176</v>
      </c>
      <c r="B147" s="26"/>
      <c r="C147" s="87"/>
      <c r="D147" s="28" t="s">
        <v>212</v>
      </c>
      <c r="E147" s="29"/>
      <c r="F147" s="30"/>
      <c r="G147" s="31"/>
      <c r="I147" s="38"/>
    </row>
    <row r="148" spans="1:7" ht="14.25">
      <c r="A148" s="15" t="s">
        <v>177</v>
      </c>
      <c r="B148" s="32" t="s">
        <v>231</v>
      </c>
      <c r="C148" s="86" t="s">
        <v>232</v>
      </c>
      <c r="D148" s="34"/>
      <c r="E148" s="35">
        <f>SUM(E149:E152)</f>
        <v>0</v>
      </c>
      <c r="F148" s="36">
        <f>SUM(F149:F152)</f>
        <v>0</v>
      </c>
      <c r="G148" s="36">
        <f>SUM(G149:G152)</f>
        <v>0</v>
      </c>
    </row>
    <row r="149" spans="1:7" ht="14.25">
      <c r="A149" s="15" t="s">
        <v>178</v>
      </c>
      <c r="B149" s="32"/>
      <c r="C149" s="87"/>
      <c r="D149" s="28" t="s">
        <v>233</v>
      </c>
      <c r="E149" s="29"/>
      <c r="F149" s="30"/>
      <c r="G149" s="31"/>
    </row>
    <row r="150" spans="1:7" ht="14.25">
      <c r="A150" s="15" t="s">
        <v>179</v>
      </c>
      <c r="B150" s="32"/>
      <c r="C150" s="87"/>
      <c r="D150" s="28" t="s">
        <v>68</v>
      </c>
      <c r="E150" s="29"/>
      <c r="F150" s="30"/>
      <c r="G150" s="31"/>
    </row>
    <row r="151" spans="1:7" ht="14.25">
      <c r="A151" s="15" t="s">
        <v>180</v>
      </c>
      <c r="B151" s="32"/>
      <c r="C151" s="87"/>
      <c r="D151" s="28" t="s">
        <v>6</v>
      </c>
      <c r="E151" s="29"/>
      <c r="F151" s="30"/>
      <c r="G151" s="31"/>
    </row>
    <row r="152" spans="1:7" ht="14.25">
      <c r="A152" s="15" t="s">
        <v>181</v>
      </c>
      <c r="B152" s="66"/>
      <c r="C152" s="88"/>
      <c r="D152" s="89" t="s">
        <v>38</v>
      </c>
      <c r="E152" s="90"/>
      <c r="F152" s="91"/>
      <c r="G152" s="31"/>
    </row>
    <row r="153" spans="1:7" ht="15" thickBot="1">
      <c r="A153" s="15" t="s">
        <v>182</v>
      </c>
      <c r="B153" s="105"/>
      <c r="C153" s="106"/>
      <c r="D153" s="106"/>
      <c r="E153" s="106"/>
      <c r="F153" s="106"/>
      <c r="G153" s="106"/>
    </row>
    <row r="154" spans="1:7" ht="15.75">
      <c r="A154" s="15" t="s">
        <v>183</v>
      </c>
      <c r="B154" s="116" t="s">
        <v>186</v>
      </c>
      <c r="C154" s="117"/>
      <c r="D154" s="118"/>
      <c r="E154" s="85">
        <f>SUM(E156,E160,E170,E166,E168)</f>
        <v>95587</v>
      </c>
      <c r="F154" s="85">
        <f>SUM(F156,F160,F170,F166,F168)</f>
        <v>95807</v>
      </c>
      <c r="G154" s="85">
        <f>SUM(G156,G160,G170,G166,G168)</f>
        <v>94640</v>
      </c>
    </row>
    <row r="155" spans="1:7" ht="14.25">
      <c r="A155" s="15" t="s">
        <v>184</v>
      </c>
      <c r="B155" s="103"/>
      <c r="C155" s="104"/>
      <c r="D155" s="104"/>
      <c r="E155" s="104"/>
      <c r="F155" s="104"/>
      <c r="G155" s="104"/>
    </row>
    <row r="156" spans="1:7" ht="14.25">
      <c r="A156" s="15" t="s">
        <v>190</v>
      </c>
      <c r="B156" s="32" t="s">
        <v>207</v>
      </c>
      <c r="C156" s="33" t="s">
        <v>208</v>
      </c>
      <c r="D156" s="34"/>
      <c r="E156" s="36">
        <f>SUM(E$159)</f>
        <v>7000</v>
      </c>
      <c r="F156" s="36">
        <f>SUM(F$159)</f>
        <v>8148</v>
      </c>
      <c r="G156" s="36">
        <f>SUM(+G157+G158+G159)</f>
        <v>11996</v>
      </c>
    </row>
    <row r="157" spans="1:7" ht="14.25">
      <c r="A157" s="15"/>
      <c r="B157" s="32"/>
      <c r="C157" s="33"/>
      <c r="D157" s="28" t="s">
        <v>233</v>
      </c>
      <c r="E157" s="92"/>
      <c r="F157" s="57"/>
      <c r="G157" s="37">
        <f>1980+128+149</f>
        <v>2257</v>
      </c>
    </row>
    <row r="158" spans="1:7" ht="14.25">
      <c r="A158" s="15"/>
      <c r="B158" s="32"/>
      <c r="C158" s="33"/>
      <c r="D158" s="28" t="s">
        <v>72</v>
      </c>
      <c r="E158" s="92"/>
      <c r="F158" s="57"/>
      <c r="G158" s="37">
        <v>524</v>
      </c>
    </row>
    <row r="159" spans="1:8" ht="14.25">
      <c r="A159" s="15" t="s">
        <v>195</v>
      </c>
      <c r="B159" s="26"/>
      <c r="C159" s="27"/>
      <c r="D159" s="28" t="s">
        <v>6</v>
      </c>
      <c r="E159" s="29">
        <v>7000</v>
      </c>
      <c r="F159" s="30">
        <v>8148</v>
      </c>
      <c r="G159" s="93">
        <v>9215</v>
      </c>
      <c r="H159" s="38"/>
    </row>
    <row r="160" spans="1:7" ht="14.25">
      <c r="A160" s="15" t="s">
        <v>196</v>
      </c>
      <c r="B160" s="32" t="s">
        <v>71</v>
      </c>
      <c r="C160" s="33" t="s">
        <v>30</v>
      </c>
      <c r="D160" s="34"/>
      <c r="E160" s="35">
        <f>SUM(E161:E165)</f>
        <v>74424</v>
      </c>
      <c r="F160" s="35">
        <f>SUM(F161:F165)</f>
        <v>73396</v>
      </c>
      <c r="G160" s="35">
        <f>SUM(G161:G165)</f>
        <v>66548</v>
      </c>
    </row>
    <row r="161" spans="1:9" ht="14.25">
      <c r="A161" s="15" t="s">
        <v>197</v>
      </c>
      <c r="B161" s="26"/>
      <c r="C161" s="27"/>
      <c r="D161" s="28" t="s">
        <v>29</v>
      </c>
      <c r="E161" s="29">
        <v>53278</v>
      </c>
      <c r="F161" s="30">
        <v>52869</v>
      </c>
      <c r="G161" s="93">
        <v>48136</v>
      </c>
      <c r="I161" s="38"/>
    </row>
    <row r="162" spans="1:9" ht="14.25">
      <c r="A162" s="15" t="s">
        <v>198</v>
      </c>
      <c r="B162" s="26"/>
      <c r="C162" s="27"/>
      <c r="D162" s="28" t="s">
        <v>72</v>
      </c>
      <c r="E162" s="29">
        <v>11714</v>
      </c>
      <c r="F162" s="30">
        <v>12474</v>
      </c>
      <c r="G162" s="93">
        <v>11306</v>
      </c>
      <c r="I162" s="38"/>
    </row>
    <row r="163" spans="1:7" ht="14.25">
      <c r="A163" s="15" t="s">
        <v>199</v>
      </c>
      <c r="B163" s="26"/>
      <c r="C163" s="27"/>
      <c r="D163" s="28" t="s">
        <v>6</v>
      </c>
      <c r="E163" s="29">
        <v>7707</v>
      </c>
      <c r="F163" s="30">
        <v>6438</v>
      </c>
      <c r="G163" s="93">
        <v>5395</v>
      </c>
    </row>
    <row r="164" spans="1:7" ht="14.25">
      <c r="A164" s="15"/>
      <c r="B164" s="26"/>
      <c r="C164" s="27"/>
      <c r="D164" s="28" t="s">
        <v>244</v>
      </c>
      <c r="E164" s="29"/>
      <c r="F164" s="30">
        <v>0</v>
      </c>
      <c r="G164" s="93"/>
    </row>
    <row r="165" spans="1:7" ht="14.25">
      <c r="A165" s="15" t="s">
        <v>200</v>
      </c>
      <c r="B165" s="26"/>
      <c r="C165" s="27"/>
      <c r="D165" s="28" t="s">
        <v>69</v>
      </c>
      <c r="E165" s="29">
        <v>1725</v>
      </c>
      <c r="F165" s="30">
        <v>1615</v>
      </c>
      <c r="G165" s="93">
        <v>1711</v>
      </c>
    </row>
    <row r="166" spans="1:7" ht="15">
      <c r="A166" s="15"/>
      <c r="B166" s="40" t="s">
        <v>210</v>
      </c>
      <c r="C166" s="58" t="s">
        <v>211</v>
      </c>
      <c r="D166" s="59"/>
      <c r="E166" s="41">
        <f>+E167</f>
        <v>0</v>
      </c>
      <c r="F166" s="41">
        <f>+F167</f>
        <v>0</v>
      </c>
      <c r="G166" s="41">
        <f>+G167</f>
        <v>0</v>
      </c>
    </row>
    <row r="167" spans="1:7" ht="14.25">
      <c r="A167" s="15"/>
      <c r="B167" s="26"/>
      <c r="C167" s="27"/>
      <c r="D167" s="28" t="s">
        <v>212</v>
      </c>
      <c r="E167" s="29"/>
      <c r="F167" s="43"/>
      <c r="G167" s="31"/>
    </row>
    <row r="168" spans="1:7" ht="15">
      <c r="A168" s="15"/>
      <c r="B168" s="40" t="s">
        <v>209</v>
      </c>
      <c r="C168" s="58" t="s">
        <v>234</v>
      </c>
      <c r="D168" s="28"/>
      <c r="E168" s="41">
        <f>+E169</f>
        <v>0</v>
      </c>
      <c r="F168" s="41">
        <f>+F169</f>
        <v>0</v>
      </c>
      <c r="G168" s="41">
        <f>+G169</f>
        <v>1132</v>
      </c>
    </row>
    <row r="169" spans="1:7" ht="14.25">
      <c r="A169" s="15"/>
      <c r="B169" s="26"/>
      <c r="C169" s="27"/>
      <c r="D169" s="28" t="s">
        <v>6</v>
      </c>
      <c r="E169" s="29"/>
      <c r="F169" s="37"/>
      <c r="G169" s="31">
        <v>1132</v>
      </c>
    </row>
    <row r="170" spans="1:7" ht="14.25">
      <c r="A170" s="15" t="s">
        <v>201</v>
      </c>
      <c r="B170" s="32" t="s">
        <v>73</v>
      </c>
      <c r="C170" s="33" t="s">
        <v>31</v>
      </c>
      <c r="D170" s="34"/>
      <c r="E170" s="36">
        <f>SUM(E171:E174)</f>
        <v>14163</v>
      </c>
      <c r="F170" s="36">
        <f>SUM(F171:F174)</f>
        <v>14263</v>
      </c>
      <c r="G170" s="36">
        <f>SUM(G171:G174)</f>
        <v>14964</v>
      </c>
    </row>
    <row r="171" spans="1:7" ht="14.25">
      <c r="A171" s="15" t="s">
        <v>202</v>
      </c>
      <c r="B171" s="26"/>
      <c r="C171" s="27"/>
      <c r="D171" s="28" t="s">
        <v>29</v>
      </c>
      <c r="E171" s="29">
        <v>8632</v>
      </c>
      <c r="F171" s="30">
        <v>8632</v>
      </c>
      <c r="G171" s="93">
        <v>11063</v>
      </c>
    </row>
    <row r="172" spans="1:7" ht="14.25">
      <c r="A172" s="15" t="s">
        <v>203</v>
      </c>
      <c r="B172" s="26"/>
      <c r="C172" s="27"/>
      <c r="D172" s="28" t="s">
        <v>74</v>
      </c>
      <c r="E172" s="29">
        <v>1886</v>
      </c>
      <c r="F172" s="30">
        <v>1886</v>
      </c>
      <c r="G172" s="93">
        <v>2529</v>
      </c>
    </row>
    <row r="173" spans="1:7" ht="14.25">
      <c r="A173" s="15" t="s">
        <v>204</v>
      </c>
      <c r="B173" s="94"/>
      <c r="C173" s="95"/>
      <c r="D173" s="89" t="s">
        <v>6</v>
      </c>
      <c r="E173" s="90">
        <v>3195</v>
      </c>
      <c r="F173" s="91">
        <v>3295</v>
      </c>
      <c r="G173" s="93">
        <v>1332</v>
      </c>
    </row>
    <row r="174" spans="1:7" ht="14.25">
      <c r="A174" s="15" t="s">
        <v>205</v>
      </c>
      <c r="B174" s="96"/>
      <c r="C174" s="96"/>
      <c r="D174" s="97" t="s">
        <v>69</v>
      </c>
      <c r="E174" s="98">
        <v>450</v>
      </c>
      <c r="F174" s="99">
        <v>450</v>
      </c>
      <c r="G174" s="93">
        <v>40</v>
      </c>
    </row>
    <row r="175" spans="1:7" ht="15.75" thickBot="1">
      <c r="A175" s="15" t="s">
        <v>206</v>
      </c>
      <c r="B175" s="100"/>
      <c r="C175" s="109" t="s">
        <v>32</v>
      </c>
      <c r="D175" s="109"/>
      <c r="E175" s="101">
        <f>E154+E139+E8</f>
        <v>610356</v>
      </c>
      <c r="F175" s="102">
        <f>F154+F139+F8</f>
        <v>1954796</v>
      </c>
      <c r="G175" s="102">
        <f>G154+G139+G8</f>
        <v>600895</v>
      </c>
    </row>
    <row r="176" spans="1:6" ht="15">
      <c r="A176" s="5"/>
      <c r="B176" s="5"/>
      <c r="C176" s="5"/>
      <c r="D176" s="5"/>
      <c r="E176" s="5"/>
      <c r="F176" s="5"/>
    </row>
    <row r="177" spans="1:6" ht="15">
      <c r="A177" s="5"/>
      <c r="B177" s="5"/>
      <c r="C177" s="5"/>
      <c r="D177" s="5"/>
      <c r="E177" s="5"/>
      <c r="F177" s="5"/>
    </row>
    <row r="178" spans="1:6" ht="15">
      <c r="A178" s="5"/>
      <c r="B178" s="5"/>
      <c r="C178" s="5"/>
      <c r="D178" s="5"/>
      <c r="E178" s="5"/>
      <c r="F178" s="5"/>
    </row>
    <row r="179" spans="1:6" ht="15">
      <c r="A179" s="5"/>
      <c r="B179" s="5"/>
      <c r="C179" s="5"/>
      <c r="D179" s="5"/>
      <c r="E179" s="5"/>
      <c r="F179" s="5"/>
    </row>
    <row r="180" spans="1:6" ht="15">
      <c r="A180" s="5"/>
      <c r="B180" s="5"/>
      <c r="C180" s="5"/>
      <c r="D180" s="5"/>
      <c r="E180" s="5"/>
      <c r="F180" s="5"/>
    </row>
    <row r="181" spans="1:6" ht="15">
      <c r="A181" s="5"/>
      <c r="B181" s="5"/>
      <c r="C181" s="5"/>
      <c r="D181" s="5"/>
      <c r="E181" s="5"/>
      <c r="F181" s="5"/>
    </row>
    <row r="182" spans="1:6" ht="15">
      <c r="A182" s="5"/>
      <c r="B182" s="5"/>
      <c r="C182" s="5"/>
      <c r="D182" s="5"/>
      <c r="E182" s="5"/>
      <c r="F182" s="5"/>
    </row>
    <row r="183" spans="1:6" ht="15">
      <c r="A183" s="5"/>
      <c r="B183" s="5"/>
      <c r="C183" s="5"/>
      <c r="D183" s="5"/>
      <c r="E183" s="5"/>
      <c r="F183" s="5"/>
    </row>
    <row r="184" spans="1:6" ht="15">
      <c r="A184" s="5"/>
      <c r="B184" s="5"/>
      <c r="C184" s="5"/>
      <c r="D184" s="5"/>
      <c r="E184" s="5"/>
      <c r="F184" s="5"/>
    </row>
    <row r="185" spans="1:6" ht="15">
      <c r="A185" s="5"/>
      <c r="B185" s="5"/>
      <c r="C185" s="5"/>
      <c r="D185" s="5"/>
      <c r="E185" s="5"/>
      <c r="F185" s="5"/>
    </row>
    <row r="186" spans="1:6" ht="15">
      <c r="A186" s="5"/>
      <c r="B186" s="5"/>
      <c r="C186" s="5"/>
      <c r="D186" s="5"/>
      <c r="E186" s="5"/>
      <c r="F186" s="5"/>
    </row>
    <row r="187" spans="1:6" ht="15">
      <c r="A187" s="5"/>
      <c r="B187" s="5"/>
      <c r="C187" s="5"/>
      <c r="D187" s="5"/>
      <c r="E187" s="5"/>
      <c r="F187" s="5"/>
    </row>
    <row r="188" spans="1:6" ht="15">
      <c r="A188" s="5"/>
      <c r="B188" s="5"/>
      <c r="C188" s="5"/>
      <c r="D188" s="5"/>
      <c r="E188" s="5"/>
      <c r="F188" s="5"/>
    </row>
    <row r="189" spans="1:6" ht="15">
      <c r="A189" s="5"/>
      <c r="B189" s="5"/>
      <c r="C189" s="5"/>
      <c r="D189" s="5"/>
      <c r="E189" s="5"/>
      <c r="F189" s="5"/>
    </row>
    <row r="190" spans="1:6" ht="15">
      <c r="A190" s="5"/>
      <c r="B190" s="5"/>
      <c r="C190" s="5"/>
      <c r="D190" s="5"/>
      <c r="E190" s="5"/>
      <c r="F190" s="5"/>
    </row>
    <row r="191" spans="1:6" ht="15">
      <c r="A191" s="5"/>
      <c r="B191" s="5"/>
      <c r="C191" s="5"/>
      <c r="D191" s="5"/>
      <c r="E191" s="5"/>
      <c r="F191" s="5"/>
    </row>
    <row r="192" spans="1:6" ht="15">
      <c r="A192" s="5"/>
      <c r="B192" s="5"/>
      <c r="C192" s="5"/>
      <c r="D192" s="5"/>
      <c r="E192" s="5"/>
      <c r="F192" s="5"/>
    </row>
    <row r="193" spans="1:6" ht="15">
      <c r="A193" s="5"/>
      <c r="B193" s="5"/>
      <c r="C193" s="5"/>
      <c r="D193" s="5"/>
      <c r="E193" s="5"/>
      <c r="F193" s="5"/>
    </row>
    <row r="194" spans="1:6" ht="15">
      <c r="A194" s="5"/>
      <c r="B194" s="5"/>
      <c r="C194" s="5"/>
      <c r="D194" s="5"/>
      <c r="E194" s="5"/>
      <c r="F194" s="5"/>
    </row>
    <row r="195" spans="1:6" ht="15">
      <c r="A195" s="5"/>
      <c r="B195" s="5"/>
      <c r="C195" s="5"/>
      <c r="D195" s="5"/>
      <c r="E195" s="5"/>
      <c r="F195" s="5"/>
    </row>
    <row r="196" spans="1:6" ht="15">
      <c r="A196" s="5"/>
      <c r="B196" s="5"/>
      <c r="C196" s="5"/>
      <c r="D196" s="5"/>
      <c r="E196" s="5"/>
      <c r="F196" s="5"/>
    </row>
    <row r="197" spans="1:6" ht="15">
      <c r="A197" s="5"/>
      <c r="B197" s="5"/>
      <c r="C197" s="5"/>
      <c r="D197" s="5"/>
      <c r="E197" s="5"/>
      <c r="F197" s="5"/>
    </row>
    <row r="198" spans="1:6" ht="15">
      <c r="A198" s="5"/>
      <c r="B198" s="5"/>
      <c r="C198" s="5"/>
      <c r="D198" s="5"/>
      <c r="E198" s="5"/>
      <c r="F198" s="5"/>
    </row>
    <row r="199" spans="1:6" ht="15">
      <c r="A199" s="5"/>
      <c r="B199" s="5"/>
      <c r="C199" s="5"/>
      <c r="D199" s="5"/>
      <c r="E199" s="5"/>
      <c r="F199" s="5"/>
    </row>
    <row r="200" spans="1:6" ht="15">
      <c r="A200" s="5"/>
      <c r="B200" s="5"/>
      <c r="C200" s="5"/>
      <c r="D200" s="5"/>
      <c r="E200" s="5"/>
      <c r="F200" s="5"/>
    </row>
    <row r="201" spans="1:6" ht="15">
      <c r="A201" s="5"/>
      <c r="B201" s="5"/>
      <c r="C201" s="5"/>
      <c r="D201" s="5"/>
      <c r="E201" s="5"/>
      <c r="F201" s="5"/>
    </row>
    <row r="202" spans="1:6" ht="15">
      <c r="A202" s="5"/>
      <c r="B202" s="5"/>
      <c r="C202" s="5"/>
      <c r="D202" s="5"/>
      <c r="E202" s="5"/>
      <c r="F202" s="5"/>
    </row>
    <row r="203" spans="1:6" ht="15">
      <c r="A203" s="5"/>
      <c r="B203" s="5"/>
      <c r="C203" s="5"/>
      <c r="D203" s="5"/>
      <c r="E203" s="5"/>
      <c r="F203" s="5"/>
    </row>
    <row r="204" spans="1:6" ht="15">
      <c r="A204" s="5"/>
      <c r="B204" s="5"/>
      <c r="C204" s="5"/>
      <c r="D204" s="5"/>
      <c r="E204" s="5"/>
      <c r="F204" s="5"/>
    </row>
    <row r="205" spans="1:6" ht="15">
      <c r="A205" s="5"/>
      <c r="B205" s="5"/>
      <c r="C205" s="5"/>
      <c r="D205" s="5"/>
      <c r="E205" s="5"/>
      <c r="F205" s="5"/>
    </row>
    <row r="206" spans="1:6" ht="15">
      <c r="A206" s="5"/>
      <c r="B206" s="5"/>
      <c r="C206" s="5"/>
      <c r="D206" s="5"/>
      <c r="E206" s="5"/>
      <c r="F206" s="5"/>
    </row>
    <row r="207" spans="1:6" ht="15">
      <c r="A207" s="5"/>
      <c r="B207" s="5"/>
      <c r="C207" s="5"/>
      <c r="D207" s="5"/>
      <c r="E207" s="5"/>
      <c r="F207" s="5"/>
    </row>
    <row r="208" spans="1:6" ht="15">
      <c r="A208" s="5"/>
      <c r="B208" s="5"/>
      <c r="C208" s="5"/>
      <c r="D208" s="5"/>
      <c r="E208" s="5"/>
      <c r="F208" s="5"/>
    </row>
    <row r="209" spans="1:6" ht="15">
      <c r="A209" s="5"/>
      <c r="B209" s="5"/>
      <c r="C209" s="5"/>
      <c r="D209" s="5"/>
      <c r="E209" s="5"/>
      <c r="F209" s="5"/>
    </row>
    <row r="210" spans="1:6" ht="15">
      <c r="A210" s="5"/>
      <c r="B210" s="5"/>
      <c r="C210" s="5"/>
      <c r="D210" s="5"/>
      <c r="E210" s="5"/>
      <c r="F210" s="5"/>
    </row>
    <row r="211" spans="1:6" ht="15">
      <c r="A211" s="5"/>
      <c r="B211" s="5"/>
      <c r="C211" s="5"/>
      <c r="D211" s="5"/>
      <c r="E211" s="5"/>
      <c r="F211" s="5"/>
    </row>
    <row r="212" spans="1:6" ht="15">
      <c r="A212" s="5"/>
      <c r="B212" s="5"/>
      <c r="C212" s="5"/>
      <c r="D212" s="5"/>
      <c r="E212" s="5"/>
      <c r="F212" s="5"/>
    </row>
    <row r="213" spans="1:6" ht="15">
      <c r="A213" s="5"/>
      <c r="B213" s="5"/>
      <c r="C213" s="5"/>
      <c r="D213" s="5"/>
      <c r="E213" s="5"/>
      <c r="F213" s="5"/>
    </row>
    <row r="214" spans="1:6" ht="15">
      <c r="A214" s="5"/>
      <c r="B214" s="5"/>
      <c r="C214" s="5"/>
      <c r="D214" s="5"/>
      <c r="E214" s="5"/>
      <c r="F214" s="5"/>
    </row>
    <row r="215" spans="1:6" ht="15">
      <c r="A215" s="5"/>
      <c r="B215" s="5"/>
      <c r="C215" s="5"/>
      <c r="D215" s="5"/>
      <c r="E215" s="5"/>
      <c r="F215" s="5"/>
    </row>
    <row r="216" spans="1:6" ht="15">
      <c r="A216" s="5"/>
      <c r="B216" s="5"/>
      <c r="C216" s="5"/>
      <c r="D216" s="5"/>
      <c r="E216" s="5"/>
      <c r="F216" s="5"/>
    </row>
    <row r="217" spans="1:6" ht="15">
      <c r="A217" s="5"/>
      <c r="B217" s="5"/>
      <c r="C217" s="5"/>
      <c r="D217" s="5"/>
      <c r="E217" s="5"/>
      <c r="F217" s="5"/>
    </row>
    <row r="218" spans="1:6" ht="15">
      <c r="A218" s="5"/>
      <c r="B218" s="5"/>
      <c r="C218" s="5"/>
      <c r="D218" s="5"/>
      <c r="E218" s="5"/>
      <c r="F218" s="5"/>
    </row>
    <row r="219" spans="1:6" ht="15">
      <c r="A219" s="5"/>
      <c r="B219" s="5"/>
      <c r="C219" s="5"/>
      <c r="D219" s="5"/>
      <c r="E219" s="5"/>
      <c r="F219" s="5"/>
    </row>
    <row r="220" spans="1:6" ht="15">
      <c r="A220" s="5"/>
      <c r="B220" s="5"/>
      <c r="C220" s="5"/>
      <c r="D220" s="5"/>
      <c r="E220" s="5"/>
      <c r="F220" s="5"/>
    </row>
    <row r="221" spans="1:6" ht="15">
      <c r="A221" s="5"/>
      <c r="B221" s="5"/>
      <c r="C221" s="5"/>
      <c r="D221" s="5"/>
      <c r="E221" s="5"/>
      <c r="F221" s="5"/>
    </row>
    <row r="222" spans="1:6" ht="15">
      <c r="A222" s="5"/>
      <c r="B222" s="5"/>
      <c r="C222" s="5"/>
      <c r="D222" s="5"/>
      <c r="E222" s="5"/>
      <c r="F222" s="5"/>
    </row>
    <row r="223" spans="1:6" ht="15">
      <c r="A223" s="5"/>
      <c r="B223" s="5"/>
      <c r="C223" s="5"/>
      <c r="D223" s="5"/>
      <c r="E223" s="5"/>
      <c r="F223" s="5"/>
    </row>
    <row r="224" spans="1:6" ht="15">
      <c r="A224" s="5"/>
      <c r="B224" s="5"/>
      <c r="C224" s="5"/>
      <c r="D224" s="5"/>
      <c r="E224" s="5"/>
      <c r="F224" s="5"/>
    </row>
    <row r="225" spans="1:6" ht="15">
      <c r="A225" s="5"/>
      <c r="B225" s="5"/>
      <c r="C225" s="5"/>
      <c r="D225" s="5"/>
      <c r="E225" s="5"/>
      <c r="F225" s="5"/>
    </row>
    <row r="226" spans="1:6" ht="15">
      <c r="A226" s="5"/>
      <c r="B226" s="5"/>
      <c r="C226" s="5"/>
      <c r="D226" s="5"/>
      <c r="E226" s="5"/>
      <c r="F226" s="5"/>
    </row>
    <row r="227" spans="1:6" ht="15">
      <c r="A227" s="5"/>
      <c r="B227" s="5"/>
      <c r="C227" s="5"/>
      <c r="D227" s="5"/>
      <c r="E227" s="5"/>
      <c r="F227" s="5"/>
    </row>
    <row r="228" spans="1:6" ht="15">
      <c r="A228" s="5"/>
      <c r="B228" s="5"/>
      <c r="C228" s="5"/>
      <c r="D228" s="5"/>
      <c r="E228" s="5"/>
      <c r="F228" s="5"/>
    </row>
    <row r="229" spans="1:6" ht="15">
      <c r="A229" s="5"/>
      <c r="B229" s="5"/>
      <c r="C229" s="5"/>
      <c r="D229" s="5"/>
      <c r="E229" s="5"/>
      <c r="F229" s="5"/>
    </row>
    <row r="230" spans="1:6" ht="15">
      <c r="A230" s="5"/>
      <c r="B230" s="5"/>
      <c r="C230" s="5"/>
      <c r="D230" s="5"/>
      <c r="E230" s="5"/>
      <c r="F230" s="5"/>
    </row>
    <row r="231" spans="1:6" ht="15">
      <c r="A231" s="5"/>
      <c r="B231" s="5"/>
      <c r="C231" s="5"/>
      <c r="D231" s="5"/>
      <c r="E231" s="5"/>
      <c r="F231" s="5"/>
    </row>
    <row r="232" spans="1:6" ht="15">
      <c r="A232" s="5"/>
      <c r="B232" s="5"/>
      <c r="C232" s="5"/>
      <c r="D232" s="5"/>
      <c r="E232" s="5"/>
      <c r="F232" s="5"/>
    </row>
    <row r="233" spans="1:6" ht="15">
      <c r="A233" s="5"/>
      <c r="B233" s="5"/>
      <c r="C233" s="5"/>
      <c r="D233" s="5"/>
      <c r="E233" s="5"/>
      <c r="F233" s="5"/>
    </row>
    <row r="234" spans="1:6" ht="15">
      <c r="A234" s="5"/>
      <c r="B234" s="5"/>
      <c r="C234" s="5"/>
      <c r="D234" s="5"/>
      <c r="E234" s="5"/>
      <c r="F234" s="5"/>
    </row>
    <row r="235" spans="1:6" ht="15">
      <c r="A235" s="5"/>
      <c r="B235" s="5"/>
      <c r="C235" s="5"/>
      <c r="D235" s="5"/>
      <c r="E235" s="5"/>
      <c r="F235" s="5"/>
    </row>
    <row r="236" spans="1:6" ht="15">
      <c r="A236" s="5"/>
      <c r="B236" s="5"/>
      <c r="C236" s="5"/>
      <c r="D236" s="5"/>
      <c r="E236" s="5"/>
      <c r="F236" s="5"/>
    </row>
    <row r="237" spans="1:6" ht="15">
      <c r="A237" s="5"/>
      <c r="B237" s="5"/>
      <c r="C237" s="5"/>
      <c r="D237" s="5"/>
      <c r="E237" s="5"/>
      <c r="F237" s="5"/>
    </row>
    <row r="238" spans="1:6" ht="15">
      <c r="A238" s="5"/>
      <c r="B238" s="5"/>
      <c r="C238" s="5"/>
      <c r="D238" s="5"/>
      <c r="E238" s="5"/>
      <c r="F238" s="5"/>
    </row>
    <row r="239" spans="1:6" ht="15">
      <c r="A239" s="5"/>
      <c r="B239" s="5"/>
      <c r="C239" s="5"/>
      <c r="D239" s="5"/>
      <c r="E239" s="5"/>
      <c r="F239" s="5"/>
    </row>
    <row r="240" spans="1:6" ht="15">
      <c r="A240" s="5"/>
      <c r="B240" s="5"/>
      <c r="C240" s="5"/>
      <c r="D240" s="5"/>
      <c r="E240" s="5"/>
      <c r="F240" s="5"/>
    </row>
    <row r="241" spans="1:6" ht="15">
      <c r="A241" s="5"/>
      <c r="B241" s="5"/>
      <c r="C241" s="5"/>
      <c r="D241" s="5"/>
      <c r="E241" s="5"/>
      <c r="F241" s="5"/>
    </row>
    <row r="242" spans="1:6" ht="15">
      <c r="A242" s="5"/>
      <c r="B242" s="5"/>
      <c r="C242" s="5"/>
      <c r="D242" s="5"/>
      <c r="E242" s="5"/>
      <c r="F242" s="5"/>
    </row>
    <row r="243" spans="1:6" ht="15">
      <c r="A243" s="5"/>
      <c r="B243" s="5"/>
      <c r="C243" s="5"/>
      <c r="D243" s="5"/>
      <c r="E243" s="5"/>
      <c r="F243" s="5"/>
    </row>
    <row r="244" spans="1:6" ht="15">
      <c r="A244" s="5"/>
      <c r="B244" s="5"/>
      <c r="C244" s="5"/>
      <c r="D244" s="5"/>
      <c r="E244" s="5"/>
      <c r="F244" s="5"/>
    </row>
    <row r="245" spans="1:6" ht="15">
      <c r="A245" s="5"/>
      <c r="B245" s="5"/>
      <c r="C245" s="5"/>
      <c r="D245" s="5"/>
      <c r="E245" s="5"/>
      <c r="F245" s="5"/>
    </row>
    <row r="246" spans="1:6" ht="15">
      <c r="A246" s="5"/>
      <c r="B246" s="5"/>
      <c r="C246" s="5"/>
      <c r="D246" s="5"/>
      <c r="E246" s="5"/>
      <c r="F246" s="5"/>
    </row>
    <row r="247" spans="1:6" ht="15">
      <c r="A247" s="5"/>
      <c r="B247" s="5"/>
      <c r="C247" s="5"/>
      <c r="D247" s="5"/>
      <c r="E247" s="5"/>
      <c r="F247" s="5"/>
    </row>
    <row r="248" spans="1:6" ht="15">
      <c r="A248" s="5"/>
      <c r="B248" s="5"/>
      <c r="C248" s="5"/>
      <c r="D248" s="5"/>
      <c r="E248" s="5"/>
      <c r="F248" s="5"/>
    </row>
    <row r="249" spans="1:6" ht="15">
      <c r="A249" s="5"/>
      <c r="B249" s="5"/>
      <c r="C249" s="5"/>
      <c r="D249" s="5"/>
      <c r="E249" s="5"/>
      <c r="F249" s="5"/>
    </row>
    <row r="250" spans="1:6" ht="15">
      <c r="A250" s="5"/>
      <c r="B250" s="5"/>
      <c r="C250" s="5"/>
      <c r="D250" s="5"/>
      <c r="E250" s="5"/>
      <c r="F250" s="5"/>
    </row>
    <row r="251" spans="1:6" ht="15">
      <c r="A251" s="5"/>
      <c r="B251" s="5"/>
      <c r="C251" s="5"/>
      <c r="D251" s="5"/>
      <c r="E251" s="5"/>
      <c r="F251" s="5"/>
    </row>
    <row r="252" spans="1:6" ht="15">
      <c r="A252" s="5"/>
      <c r="B252" s="5"/>
      <c r="C252" s="5"/>
      <c r="D252" s="5"/>
      <c r="E252" s="5"/>
      <c r="F252" s="5"/>
    </row>
    <row r="253" spans="1:6" ht="15">
      <c r="A253" s="5"/>
      <c r="B253" s="5"/>
      <c r="C253" s="5"/>
      <c r="D253" s="5"/>
      <c r="E253" s="5"/>
      <c r="F253" s="5"/>
    </row>
    <row r="254" spans="1:6" ht="15">
      <c r="A254" s="5"/>
      <c r="B254" s="5"/>
      <c r="C254" s="5"/>
      <c r="D254" s="5"/>
      <c r="E254" s="5"/>
      <c r="F254" s="5"/>
    </row>
    <row r="255" spans="1:6" ht="15">
      <c r="A255" s="5"/>
      <c r="B255" s="5"/>
      <c r="C255" s="5"/>
      <c r="D255" s="5"/>
      <c r="E255" s="5"/>
      <c r="F255" s="5"/>
    </row>
    <row r="256" spans="1:6" ht="15">
      <c r="A256" s="5"/>
      <c r="B256" s="5"/>
      <c r="C256" s="5"/>
      <c r="D256" s="5"/>
      <c r="E256" s="5"/>
      <c r="F256" s="5"/>
    </row>
    <row r="257" spans="1:6" ht="15">
      <c r="A257" s="5"/>
      <c r="B257" s="5"/>
      <c r="C257" s="5"/>
      <c r="D257" s="5"/>
      <c r="E257" s="5"/>
      <c r="F257" s="5"/>
    </row>
    <row r="258" spans="1:6" ht="15">
      <c r="A258" s="5"/>
      <c r="B258" s="5"/>
      <c r="C258" s="5"/>
      <c r="D258" s="5"/>
      <c r="E258" s="5"/>
      <c r="F258" s="5"/>
    </row>
    <row r="259" spans="1:6" ht="15">
      <c r="A259" s="5"/>
      <c r="B259" s="5"/>
      <c r="C259" s="5"/>
      <c r="D259" s="5"/>
      <c r="E259" s="5"/>
      <c r="F259" s="5"/>
    </row>
    <row r="260" spans="1:6" ht="15">
      <c r="A260" s="5"/>
      <c r="B260" s="5"/>
      <c r="C260" s="5"/>
      <c r="D260" s="5"/>
      <c r="E260" s="5"/>
      <c r="F260" s="5"/>
    </row>
    <row r="261" spans="1:6" ht="15">
      <c r="A261" s="5"/>
      <c r="B261" s="5"/>
      <c r="C261" s="5"/>
      <c r="D261" s="5"/>
      <c r="E261" s="5"/>
      <c r="F261" s="5"/>
    </row>
    <row r="262" spans="1:6" ht="15">
      <c r="A262" s="5"/>
      <c r="B262" s="5"/>
      <c r="C262" s="5"/>
      <c r="D262" s="5"/>
      <c r="E262" s="5"/>
      <c r="F262" s="5"/>
    </row>
    <row r="263" spans="1:6" ht="15">
      <c r="A263" s="5"/>
      <c r="B263" s="5"/>
      <c r="C263" s="5"/>
      <c r="D263" s="5"/>
      <c r="E263" s="5"/>
      <c r="F263" s="5"/>
    </row>
    <row r="264" spans="1:6" ht="15">
      <c r="A264" s="5"/>
      <c r="B264" s="5"/>
      <c r="C264" s="5"/>
      <c r="D264" s="5"/>
      <c r="E264" s="5"/>
      <c r="F264" s="5"/>
    </row>
    <row r="265" spans="1:6" ht="15">
      <c r="A265" s="5"/>
      <c r="B265" s="5"/>
      <c r="C265" s="5"/>
      <c r="D265" s="5"/>
      <c r="E265" s="5"/>
      <c r="F265" s="5"/>
    </row>
    <row r="266" spans="1:6" ht="15">
      <c r="A266" s="5"/>
      <c r="B266" s="5"/>
      <c r="C266" s="5"/>
      <c r="D266" s="5"/>
      <c r="E266" s="5"/>
      <c r="F266" s="5"/>
    </row>
    <row r="267" spans="1:6" ht="15">
      <c r="A267" s="5"/>
      <c r="B267" s="5"/>
      <c r="C267" s="5"/>
      <c r="D267" s="5"/>
      <c r="E267" s="5"/>
      <c r="F267" s="5"/>
    </row>
    <row r="268" spans="1:6" ht="15">
      <c r="A268" s="5"/>
      <c r="B268" s="5"/>
      <c r="C268" s="5"/>
      <c r="D268" s="5"/>
      <c r="E268" s="5"/>
      <c r="F268" s="5"/>
    </row>
    <row r="269" spans="1:6" ht="15">
      <c r="A269" s="5"/>
      <c r="B269" s="5"/>
      <c r="C269" s="5"/>
      <c r="D269" s="5"/>
      <c r="E269" s="5"/>
      <c r="F269" s="5"/>
    </row>
    <row r="270" spans="1:6" ht="15">
      <c r="A270" s="5"/>
      <c r="B270" s="5"/>
      <c r="C270" s="5"/>
      <c r="D270" s="5"/>
      <c r="E270" s="5"/>
      <c r="F270" s="5"/>
    </row>
    <row r="271" spans="1:6" ht="15">
      <c r="A271" s="5"/>
      <c r="B271" s="5"/>
      <c r="C271" s="5"/>
      <c r="D271" s="5"/>
      <c r="E271" s="5"/>
      <c r="F271" s="5"/>
    </row>
    <row r="272" spans="1:6" ht="15">
      <c r="A272" s="5"/>
      <c r="B272" s="5"/>
      <c r="C272" s="5"/>
      <c r="D272" s="5"/>
      <c r="E272" s="5"/>
      <c r="F272" s="5"/>
    </row>
    <row r="273" spans="1:6" ht="15">
      <c r="A273" s="5"/>
      <c r="B273" s="5"/>
      <c r="C273" s="5"/>
      <c r="D273" s="5"/>
      <c r="E273" s="5"/>
      <c r="F273" s="5"/>
    </row>
    <row r="274" spans="1:6" ht="15">
      <c r="A274" s="5"/>
      <c r="B274" s="5"/>
      <c r="C274" s="5"/>
      <c r="D274" s="5"/>
      <c r="E274" s="5"/>
      <c r="F274" s="5"/>
    </row>
    <row r="275" spans="1:6" ht="15">
      <c r="A275" s="5"/>
      <c r="B275" s="5"/>
      <c r="C275" s="5"/>
      <c r="D275" s="5"/>
      <c r="E275" s="5"/>
      <c r="F275" s="5"/>
    </row>
    <row r="276" spans="1:6" ht="15">
      <c r="A276" s="5"/>
      <c r="B276" s="5"/>
      <c r="C276" s="5"/>
      <c r="D276" s="5"/>
      <c r="E276" s="5"/>
      <c r="F276" s="5"/>
    </row>
    <row r="277" spans="1:6" ht="15">
      <c r="A277" s="5"/>
      <c r="B277" s="5"/>
      <c r="C277" s="5"/>
      <c r="D277" s="5"/>
      <c r="E277" s="5"/>
      <c r="F277" s="5"/>
    </row>
    <row r="278" spans="1:6" ht="15">
      <c r="A278" s="5"/>
      <c r="B278" s="5"/>
      <c r="C278" s="5"/>
      <c r="D278" s="5"/>
      <c r="E278" s="5"/>
      <c r="F278" s="5"/>
    </row>
    <row r="279" spans="1:6" ht="15">
      <c r="A279" s="5"/>
      <c r="B279" s="5"/>
      <c r="C279" s="5"/>
      <c r="D279" s="5"/>
      <c r="E279" s="5"/>
      <c r="F279" s="5"/>
    </row>
    <row r="280" spans="1:6" ht="15">
      <c r="A280" s="5"/>
      <c r="B280" s="5"/>
      <c r="C280" s="5"/>
      <c r="D280" s="5"/>
      <c r="E280" s="5"/>
      <c r="F280" s="5"/>
    </row>
    <row r="281" spans="1:6" ht="15">
      <c r="A281" s="5"/>
      <c r="B281" s="5"/>
      <c r="C281" s="5"/>
      <c r="D281" s="5"/>
      <c r="E281" s="5"/>
      <c r="F281" s="5"/>
    </row>
    <row r="282" spans="1:6" ht="15">
      <c r="A282" s="5"/>
      <c r="B282" s="5"/>
      <c r="C282" s="5"/>
      <c r="D282" s="5"/>
      <c r="E282" s="5"/>
      <c r="F282" s="5"/>
    </row>
    <row r="283" spans="1:6" ht="15">
      <c r="A283" s="5"/>
      <c r="B283" s="5"/>
      <c r="C283" s="5"/>
      <c r="D283" s="5"/>
      <c r="E283" s="5"/>
      <c r="F283" s="5"/>
    </row>
    <row r="284" spans="1:6" ht="15">
      <c r="A284" s="5"/>
      <c r="B284" s="5"/>
      <c r="C284" s="5"/>
      <c r="D284" s="5"/>
      <c r="E284" s="5"/>
      <c r="F284" s="5"/>
    </row>
    <row r="285" spans="1:6" ht="15">
      <c r="A285" s="5"/>
      <c r="B285" s="5"/>
      <c r="C285" s="5"/>
      <c r="D285" s="5"/>
      <c r="E285" s="5"/>
      <c r="F285" s="5"/>
    </row>
    <row r="286" spans="1:6" ht="15">
      <c r="A286" s="5"/>
      <c r="B286" s="5"/>
      <c r="C286" s="5"/>
      <c r="D286" s="5"/>
      <c r="E286" s="5"/>
      <c r="F286" s="5"/>
    </row>
    <row r="287" spans="1:6" ht="15">
      <c r="A287" s="5"/>
      <c r="B287" s="5"/>
      <c r="C287" s="5"/>
      <c r="D287" s="5"/>
      <c r="E287" s="5"/>
      <c r="F287" s="5"/>
    </row>
    <row r="288" spans="1:6" ht="15">
      <c r="A288" s="5"/>
      <c r="B288" s="5"/>
      <c r="C288" s="5"/>
      <c r="D288" s="5"/>
      <c r="E288" s="5"/>
      <c r="F288" s="5"/>
    </row>
    <row r="289" spans="1:6" ht="15">
      <c r="A289" s="5"/>
      <c r="B289" s="5"/>
      <c r="C289" s="5"/>
      <c r="D289" s="5"/>
      <c r="E289" s="5"/>
      <c r="F289" s="5"/>
    </row>
    <row r="290" spans="1:6" ht="15">
      <c r="A290" s="5"/>
      <c r="B290" s="5"/>
      <c r="C290" s="5"/>
      <c r="D290" s="5"/>
      <c r="E290" s="5"/>
      <c r="F290" s="5"/>
    </row>
    <row r="291" spans="1:6" ht="15">
      <c r="A291" s="5"/>
      <c r="B291" s="5"/>
      <c r="C291" s="5"/>
      <c r="D291" s="5"/>
      <c r="E291" s="5"/>
      <c r="F291" s="5"/>
    </row>
    <row r="292" spans="1:6" ht="15">
      <c r="A292" s="5"/>
      <c r="B292" s="5"/>
      <c r="C292" s="5"/>
      <c r="D292" s="5"/>
      <c r="E292" s="5"/>
      <c r="F292" s="5"/>
    </row>
    <row r="293" spans="1:6" ht="15">
      <c r="A293" s="5"/>
      <c r="B293" s="5"/>
      <c r="C293" s="5"/>
      <c r="D293" s="5"/>
      <c r="E293" s="5"/>
      <c r="F293" s="5"/>
    </row>
    <row r="294" spans="1:6" ht="15">
      <c r="A294" s="5"/>
      <c r="B294" s="5"/>
      <c r="C294" s="5"/>
      <c r="D294" s="5"/>
      <c r="E294" s="5"/>
      <c r="F294" s="5"/>
    </row>
    <row r="295" spans="1:6" ht="15">
      <c r="A295" s="5"/>
      <c r="B295" s="5"/>
      <c r="C295" s="5"/>
      <c r="D295" s="5"/>
      <c r="E295" s="5"/>
      <c r="F295" s="5"/>
    </row>
    <row r="296" spans="1:6" ht="15">
      <c r="A296" s="5"/>
      <c r="B296" s="5"/>
      <c r="C296" s="5"/>
      <c r="D296" s="5"/>
      <c r="E296" s="5"/>
      <c r="F296" s="5"/>
    </row>
    <row r="297" spans="1:6" ht="15">
      <c r="A297" s="5"/>
      <c r="B297" s="5"/>
      <c r="C297" s="5"/>
      <c r="D297" s="5"/>
      <c r="E297" s="5"/>
      <c r="F297" s="5"/>
    </row>
    <row r="298" spans="1:6" ht="15">
      <c r="A298" s="5"/>
      <c r="B298" s="5"/>
      <c r="C298" s="5"/>
      <c r="D298" s="5"/>
      <c r="E298" s="5"/>
      <c r="F298" s="5"/>
    </row>
    <row r="299" spans="1:6" ht="15">
      <c r="A299" s="5"/>
      <c r="B299" s="5"/>
      <c r="C299" s="5"/>
      <c r="D299" s="5"/>
      <c r="E299" s="5"/>
      <c r="F299" s="5"/>
    </row>
    <row r="300" spans="1:6" ht="15">
      <c r="A300" s="5"/>
      <c r="B300" s="5"/>
      <c r="C300" s="5"/>
      <c r="D300" s="5"/>
      <c r="E300" s="5"/>
      <c r="F300" s="5"/>
    </row>
    <row r="301" spans="1:6" ht="15">
      <c r="A301" s="5"/>
      <c r="B301" s="5"/>
      <c r="C301" s="5"/>
      <c r="D301" s="5"/>
      <c r="E301" s="5"/>
      <c r="F301" s="5"/>
    </row>
    <row r="302" spans="1:6" ht="15">
      <c r="A302" s="5"/>
      <c r="B302" s="5"/>
      <c r="C302" s="5"/>
      <c r="D302" s="5"/>
      <c r="E302" s="5"/>
      <c r="F302" s="5"/>
    </row>
    <row r="303" spans="1:6" ht="15">
      <c r="A303" s="5"/>
      <c r="B303" s="5"/>
      <c r="C303" s="5"/>
      <c r="D303" s="5"/>
      <c r="E303" s="5"/>
      <c r="F303" s="5"/>
    </row>
  </sheetData>
  <sheetProtection selectLockedCells="1" selectUnlockedCells="1"/>
  <autoFilter ref="D1:D303"/>
  <mergeCells count="19">
    <mergeCell ref="C32:D32"/>
    <mergeCell ref="C104:D104"/>
    <mergeCell ref="B9:G9"/>
    <mergeCell ref="C17:D17"/>
    <mergeCell ref="C19:D19"/>
    <mergeCell ref="C136:D136"/>
    <mergeCell ref="C48:D48"/>
    <mergeCell ref="B21:D21"/>
    <mergeCell ref="B26:D26"/>
    <mergeCell ref="B155:G155"/>
    <mergeCell ref="B153:G153"/>
    <mergeCell ref="B140:G140"/>
    <mergeCell ref="C175:D175"/>
    <mergeCell ref="A1:E1"/>
    <mergeCell ref="A3:E4"/>
    <mergeCell ref="B139:D139"/>
    <mergeCell ref="B154:D154"/>
    <mergeCell ref="C29:D29"/>
    <mergeCell ref="B138:G138"/>
  </mergeCells>
  <printOptions horizontalCentered="1"/>
  <pageMargins left="0.39375" right="0.39375" top="0.19652777777777777" bottom="0.5118055555555555" header="0.5118055555555555" footer="0.5118055555555555"/>
  <pageSetup horizontalDpi="600" verticalDpi="600" orientation="portrait" paperSize="9" scale="73" r:id="rId1"/>
  <headerFooter alignWithMargins="0">
    <oddFooter>&amp;C&amp;P. oldal</oddFooter>
  </headerFooter>
  <rowBreaks count="2" manualBreakCount="2">
    <brk id="81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2017-04-21T06:42:19Z</cp:lastPrinted>
  <dcterms:created xsi:type="dcterms:W3CDTF">2013-01-22T14:31:07Z</dcterms:created>
  <dcterms:modified xsi:type="dcterms:W3CDTF">2018-06-06T10:46:34Z</dcterms:modified>
  <cp:category/>
  <cp:version/>
  <cp:contentType/>
  <cp:contentStatus/>
</cp:coreProperties>
</file>