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2.13\2. költségvetés\"/>
    </mc:Choice>
  </mc:AlternateContent>
  <bookViews>
    <workbookView xWindow="0" yWindow="0" windowWidth="20490" windowHeight="7755"/>
  </bookViews>
  <sheets>
    <sheet name="Összevont_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  <c r="K36" i="1" s="1"/>
  <c r="K54" i="1" s="1"/>
  <c r="E38" i="1"/>
  <c r="E37" i="1"/>
  <c r="E36" i="1" s="1"/>
  <c r="E54" i="1" s="1"/>
  <c r="J36" i="1"/>
  <c r="J54" i="1" s="1"/>
  <c r="I36" i="1"/>
  <c r="I54" i="1" s="1"/>
  <c r="H36" i="1"/>
  <c r="H54" i="1" s="1"/>
  <c r="D36" i="1"/>
  <c r="D54" i="1" s="1"/>
  <c r="C36" i="1"/>
  <c r="C54" i="1" s="1"/>
  <c r="B36" i="1"/>
  <c r="B54" i="1" s="1"/>
  <c r="E35" i="1"/>
  <c r="E34" i="1"/>
  <c r="E33" i="1"/>
  <c r="E32" i="1"/>
  <c r="E31" i="1"/>
  <c r="K30" i="1"/>
  <c r="E30" i="1"/>
  <c r="E29" i="1"/>
  <c r="K28" i="1"/>
  <c r="D28" i="1"/>
  <c r="D27" i="1" s="1"/>
  <c r="J27" i="1"/>
  <c r="J39" i="1" s="1"/>
  <c r="I27" i="1"/>
  <c r="I49" i="1" s="1"/>
  <c r="H27" i="1"/>
  <c r="H39" i="1" s="1"/>
  <c r="C27" i="1"/>
  <c r="C49" i="1" s="1"/>
  <c r="C50" i="1" s="1"/>
  <c r="B27" i="1"/>
  <c r="B39" i="1" s="1"/>
  <c r="K24" i="1"/>
  <c r="E24" i="1"/>
  <c r="E23" i="1"/>
  <c r="K22" i="1"/>
  <c r="E22" i="1"/>
  <c r="E21" i="1"/>
  <c r="J19" i="1"/>
  <c r="J53" i="1" s="1"/>
  <c r="J52" i="1" s="1"/>
  <c r="I19" i="1"/>
  <c r="I53" i="1" s="1"/>
  <c r="I52" i="1" s="1"/>
  <c r="H19" i="1"/>
  <c r="H53" i="1" s="1"/>
  <c r="H52" i="1" s="1"/>
  <c r="D19" i="1"/>
  <c r="D53" i="1" s="1"/>
  <c r="C19" i="1"/>
  <c r="C53" i="1" s="1"/>
  <c r="C52" i="1" s="1"/>
  <c r="B19" i="1"/>
  <c r="B53" i="1" s="1"/>
  <c r="E18" i="1"/>
  <c r="E17" i="1"/>
  <c r="K16" i="1"/>
  <c r="E16" i="1"/>
  <c r="E15" i="1"/>
  <c r="E14" i="1"/>
  <c r="K13" i="1"/>
  <c r="E13" i="1"/>
  <c r="K12" i="1"/>
  <c r="E12" i="1"/>
  <c r="K11" i="1"/>
  <c r="E11" i="1"/>
  <c r="K10" i="1"/>
  <c r="E10" i="1"/>
  <c r="K9" i="1"/>
  <c r="E9" i="1"/>
  <c r="K8" i="1"/>
  <c r="E8" i="1"/>
  <c r="D8" i="1"/>
  <c r="C8" i="1"/>
  <c r="B8" i="1"/>
  <c r="K7" i="1"/>
  <c r="J7" i="1"/>
  <c r="J25" i="1" s="1"/>
  <c r="J41" i="1" s="1"/>
  <c r="I7" i="1"/>
  <c r="I46" i="1" s="1"/>
  <c r="H7" i="1"/>
  <c r="H46" i="1" s="1"/>
  <c r="E7" i="1"/>
  <c r="D7" i="1"/>
  <c r="D25" i="1" s="1"/>
  <c r="C7" i="1"/>
  <c r="C46" i="1" s="1"/>
  <c r="C47" i="1" s="1"/>
  <c r="B7" i="1"/>
  <c r="B46" i="1" s="1"/>
  <c r="D39" i="1" l="1"/>
  <c r="D41" i="1" s="1"/>
  <c r="D49" i="1"/>
  <c r="D50" i="1" s="1"/>
  <c r="D52" i="1"/>
  <c r="B52" i="1"/>
  <c r="E53" i="1"/>
  <c r="E52" i="1" s="1"/>
  <c r="B47" i="1"/>
  <c r="K27" i="1"/>
  <c r="K39" i="1" s="1"/>
  <c r="C39" i="1"/>
  <c r="I39" i="1"/>
  <c r="D46" i="1"/>
  <c r="J46" i="1"/>
  <c r="K46" i="1" s="1"/>
  <c r="K57" i="1" s="1"/>
  <c r="J49" i="1"/>
  <c r="B25" i="1"/>
  <c r="B41" i="1" s="1"/>
  <c r="H25" i="1"/>
  <c r="H41" i="1" s="1"/>
  <c r="E19" i="1"/>
  <c r="E25" i="1" s="1"/>
  <c r="K19" i="1"/>
  <c r="K53" i="1" s="1"/>
  <c r="K52" i="1" s="1"/>
  <c r="C25" i="1"/>
  <c r="C41" i="1" s="1"/>
  <c r="I25" i="1"/>
  <c r="I41" i="1" s="1"/>
  <c r="E28" i="1"/>
  <c r="E27" i="1" s="1"/>
  <c r="B49" i="1"/>
  <c r="H49" i="1"/>
  <c r="K49" i="1" s="1"/>
  <c r="E39" i="1" l="1"/>
  <c r="E49" i="1"/>
  <c r="E50" i="1" s="1"/>
  <c r="D47" i="1"/>
  <c r="E46" i="1"/>
  <c r="B50" i="1"/>
  <c r="K25" i="1"/>
  <c r="K41" i="1" s="1"/>
  <c r="J42" i="1" l="1"/>
  <c r="J44" i="1" s="1"/>
  <c r="E41" i="1"/>
  <c r="E57" i="1"/>
  <c r="E47" i="1"/>
  <c r="J43" i="1"/>
</calcChain>
</file>

<file path=xl/sharedStrings.xml><?xml version="1.0" encoding="utf-8"?>
<sst xmlns="http://schemas.openxmlformats.org/spreadsheetml/2006/main" count="95" uniqueCount="76">
  <si>
    <t>Öskü Község Önkormányzatának összevont mérlege</t>
  </si>
  <si>
    <t>Működési bevételek</t>
  </si>
  <si>
    <t>Napsugár Óvoda</t>
  </si>
  <si>
    <t>Ösküi Közös Önk. Hiv.</t>
  </si>
  <si>
    <t>Öskü Község Önk.</t>
  </si>
  <si>
    <t>Összesen</t>
  </si>
  <si>
    <t>Működési kiadások</t>
  </si>
  <si>
    <t>Működési célú támogatás ÁHT-n belülről</t>
  </si>
  <si>
    <t>Személyi juttatások</t>
  </si>
  <si>
    <t>- Önkormányzat működési támogatása</t>
  </si>
  <si>
    <t>Munkaadókat terhelő járulékok</t>
  </si>
  <si>
    <t>- Elkülönített állami pénzalapból átvett tám.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</si>
  <si>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</si>
  <si>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</si>
  <si>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</si>
  <si>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</si>
  <si>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ÁHT-n belülre</t>
  </si>
  <si>
    <t>- Központi költségvetési szervtől</t>
  </si>
  <si>
    <t>Működési célú támogatások ÁHT-n kívülre</t>
  </si>
  <si>
    <t>- Fejezeti kezelésű előirányzatoktól</t>
  </si>
  <si>
    <t>Előző évről származó visszafizetés</t>
  </si>
  <si>
    <t>- Egyéb működési célú támogatás</t>
  </si>
  <si>
    <t>Közhatalmi bevételek</t>
  </si>
  <si>
    <t>Működési tartalék</t>
  </si>
  <si>
    <t>Működési célú átvett pénzeszköz</t>
  </si>
  <si>
    <t>Működési célú finanszírozási bevételek</t>
  </si>
  <si>
    <t>Működési célú finanszírozási kiadások</t>
  </si>
  <si>
    <t>- Likviditási célú hitel felvétel</t>
  </si>
  <si>
    <t>Likviditási célú hitel törlesztés</t>
  </si>
  <si>
    <t>- Értékpapír értékesítés bevételei</t>
  </si>
  <si>
    <t>Forgatási célú értékpapír vásárlás</t>
  </si>
  <si>
    <t>- Előző évi maradvány igénybevétele</t>
  </si>
  <si>
    <t>Intézményfinanszírozás</t>
  </si>
  <si>
    <t>- Intézményfinanszírozás</t>
  </si>
  <si>
    <t>ÁHT-n belüli megelőlegezések</t>
  </si>
  <si>
    <t>ÁHT-n belüli megelőlegezések visszafiz.</t>
  </si>
  <si>
    <t>Összesen működési bevételek</t>
  </si>
  <si>
    <t>Összesen működési kiadások</t>
  </si>
  <si>
    <t>Felhalmozási bevételek</t>
  </si>
  <si>
    <t>Felhalmozási kiadások</t>
  </si>
  <si>
    <t>Felhalmozási célú támogatások államháztartáson ÁHT-n belülről</t>
  </si>
  <si>
    <t>Beruházások</t>
  </si>
  <si>
    <t>- Elkülönített állami pénzalaptól</t>
  </si>
  <si>
    <t>Felújítások</t>
  </si>
  <si>
    <t>- Nemzetiségi önk. és költségvet. szerveiktől</t>
  </si>
  <si>
    <t>Felhalmozási célú támogatások ÁHT-n belülre</t>
  </si>
  <si>
    <t>- Fejezeti kez. elői. EU-s progr. és azok társfin.</t>
  </si>
  <si>
    <t>Felhalmozási célú támogatások  ÁHT-n kívülre</t>
  </si>
  <si>
    <t>Immat. javak, ingatlanok egyé t. eszközök ért. bev.</t>
  </si>
  <si>
    <t>Felhalmozási célú átvett pénzeszközök</t>
  </si>
  <si>
    <t>Felhalmozási finanszírozási kiadások</t>
  </si>
  <si>
    <t>Felhalmozási célú finanszírozási bevételek</t>
  </si>
  <si>
    <t>Felhalmozási célú finanszírozási kiadások</t>
  </si>
  <si>
    <t>- Hosszú lejáratú hitelek, kölcsönök felvétele pénzügyi vállalkozástól</t>
  </si>
  <si>
    <t>Előző évi felhalmozási pénzmaradvány igénybevétele</t>
  </si>
  <si>
    <t>Fejlesztési tartalék</t>
  </si>
  <si>
    <t>Összesen felhalmozási bevételek</t>
  </si>
  <si>
    <t>Összesen:</t>
  </si>
  <si>
    <t>Bevételek összesen:</t>
  </si>
  <si>
    <t>Kiadások összesen:</t>
  </si>
  <si>
    <t>Felhalmozási hiány/többlet</t>
  </si>
  <si>
    <t>Működési hiány/többlet</t>
  </si>
  <si>
    <t>Összes hiány/többlet</t>
  </si>
  <si>
    <t>KÖH</t>
  </si>
  <si>
    <t>Önkormányzat</t>
  </si>
  <si>
    <t>Működési bevételek összesen:</t>
  </si>
  <si>
    <t>Működési kiadások összesen:</t>
  </si>
  <si>
    <t>Működési egyenleg</t>
  </si>
  <si>
    <t>Felhalmozási bevételek összesen:</t>
  </si>
  <si>
    <t>Felhalmozási kiadások összesen:</t>
  </si>
  <si>
    <t xml:space="preserve">Felhalmozási egyenleg </t>
  </si>
  <si>
    <t>Finanszírozási bevételek összesen:</t>
  </si>
  <si>
    <t>Finanszírozási kiadások összesen:</t>
  </si>
  <si>
    <t xml:space="preserve"> - működési célú</t>
  </si>
  <si>
    <t xml:space="preserve"> - felhalmozási célú</t>
  </si>
  <si>
    <t>3. sz. melléklet az 1/2019.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</si>
</sst>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Fill="1" applyBorder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6" xfId="0" applyFont="1" applyBorder="1"/>
    <xf numFmtId="3" fontId="7" fillId="0" borderId="6" xfId="0" applyNumberFormat="1" applyFont="1" applyFill="1" applyBorder="1"/>
    <xf numFmtId="3" fontId="7" fillId="0" borderId="6" xfId="0" applyNumberFormat="1" applyFont="1" applyBorder="1"/>
    <xf numFmtId="10" fontId="2" fillId="0" borderId="0" xfId="0" applyNumberFormat="1" applyFont="1" applyBorder="1"/>
    <xf numFmtId="0" fontId="2" fillId="0" borderId="7" xfId="0" applyFont="1" applyBorder="1"/>
    <xf numFmtId="3" fontId="2" fillId="0" borderId="7" xfId="0" applyNumberFormat="1" applyFont="1" applyFill="1" applyBorder="1"/>
    <xf numFmtId="0" fontId="2" fillId="0" borderId="0" xfId="0" applyFont="1" applyBorder="1"/>
    <xf numFmtId="0" fontId="8" fillId="0" borderId="7" xfId="0" applyFont="1" applyBorder="1" applyAlignment="1">
      <alignment horizontal="left"/>
    </xf>
    <xf numFmtId="3" fontId="9" fillId="0" borderId="8" xfId="0" applyNumberFormat="1" applyFont="1" applyFill="1" applyBorder="1" applyAlignment="1"/>
    <xf numFmtId="3" fontId="2" fillId="0" borderId="8" xfId="0" applyNumberFormat="1" applyFont="1" applyBorder="1"/>
    <xf numFmtId="3" fontId="2" fillId="0" borderId="9" xfId="0" applyNumberFormat="1" applyFont="1" applyFill="1" applyBorder="1"/>
    <xf numFmtId="0" fontId="2" fillId="0" borderId="7" xfId="0" quotePrefix="1" applyFont="1" applyBorder="1"/>
    <xf numFmtId="3" fontId="2" fillId="0" borderId="7" xfId="0" applyNumberFormat="1" applyFont="1" applyBorder="1"/>
    <xf numFmtId="3" fontId="9" fillId="0" borderId="7" xfId="0" applyNumberFormat="1" applyFont="1" applyFill="1" applyBorder="1" applyAlignment="1"/>
    <xf numFmtId="3" fontId="2" fillId="0" borderId="10" xfId="0" applyNumberFormat="1" applyFont="1" applyFill="1" applyBorder="1"/>
    <xf numFmtId="0" fontId="2" fillId="0" borderId="7" xfId="0" quotePrefix="1" applyFont="1" applyFill="1" applyBorder="1"/>
    <xf numFmtId="3" fontId="2" fillId="0" borderId="0" xfId="0" applyNumberFormat="1" applyFont="1" applyFill="1" applyBorder="1"/>
    <xf numFmtId="0" fontId="8" fillId="0" borderId="7" xfId="0" applyFont="1" applyFill="1" applyBorder="1" applyAlignment="1">
      <alignment horizontal="left"/>
    </xf>
    <xf numFmtId="0" fontId="2" fillId="0" borderId="7" xfId="0" applyFont="1" applyFill="1" applyBorder="1"/>
    <xf numFmtId="0" fontId="10" fillId="0" borderId="7" xfId="0" applyFont="1" applyFill="1" applyBorder="1"/>
    <xf numFmtId="3" fontId="7" fillId="0" borderId="7" xfId="0" applyNumberFormat="1" applyFont="1" applyFill="1" applyBorder="1"/>
    <xf numFmtId="3" fontId="10" fillId="0" borderId="7" xfId="0" applyNumberFormat="1" applyFont="1" applyFill="1" applyBorder="1"/>
    <xf numFmtId="3" fontId="7" fillId="0" borderId="10" xfId="0" applyNumberFormat="1" applyFont="1" applyFill="1" applyBorder="1"/>
    <xf numFmtId="0" fontId="2" fillId="0" borderId="7" xfId="0" quotePrefix="1" applyFont="1" applyFill="1" applyBorder="1" applyAlignment="1">
      <alignment wrapText="1"/>
    </xf>
    <xf numFmtId="3" fontId="2" fillId="0" borderId="7" xfId="0" quotePrefix="1" applyNumberFormat="1" applyFont="1" applyFill="1" applyBorder="1"/>
    <xf numFmtId="3" fontId="9" fillId="0" borderId="7" xfId="0" applyNumberFormat="1" applyFont="1" applyFill="1" applyBorder="1" applyAlignment="1">
      <alignment horizontal="right" vertical="center" wrapText="1"/>
    </xf>
    <xf numFmtId="0" fontId="2" fillId="0" borderId="11" xfId="0" quotePrefix="1" applyFont="1" applyFill="1" applyBorder="1"/>
    <xf numFmtId="3" fontId="2" fillId="0" borderId="11" xfId="0" applyNumberFormat="1" applyFont="1" applyFill="1" applyBorder="1"/>
    <xf numFmtId="3" fontId="2" fillId="0" borderId="11" xfId="0" quotePrefix="1" applyNumberFormat="1" applyFont="1" applyFill="1" applyBorder="1"/>
    <xf numFmtId="3" fontId="2" fillId="0" borderId="12" xfId="0" applyNumberFormat="1" applyFont="1" applyFill="1" applyBorder="1"/>
    <xf numFmtId="0" fontId="2" fillId="0" borderId="13" xfId="0" quotePrefix="1" applyFont="1" applyFill="1" applyBorder="1"/>
    <xf numFmtId="3" fontId="2" fillId="0" borderId="13" xfId="0" applyNumberFormat="1" applyFont="1" applyFill="1" applyBorder="1"/>
    <xf numFmtId="0" fontId="2" fillId="0" borderId="13" xfId="0" applyFont="1" applyBorder="1"/>
    <xf numFmtId="0" fontId="10" fillId="2" borderId="14" xfId="0" applyFont="1" applyFill="1" applyBorder="1"/>
    <xf numFmtId="3" fontId="10" fillId="2" borderId="2" xfId="0" applyNumberFormat="1" applyFont="1" applyFill="1" applyBorder="1"/>
    <xf numFmtId="3" fontId="10" fillId="2" borderId="2" xfId="0" quotePrefix="1" applyNumberFormat="1" applyFont="1" applyFill="1" applyBorder="1"/>
    <xf numFmtId="0" fontId="11" fillId="0" borderId="0" xfId="0" applyFont="1"/>
    <xf numFmtId="3" fontId="2" fillId="0" borderId="15" xfId="0" applyNumberFormat="1" applyFont="1" applyBorder="1"/>
    <xf numFmtId="0" fontId="10" fillId="2" borderId="16" xfId="0" applyFont="1" applyFill="1" applyBorder="1"/>
    <xf numFmtId="3" fontId="4" fillId="2" borderId="4" xfId="0" applyNumberFormat="1" applyFont="1" applyFill="1" applyBorder="1"/>
    <xf numFmtId="3" fontId="4" fillId="2" borderId="2" xfId="0" applyNumberFormat="1" applyFont="1" applyFill="1" applyBorder="1"/>
    <xf numFmtId="0" fontId="10" fillId="2" borderId="2" xfId="0" applyFont="1" applyFill="1" applyBorder="1"/>
    <xf numFmtId="3" fontId="7" fillId="2" borderId="2" xfId="0" applyNumberFormat="1" applyFont="1" applyFill="1" applyBorder="1"/>
    <xf numFmtId="0" fontId="10" fillId="0" borderId="9" xfId="0" applyFont="1" applyBorder="1" applyAlignment="1">
      <alignment wrapText="1"/>
    </xf>
    <xf numFmtId="3" fontId="4" fillId="0" borderId="6" xfId="0" applyNumberFormat="1" applyFont="1" applyBorder="1"/>
    <xf numFmtId="3" fontId="7" fillId="0" borderId="17" xfId="0" applyNumberFormat="1" applyFont="1" applyBorder="1"/>
    <xf numFmtId="3" fontId="7" fillId="0" borderId="18" xfId="0" applyNumberFormat="1" applyFont="1" applyBorder="1"/>
    <xf numFmtId="0" fontId="2" fillId="0" borderId="8" xfId="0" applyFont="1" applyBorder="1"/>
    <xf numFmtId="3" fontId="2" fillId="0" borderId="6" xfId="0" applyNumberFormat="1" applyFont="1" applyFill="1" applyBorder="1"/>
    <xf numFmtId="3" fontId="2" fillId="0" borderId="6" xfId="0" applyNumberFormat="1" applyFont="1" applyBorder="1"/>
    <xf numFmtId="0" fontId="2" fillId="0" borderId="10" xfId="0" quotePrefix="1" applyFont="1" applyBorder="1"/>
    <xf numFmtId="3" fontId="2" fillId="0" borderId="19" xfId="0" applyNumberFormat="1" applyFont="1" applyBorder="1"/>
    <xf numFmtId="3" fontId="2" fillId="0" borderId="19" xfId="0" applyNumberFormat="1" applyFont="1" applyFill="1" applyBorder="1"/>
    <xf numFmtId="3" fontId="2" fillId="0" borderId="20" xfId="0" applyNumberFormat="1" applyFont="1" applyBorder="1"/>
    <xf numFmtId="0" fontId="2" fillId="0" borderId="10" xfId="0" quotePrefix="1" applyFont="1" applyFill="1" applyBorder="1"/>
    <xf numFmtId="0" fontId="2" fillId="0" borderId="8" xfId="0" quotePrefix="1" applyFont="1" applyFill="1" applyBorder="1"/>
    <xf numFmtId="0" fontId="9" fillId="0" borderId="10" xfId="0" applyFont="1" applyBorder="1"/>
    <xf numFmtId="0" fontId="2" fillId="0" borderId="8" xfId="0" applyFont="1" applyFill="1" applyBorder="1"/>
    <xf numFmtId="0" fontId="10" fillId="0" borderId="12" xfId="0" applyFont="1" applyBorder="1"/>
    <xf numFmtId="3" fontId="7" fillId="0" borderId="19" xfId="0" applyNumberFormat="1" applyFont="1" applyFill="1" applyBorder="1"/>
    <xf numFmtId="0" fontId="7" fillId="0" borderId="8" xfId="0" applyFont="1" applyFill="1" applyBorder="1"/>
    <xf numFmtId="3" fontId="7" fillId="0" borderId="11" xfId="0" applyNumberFormat="1" applyFont="1" applyFill="1" applyBorder="1"/>
    <xf numFmtId="0" fontId="9" fillId="0" borderId="12" xfId="0" applyFont="1" applyBorder="1" applyAlignment="1">
      <alignment wrapText="1"/>
    </xf>
    <xf numFmtId="3" fontId="2" fillId="0" borderId="13" xfId="0" applyNumberFormat="1" applyFont="1" applyBorder="1"/>
    <xf numFmtId="3" fontId="10" fillId="2" borderId="21" xfId="0" applyNumberFormat="1" applyFont="1" applyFill="1" applyBorder="1"/>
    <xf numFmtId="3" fontId="10" fillId="2" borderId="16" xfId="0" applyNumberFormat="1" applyFont="1" applyFill="1" applyBorder="1"/>
    <xf numFmtId="3" fontId="2" fillId="0" borderId="0" xfId="0" applyNumberFormat="1" applyFont="1"/>
    <xf numFmtId="0" fontId="10" fillId="2" borderId="0" xfId="0" applyFont="1" applyFill="1" applyBorder="1"/>
    <xf numFmtId="3" fontId="10" fillId="2" borderId="0" xfId="0" applyNumberFormat="1" applyFont="1" applyFill="1"/>
    <xf numFmtId="0" fontId="10" fillId="0" borderId="0" xfId="0" applyFont="1"/>
    <xf numFmtId="3" fontId="7" fillId="0" borderId="0" xfId="0" applyNumberFormat="1" applyFont="1"/>
    <xf numFmtId="0" fontId="10" fillId="0" borderId="0" xfId="0" applyFont="1" applyFill="1" applyBorder="1"/>
    <xf numFmtId="0" fontId="7" fillId="3" borderId="22" xfId="0" applyFont="1" applyFill="1" applyBorder="1"/>
    <xf numFmtId="0" fontId="7" fillId="3" borderId="2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wrapText="1"/>
    </xf>
    <xf numFmtId="3" fontId="7" fillId="3" borderId="23" xfId="0" applyNumberFormat="1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2" borderId="25" xfId="0" applyFont="1" applyFill="1" applyBorder="1"/>
    <xf numFmtId="3" fontId="7" fillId="2" borderId="26" xfId="0" applyNumberFormat="1" applyFont="1" applyFill="1" applyBorder="1"/>
    <xf numFmtId="3" fontId="7" fillId="2" borderId="8" xfId="0" applyNumberFormat="1" applyFont="1" applyFill="1" applyBorder="1"/>
    <xf numFmtId="0" fontId="7" fillId="0" borderId="27" xfId="0" applyFont="1" applyBorder="1"/>
    <xf numFmtId="3" fontId="12" fillId="0" borderId="28" xfId="0" applyNumberFormat="1" applyFont="1" applyBorder="1"/>
    <xf numFmtId="3" fontId="12" fillId="0" borderId="29" xfId="0" applyNumberFormat="1" applyFont="1" applyBorder="1"/>
    <xf numFmtId="3" fontId="12" fillId="0" borderId="7" xfId="0" applyNumberFormat="1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7" fillId="2" borderId="27" xfId="0" applyFont="1" applyFill="1" applyBorder="1"/>
    <xf numFmtId="3" fontId="7" fillId="2" borderId="28" xfId="0" applyNumberFormat="1" applyFont="1" applyFill="1" applyBorder="1"/>
    <xf numFmtId="3" fontId="7" fillId="2" borderId="7" xfId="0" applyNumberFormat="1" applyFont="1" applyFill="1" applyBorder="1"/>
    <xf numFmtId="3" fontId="7" fillId="2" borderId="29" xfId="0" applyNumberFormat="1" applyFont="1" applyFill="1" applyBorder="1"/>
    <xf numFmtId="0" fontId="7" fillId="2" borderId="28" xfId="0" applyFont="1" applyFill="1" applyBorder="1"/>
    <xf numFmtId="3" fontId="2" fillId="0" borderId="28" xfId="0" applyNumberFormat="1" applyFont="1" applyBorder="1"/>
    <xf numFmtId="3" fontId="2" fillId="0" borderId="29" xfId="0" applyNumberFormat="1" applyFont="1" applyBorder="1"/>
    <xf numFmtId="0" fontId="2" fillId="0" borderId="30" xfId="0" applyFont="1" applyBorder="1"/>
    <xf numFmtId="3" fontId="2" fillId="0" borderId="31" xfId="0" applyNumberFormat="1" applyFont="1" applyBorder="1"/>
    <xf numFmtId="3" fontId="2" fillId="0" borderId="32" xfId="0" applyNumberFormat="1" applyFont="1" applyBorder="1"/>
    <xf numFmtId="0" fontId="7" fillId="2" borderId="0" xfId="0" applyFont="1" applyFill="1"/>
    <xf numFmtId="0" fontId="2" fillId="2" borderId="0" xfId="0" applyFont="1" applyFill="1"/>
    <xf numFmtId="3" fontId="7" fillId="2" borderId="0" xfId="0" applyNumberFormat="1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workbookViewId="0">
      <selection activeCell="D3" sqref="D3"/>
    </sheetView>
  </sheetViews>
  <sheetFormatPr defaultColWidth="9.140625" defaultRowHeight="15" x14ac:dyDescent="0.25"/>
  <cols>
    <col min="1" max="1" width="43.7109375" style="2" customWidth="1"/>
    <col min="2" max="3" width="11.28515625" style="2" bestFit="1" customWidth="1"/>
    <col min="4" max="4" width="14.28515625" style="2" customWidth="1"/>
    <col min="5" max="5" width="14.28515625" style="2" bestFit="1" customWidth="1"/>
    <col min="6" max="6" width="2.42578125" style="2" customWidth="1"/>
    <col min="7" max="7" width="39.7109375" style="2" customWidth="1"/>
    <col min="8" max="9" width="11.28515625" style="2" bestFit="1" customWidth="1"/>
    <col min="10" max="10" width="14.5703125" style="2" customWidth="1"/>
    <col min="11" max="11" width="14.28515625" style="2" bestFit="1" customWidth="1"/>
    <col min="12" max="16384" width="9.140625" style="2"/>
  </cols>
  <sheetData>
    <row r="1" spans="1:11" x14ac:dyDescent="0.25">
      <c r="A1" s="1" t="s">
        <v>75</v>
      </c>
    </row>
    <row r="3" spans="1:11" ht="15.75" x14ac:dyDescent="0.25">
      <c r="A3" s="3" t="s">
        <v>0</v>
      </c>
    </row>
    <row r="5" spans="1:11" ht="16.5" thickBot="1" x14ac:dyDescent="0.3">
      <c r="A5" s="3"/>
      <c r="G5" s="3"/>
    </row>
    <row r="6" spans="1:11" s="10" customFormat="1" ht="26.25" thickBot="1" x14ac:dyDescent="0.25">
      <c r="A6" s="4" t="s">
        <v>1</v>
      </c>
      <c r="B6" s="5" t="s">
        <v>2</v>
      </c>
      <c r="C6" s="5" t="s">
        <v>3</v>
      </c>
      <c r="D6" s="6" t="s">
        <v>4</v>
      </c>
      <c r="E6" s="6" t="s">
        <v>5</v>
      </c>
      <c r="F6" s="7"/>
      <c r="G6" s="8" t="s">
        <v>6</v>
      </c>
      <c r="H6" s="5" t="s">
        <v>2</v>
      </c>
      <c r="I6" s="5" t="s">
        <v>3</v>
      </c>
      <c r="J6" s="6" t="s">
        <v>4</v>
      </c>
      <c r="K6" s="9" t="s">
        <v>5</v>
      </c>
    </row>
    <row r="7" spans="1:11" x14ac:dyDescent="0.25">
      <c r="A7" s="11" t="s">
        <v>1</v>
      </c>
      <c r="B7" s="12">
        <f t="shared" ref="B7:C7" si="0">B8+B16+B17+B18</f>
        <v>14770050</v>
      </c>
      <c r="C7" s="12">
        <f t="shared" si="0"/>
        <v>120005</v>
      </c>
      <c r="D7" s="12">
        <f>D8+D16+D17+D18</f>
        <v>257998724</v>
      </c>
      <c r="E7" s="13">
        <f>SUM(B7:D7)</f>
        <v>272888779</v>
      </c>
      <c r="F7" s="14"/>
      <c r="G7" s="11" t="s">
        <v>6</v>
      </c>
      <c r="H7" s="13">
        <f>SUM(H8:H16)</f>
        <v>98033563</v>
      </c>
      <c r="I7" s="13">
        <f>SUM(I8:I16)</f>
        <v>56350385</v>
      </c>
      <c r="J7" s="13">
        <f>SUM(J8:J16)</f>
        <v>130232641</v>
      </c>
      <c r="K7" s="13">
        <f>SUM(H7:J7)</f>
        <v>284616589</v>
      </c>
    </row>
    <row r="8" spans="1:11" x14ac:dyDescent="0.25">
      <c r="A8" s="15" t="s">
        <v>7</v>
      </c>
      <c r="B8" s="16">
        <f t="shared" ref="B8" si="1">SUM(B9:B15)</f>
        <v>0</v>
      </c>
      <c r="C8" s="16">
        <f>SUM(C9:C15)</f>
        <v>0</v>
      </c>
      <c r="D8" s="16">
        <f>SUM(D9:D15)</f>
        <v>210344524</v>
      </c>
      <c r="E8" s="16">
        <f>SUM(B8:D8)</f>
        <v>210344524</v>
      </c>
      <c r="F8" s="17"/>
      <c r="G8" s="18" t="s">
        <v>8</v>
      </c>
      <c r="H8" s="19">
        <v>61837896</v>
      </c>
      <c r="I8" s="20">
        <v>39749831</v>
      </c>
      <c r="J8" s="21">
        <v>47904085</v>
      </c>
      <c r="K8" s="16">
        <f>SUM(H8:J8)</f>
        <v>149491812</v>
      </c>
    </row>
    <row r="9" spans="1:11" x14ac:dyDescent="0.25">
      <c r="A9" s="22" t="s">
        <v>9</v>
      </c>
      <c r="B9" s="16"/>
      <c r="C9" s="16"/>
      <c r="D9" s="16">
        <v>203641568</v>
      </c>
      <c r="E9" s="23">
        <f>SUM(B9:D9)</f>
        <v>203641568</v>
      </c>
      <c r="F9" s="17"/>
      <c r="G9" s="18" t="s">
        <v>10</v>
      </c>
      <c r="H9" s="24">
        <v>12127388</v>
      </c>
      <c r="I9" s="23">
        <v>7798095</v>
      </c>
      <c r="J9" s="25">
        <v>9258286</v>
      </c>
      <c r="K9" s="16">
        <f>SUM(H9:J9)</f>
        <v>29183769</v>
      </c>
    </row>
    <row r="10" spans="1:11" x14ac:dyDescent="0.25">
      <c r="A10" s="22" t="s">
        <v>11</v>
      </c>
      <c r="B10" s="16"/>
      <c r="C10" s="16"/>
      <c r="D10" s="16">
        <v>2500000</v>
      </c>
      <c r="E10" s="23">
        <f>SUM(B10:D10)</f>
        <v>2500000</v>
      </c>
      <c r="F10" s="17"/>
      <c r="G10" s="18" t="s">
        <v>12</v>
      </c>
      <c r="H10" s="24">
        <v>24068279</v>
      </c>
      <c r="I10" s="23">
        <v>8802459</v>
      </c>
      <c r="J10" s="25">
        <v>53457535</v>
      </c>
      <c r="K10" s="16">
        <f>SUM(H10:J10)</f>
        <v>86328273</v>
      </c>
    </row>
    <row r="11" spans="1:11" x14ac:dyDescent="0.25">
      <c r="A11" s="26" t="s">
        <v>13</v>
      </c>
      <c r="B11" s="16"/>
      <c r="C11" s="16"/>
      <c r="D11" s="16">
        <v>1702956</v>
      </c>
      <c r="E11" s="23">
        <f t="shared" ref="E11:E19" si="2">SUM(B11:D11)</f>
        <v>1702956</v>
      </c>
      <c r="F11" s="27"/>
      <c r="G11" s="28" t="s">
        <v>14</v>
      </c>
      <c r="H11" s="24"/>
      <c r="I11" s="23"/>
      <c r="J11" s="25">
        <v>10396000</v>
      </c>
      <c r="K11" s="16">
        <f t="shared" ref="K11:K13" si="3">SUM(H11:J11)</f>
        <v>10396000</v>
      </c>
    </row>
    <row r="12" spans="1:11" x14ac:dyDescent="0.25">
      <c r="A12" s="22" t="s">
        <v>15</v>
      </c>
      <c r="B12" s="16"/>
      <c r="C12" s="16"/>
      <c r="D12" s="16"/>
      <c r="E12" s="23">
        <f t="shared" si="2"/>
        <v>0</v>
      </c>
      <c r="F12" s="27"/>
      <c r="G12" s="16" t="s">
        <v>16</v>
      </c>
      <c r="H12" s="16"/>
      <c r="I12" s="16"/>
      <c r="J12" s="25">
        <v>2400000</v>
      </c>
      <c r="K12" s="16">
        <f t="shared" si="3"/>
        <v>2400000</v>
      </c>
    </row>
    <row r="13" spans="1:11" x14ac:dyDescent="0.25">
      <c r="A13" s="26" t="s">
        <v>17</v>
      </c>
      <c r="B13" s="16"/>
      <c r="C13" s="16"/>
      <c r="D13" s="16"/>
      <c r="E13" s="23">
        <f t="shared" si="2"/>
        <v>0</v>
      </c>
      <c r="F13" s="27"/>
      <c r="G13" s="16" t="s">
        <v>18</v>
      </c>
      <c r="H13" s="16"/>
      <c r="I13" s="16"/>
      <c r="J13" s="25">
        <v>5000000</v>
      </c>
      <c r="K13" s="16">
        <f t="shared" si="3"/>
        <v>5000000</v>
      </c>
    </row>
    <row r="14" spans="1:11" x14ac:dyDescent="0.25">
      <c r="A14" s="26" t="s">
        <v>19</v>
      </c>
      <c r="B14" s="16"/>
      <c r="C14" s="16"/>
      <c r="D14" s="16"/>
      <c r="E14" s="23">
        <f t="shared" si="2"/>
        <v>0</v>
      </c>
      <c r="F14" s="27"/>
      <c r="G14" s="16" t="s">
        <v>20</v>
      </c>
      <c r="H14" s="16"/>
      <c r="I14" s="16"/>
      <c r="J14" s="25"/>
      <c r="K14" s="16"/>
    </row>
    <row r="15" spans="1:11" x14ac:dyDescent="0.25">
      <c r="A15" s="26" t="s">
        <v>21</v>
      </c>
      <c r="B15" s="16"/>
      <c r="C15" s="16"/>
      <c r="D15" s="16">
        <v>2500000</v>
      </c>
      <c r="E15" s="23">
        <f t="shared" si="2"/>
        <v>2500000</v>
      </c>
      <c r="F15" s="27"/>
      <c r="G15" s="16"/>
      <c r="H15" s="16"/>
      <c r="I15" s="16"/>
      <c r="J15" s="25"/>
      <c r="K15" s="16"/>
    </row>
    <row r="16" spans="1:11" x14ac:dyDescent="0.25">
      <c r="A16" s="29" t="s">
        <v>22</v>
      </c>
      <c r="B16" s="16"/>
      <c r="C16" s="16">
        <v>5000</v>
      </c>
      <c r="D16" s="16">
        <v>30000000</v>
      </c>
      <c r="E16" s="23">
        <f t="shared" si="2"/>
        <v>30005000</v>
      </c>
      <c r="F16" s="27"/>
      <c r="G16" s="16" t="s">
        <v>23</v>
      </c>
      <c r="H16" s="16"/>
      <c r="I16" s="16"/>
      <c r="J16" s="25">
        <v>1816735</v>
      </c>
      <c r="K16" s="16">
        <f>SUM(H16:J16)</f>
        <v>1816735</v>
      </c>
    </row>
    <row r="17" spans="1:11" x14ac:dyDescent="0.25">
      <c r="A17" s="29" t="s">
        <v>1</v>
      </c>
      <c r="B17" s="16">
        <v>14770050</v>
      </c>
      <c r="C17" s="16">
        <v>115005</v>
      </c>
      <c r="D17" s="16">
        <v>17654200</v>
      </c>
      <c r="E17" s="23">
        <f t="shared" si="2"/>
        <v>32539255</v>
      </c>
      <c r="F17" s="27"/>
      <c r="G17" s="16"/>
      <c r="H17" s="16"/>
      <c r="I17" s="16"/>
      <c r="J17" s="25"/>
      <c r="K17" s="16"/>
    </row>
    <row r="18" spans="1:11" x14ac:dyDescent="0.25">
      <c r="A18" s="29" t="s">
        <v>24</v>
      </c>
      <c r="B18" s="16"/>
      <c r="C18" s="16"/>
      <c r="D18" s="16">
        <v>0</v>
      </c>
      <c r="E18" s="23">
        <f t="shared" si="2"/>
        <v>0</v>
      </c>
      <c r="F18" s="27"/>
      <c r="G18" s="16"/>
      <c r="H18" s="16"/>
      <c r="I18" s="16"/>
      <c r="J18" s="25"/>
      <c r="K18" s="16"/>
    </row>
    <row r="19" spans="1:11" x14ac:dyDescent="0.25">
      <c r="A19" s="30" t="s">
        <v>25</v>
      </c>
      <c r="B19" s="31">
        <f>SUM(B20:B24)</f>
        <v>83966350</v>
      </c>
      <c r="C19" s="31">
        <f>SUM(C20:C24)</f>
        <v>56230380</v>
      </c>
      <c r="D19" s="31">
        <f>SUM(D20:D24)</f>
        <v>24295055</v>
      </c>
      <c r="E19" s="31">
        <f t="shared" si="2"/>
        <v>164491785</v>
      </c>
      <c r="F19" s="27"/>
      <c r="G19" s="32" t="s">
        <v>26</v>
      </c>
      <c r="H19" s="33">
        <f>SUM(H20:H24)</f>
        <v>0</v>
      </c>
      <c r="I19" s="33">
        <f t="shared" ref="I19" si="4">SUM(I20:I24)</f>
        <v>0</v>
      </c>
      <c r="J19" s="33">
        <f>SUM(J20:J24)</f>
        <v>147479626</v>
      </c>
      <c r="K19" s="31">
        <f>SUM(H19:J19)</f>
        <v>147479626</v>
      </c>
    </row>
    <row r="20" spans="1:11" x14ac:dyDescent="0.25">
      <c r="A20" s="34" t="s">
        <v>27</v>
      </c>
      <c r="B20" s="16"/>
      <c r="C20" s="16"/>
      <c r="D20" s="16">
        <v>0</v>
      </c>
      <c r="E20" s="23">
        <v>0</v>
      </c>
      <c r="F20" s="27"/>
      <c r="G20" s="35" t="s">
        <v>28</v>
      </c>
      <c r="H20" s="16"/>
      <c r="I20" s="16"/>
      <c r="J20" s="25"/>
      <c r="K20" s="16"/>
    </row>
    <row r="21" spans="1:11" x14ac:dyDescent="0.25">
      <c r="A21" s="26" t="s">
        <v>29</v>
      </c>
      <c r="B21" s="36"/>
      <c r="C21" s="16"/>
      <c r="D21" s="16">
        <v>0</v>
      </c>
      <c r="E21" s="23">
        <f t="shared" ref="E21:E24" si="5">SUM(B21:D21)</f>
        <v>0</v>
      </c>
      <c r="F21" s="27"/>
      <c r="G21" s="35" t="s">
        <v>30</v>
      </c>
      <c r="H21" s="16"/>
      <c r="I21" s="16"/>
      <c r="J21" s="25"/>
      <c r="K21" s="16"/>
    </row>
    <row r="22" spans="1:11" x14ac:dyDescent="0.25">
      <c r="A22" s="26" t="s">
        <v>31</v>
      </c>
      <c r="B22" s="16">
        <v>166792</v>
      </c>
      <c r="C22" s="16">
        <v>13707</v>
      </c>
      <c r="D22" s="16">
        <v>24295055</v>
      </c>
      <c r="E22" s="23">
        <f>SUM(B22:D22)</f>
        <v>24475554</v>
      </c>
      <c r="F22" s="27"/>
      <c r="G22" s="35" t="s">
        <v>32</v>
      </c>
      <c r="H22" s="16"/>
      <c r="I22" s="16"/>
      <c r="J22" s="25">
        <v>140016231</v>
      </c>
      <c r="K22" s="16">
        <f>SUM(H22:J22)</f>
        <v>140016231</v>
      </c>
    </row>
    <row r="23" spans="1:11" x14ac:dyDescent="0.25">
      <c r="A23" s="37" t="s">
        <v>33</v>
      </c>
      <c r="B23" s="38">
        <v>83799558</v>
      </c>
      <c r="C23" s="38">
        <v>56216673</v>
      </c>
      <c r="D23" s="38"/>
      <c r="E23" s="23">
        <f>SUM(B23:D23)</f>
        <v>140016231</v>
      </c>
      <c r="F23" s="27"/>
      <c r="G23" s="39"/>
      <c r="H23" s="38"/>
      <c r="I23" s="38"/>
      <c r="J23" s="40"/>
      <c r="K23" s="38"/>
    </row>
    <row r="24" spans="1:11" ht="15.75" thickBot="1" x14ac:dyDescent="0.3">
      <c r="A24" s="41" t="s">
        <v>34</v>
      </c>
      <c r="B24" s="42"/>
      <c r="C24" s="42"/>
      <c r="D24" s="43"/>
      <c r="E24" s="23">
        <f t="shared" si="5"/>
        <v>0</v>
      </c>
      <c r="G24" s="39" t="s">
        <v>35</v>
      </c>
      <c r="H24" s="42"/>
      <c r="I24" s="42"/>
      <c r="J24" s="40">
        <v>7463395</v>
      </c>
      <c r="K24" s="38">
        <f>SUM(H24:J24)</f>
        <v>7463395</v>
      </c>
    </row>
    <row r="25" spans="1:11" ht="15.75" thickBot="1" x14ac:dyDescent="0.3">
      <c r="A25" s="44" t="s">
        <v>36</v>
      </c>
      <c r="B25" s="45">
        <f>B7+B19</f>
        <v>98736400</v>
      </c>
      <c r="C25" s="45">
        <f>C7+C19</f>
        <v>56350385</v>
      </c>
      <c r="D25" s="45">
        <f>D7+D19</f>
        <v>282293779</v>
      </c>
      <c r="E25" s="45">
        <f>E7+E19</f>
        <v>437380564</v>
      </c>
      <c r="F25" s="14"/>
      <c r="G25" s="46" t="s">
        <v>37</v>
      </c>
      <c r="H25" s="45">
        <f>H7+H19</f>
        <v>98033563</v>
      </c>
      <c r="I25" s="45">
        <f>I7+I19</f>
        <v>56350385</v>
      </c>
      <c r="J25" s="45">
        <f>J7+J19</f>
        <v>277712267</v>
      </c>
      <c r="K25" s="45">
        <f>K7+K19</f>
        <v>432096215</v>
      </c>
    </row>
    <row r="26" spans="1:11" ht="15.75" thickBot="1" x14ac:dyDescent="0.3">
      <c r="B26" s="47"/>
      <c r="E26" s="48"/>
      <c r="G26" s="27"/>
      <c r="H26" s="27"/>
      <c r="I26" s="27"/>
      <c r="J26" s="27"/>
    </row>
    <row r="27" spans="1:11" ht="15.75" thickBot="1" x14ac:dyDescent="0.3">
      <c r="A27" s="49" t="s">
        <v>38</v>
      </c>
      <c r="B27" s="50">
        <f>B28+B34+B35+B38</f>
        <v>0</v>
      </c>
      <c r="C27" s="51">
        <f t="shared" ref="C27" si="6">C28+C34+C35+C38</f>
        <v>0</v>
      </c>
      <c r="D27" s="51">
        <f>D28+D34+D35</f>
        <v>0</v>
      </c>
      <c r="E27" s="51">
        <f>E28+E34+E35</f>
        <v>0</v>
      </c>
      <c r="G27" s="52" t="s">
        <v>39</v>
      </c>
      <c r="H27" s="53">
        <f t="shared" ref="H27:I27" si="7">H28+H30+H32+H33</f>
        <v>702837</v>
      </c>
      <c r="I27" s="53">
        <f t="shared" si="7"/>
        <v>0</v>
      </c>
      <c r="J27" s="53">
        <f>J28+J30+J32+J33</f>
        <v>377332495</v>
      </c>
      <c r="K27" s="53">
        <f>SUM(H27:J27)</f>
        <v>378035332</v>
      </c>
    </row>
    <row r="28" spans="1:11" ht="29.25" x14ac:dyDescent="0.25">
      <c r="A28" s="54" t="s">
        <v>40</v>
      </c>
      <c r="B28" s="55"/>
      <c r="C28" s="56"/>
      <c r="D28" s="56">
        <f>D29+D30+D31+D32+D33</f>
        <v>0</v>
      </c>
      <c r="E28" s="57">
        <f>SUM(B28:D28)</f>
        <v>0</v>
      </c>
      <c r="G28" s="58" t="s">
        <v>41</v>
      </c>
      <c r="H28" s="59">
        <v>702837</v>
      </c>
      <c r="I28" s="60">
        <v>0</v>
      </c>
      <c r="J28" s="60">
        <v>369318015</v>
      </c>
      <c r="K28" s="60">
        <f>H28+I28+J28</f>
        <v>370020852</v>
      </c>
    </row>
    <row r="29" spans="1:11" x14ac:dyDescent="0.25">
      <c r="A29" s="61" t="s">
        <v>42</v>
      </c>
      <c r="B29" s="23"/>
      <c r="C29" s="62"/>
      <c r="D29" s="63"/>
      <c r="E29" s="64">
        <f>SUM(B29:D29)</f>
        <v>0</v>
      </c>
      <c r="G29" s="22"/>
      <c r="H29" s="16"/>
      <c r="I29" s="23"/>
      <c r="J29" s="23"/>
      <c r="K29" s="23"/>
    </row>
    <row r="30" spans="1:11" x14ac:dyDescent="0.25">
      <c r="A30" s="65" t="s">
        <v>13</v>
      </c>
      <c r="B30" s="23"/>
      <c r="C30" s="62"/>
      <c r="D30" s="63"/>
      <c r="E30" s="64">
        <f t="shared" ref="E30:E38" si="8">SUM(B30:D30)</f>
        <v>0</v>
      </c>
      <c r="G30" s="26" t="s">
        <v>43</v>
      </c>
      <c r="H30" s="16">
        <v>0</v>
      </c>
      <c r="I30" s="23">
        <v>0</v>
      </c>
      <c r="J30" s="23">
        <v>8014480</v>
      </c>
      <c r="K30" s="23">
        <f>J30</f>
        <v>8014480</v>
      </c>
    </row>
    <row r="31" spans="1:11" x14ac:dyDescent="0.25">
      <c r="A31" s="61" t="s">
        <v>15</v>
      </c>
      <c r="B31" s="23"/>
      <c r="C31" s="62"/>
      <c r="D31" s="63"/>
      <c r="E31" s="64">
        <f t="shared" si="8"/>
        <v>0</v>
      </c>
      <c r="G31" s="26"/>
      <c r="H31" s="16"/>
      <c r="I31" s="23"/>
      <c r="J31" s="23"/>
      <c r="K31" s="23"/>
    </row>
    <row r="32" spans="1:11" x14ac:dyDescent="0.25">
      <c r="A32" s="65" t="s">
        <v>44</v>
      </c>
      <c r="B32" s="23"/>
      <c r="C32" s="62"/>
      <c r="D32" s="63"/>
      <c r="E32" s="64">
        <f t="shared" si="8"/>
        <v>0</v>
      </c>
      <c r="G32" s="26" t="s">
        <v>45</v>
      </c>
      <c r="H32" s="16"/>
      <c r="I32" s="23"/>
      <c r="J32" s="23"/>
      <c r="K32" s="23"/>
    </row>
    <row r="33" spans="1:11" x14ac:dyDescent="0.25">
      <c r="A33" s="65" t="s">
        <v>46</v>
      </c>
      <c r="B33" s="23"/>
      <c r="C33" s="62"/>
      <c r="D33" s="63"/>
      <c r="E33" s="64">
        <f t="shared" si="8"/>
        <v>0</v>
      </c>
      <c r="G33" s="26" t="s">
        <v>47</v>
      </c>
      <c r="H33" s="16"/>
      <c r="I33" s="16"/>
      <c r="J33" s="23"/>
      <c r="K33" s="16"/>
    </row>
    <row r="34" spans="1:11" x14ac:dyDescent="0.25">
      <c r="A34" s="65" t="s">
        <v>48</v>
      </c>
      <c r="B34" s="23"/>
      <c r="C34" s="62"/>
      <c r="D34" s="63"/>
      <c r="E34" s="64">
        <f t="shared" si="8"/>
        <v>0</v>
      </c>
      <c r="G34" s="66"/>
      <c r="H34" s="16"/>
      <c r="I34" s="16"/>
      <c r="J34" s="23"/>
      <c r="K34" s="16"/>
    </row>
    <row r="35" spans="1:11" x14ac:dyDescent="0.25">
      <c r="A35" s="67" t="s">
        <v>49</v>
      </c>
      <c r="B35" s="23"/>
      <c r="C35" s="62"/>
      <c r="D35" s="63"/>
      <c r="E35" s="64">
        <f t="shared" si="8"/>
        <v>0</v>
      </c>
      <c r="G35" s="68" t="s">
        <v>50</v>
      </c>
      <c r="H35" s="16"/>
      <c r="I35" s="16"/>
      <c r="J35" s="23"/>
      <c r="K35" s="16"/>
    </row>
    <row r="36" spans="1:11" x14ac:dyDescent="0.25">
      <c r="A36" s="69" t="s">
        <v>51</v>
      </c>
      <c r="B36" s="31">
        <f t="shared" ref="B36:C36" si="9">SUM(B38)</f>
        <v>0</v>
      </c>
      <c r="C36" s="70">
        <f t="shared" si="9"/>
        <v>0</v>
      </c>
      <c r="D36" s="70">
        <f>SUM(D37:D38)</f>
        <v>441312719</v>
      </c>
      <c r="E36" s="70">
        <f>SUM(E37:E38)</f>
        <v>441312719</v>
      </c>
      <c r="G36" s="71" t="s">
        <v>52</v>
      </c>
      <c r="H36" s="31">
        <f>SUM(H38)</f>
        <v>0</v>
      </c>
      <c r="I36" s="31">
        <f t="shared" ref="I36" si="10">SUM(I38)</f>
        <v>0</v>
      </c>
      <c r="J36" s="31">
        <f>SUM(J38)</f>
        <v>68561736</v>
      </c>
      <c r="K36" s="31">
        <f>SUM(K38)</f>
        <v>68561736</v>
      </c>
    </row>
    <row r="37" spans="1:11" ht="30" x14ac:dyDescent="0.25">
      <c r="A37" s="34" t="s">
        <v>53</v>
      </c>
      <c r="B37" s="16"/>
      <c r="C37" s="16"/>
      <c r="D37" s="16">
        <v>13000000</v>
      </c>
      <c r="E37" s="23">
        <f t="shared" ref="E37" si="11">SUM(B37:D37)</f>
        <v>13000000</v>
      </c>
      <c r="G37" s="71"/>
      <c r="H37" s="72"/>
      <c r="I37" s="72"/>
      <c r="J37" s="72"/>
      <c r="K37" s="72"/>
    </row>
    <row r="38" spans="1:11" ht="30.75" thickBot="1" x14ac:dyDescent="0.3">
      <c r="A38" s="73" t="s">
        <v>54</v>
      </c>
      <c r="B38" s="74"/>
      <c r="C38" s="62"/>
      <c r="D38" s="63">
        <v>428312719</v>
      </c>
      <c r="E38" s="64">
        <f t="shared" si="8"/>
        <v>428312719</v>
      </c>
      <c r="G38" s="15" t="s">
        <v>55</v>
      </c>
      <c r="H38" s="42"/>
      <c r="I38" s="42"/>
      <c r="J38" s="74">
        <v>68561736</v>
      </c>
      <c r="K38" s="42">
        <f>SUM(H38:J38)</f>
        <v>68561736</v>
      </c>
    </row>
    <row r="39" spans="1:11" ht="15.75" thickBot="1" x14ac:dyDescent="0.3">
      <c r="A39" s="52" t="s">
        <v>56</v>
      </c>
      <c r="B39" s="75">
        <f t="shared" ref="B39:C39" si="12">B27+B36</f>
        <v>0</v>
      </c>
      <c r="C39" s="76">
        <f t="shared" si="12"/>
        <v>0</v>
      </c>
      <c r="D39" s="76">
        <f>D27+D36</f>
        <v>441312719</v>
      </c>
      <c r="E39" s="45">
        <f>E27+E36</f>
        <v>441312719</v>
      </c>
      <c r="G39" s="52" t="s">
        <v>57</v>
      </c>
      <c r="H39" s="45">
        <f>H27+H36</f>
        <v>702837</v>
      </c>
      <c r="I39" s="45">
        <f t="shared" ref="I39:K39" si="13">I27+I36</f>
        <v>0</v>
      </c>
      <c r="J39" s="45">
        <f>J27+J36</f>
        <v>445894231</v>
      </c>
      <c r="K39" s="45">
        <f t="shared" si="13"/>
        <v>446597068</v>
      </c>
    </row>
    <row r="40" spans="1:11" x14ac:dyDescent="0.25">
      <c r="B40" s="77"/>
      <c r="C40" s="77"/>
      <c r="D40" s="77"/>
      <c r="E40" s="77"/>
    </row>
    <row r="41" spans="1:11" x14ac:dyDescent="0.25">
      <c r="A41" s="78" t="s">
        <v>58</v>
      </c>
      <c r="B41" s="79">
        <f>B25+B39</f>
        <v>98736400</v>
      </c>
      <c r="C41" s="79">
        <f>C25+C39</f>
        <v>56350385</v>
      </c>
      <c r="D41" s="79">
        <f>D25+D39</f>
        <v>723606498</v>
      </c>
      <c r="E41" s="79">
        <f>E39+E25</f>
        <v>878693283</v>
      </c>
      <c r="G41" s="78" t="s">
        <v>59</v>
      </c>
      <c r="H41" s="79">
        <f>H25+H39</f>
        <v>98736400</v>
      </c>
      <c r="I41" s="79">
        <f>I25+I39</f>
        <v>56350385</v>
      </c>
      <c r="J41" s="79">
        <f>J25+J39</f>
        <v>723606498</v>
      </c>
      <c r="K41" s="79">
        <f>K25+K39</f>
        <v>878693283</v>
      </c>
    </row>
    <row r="42" spans="1:11" x14ac:dyDescent="0.25">
      <c r="G42" s="80" t="s">
        <v>60</v>
      </c>
      <c r="J42" s="81">
        <f>E39-K39</f>
        <v>-5284349</v>
      </c>
    </row>
    <row r="43" spans="1:11" x14ac:dyDescent="0.25">
      <c r="G43" s="80" t="s">
        <v>61</v>
      </c>
      <c r="J43" s="81">
        <f>E25-K25</f>
        <v>5284349</v>
      </c>
    </row>
    <row r="44" spans="1:11" ht="15.75" thickBot="1" x14ac:dyDescent="0.3">
      <c r="G44" s="82" t="s">
        <v>62</v>
      </c>
      <c r="J44" s="81">
        <f>SUM(J42:J43)</f>
        <v>0</v>
      </c>
    </row>
    <row r="45" spans="1:11" ht="29.25" thickBot="1" x14ac:dyDescent="0.3">
      <c r="A45" s="83"/>
      <c r="B45" s="84" t="s">
        <v>2</v>
      </c>
      <c r="C45" s="85" t="s">
        <v>63</v>
      </c>
      <c r="D45" s="84" t="s">
        <v>64</v>
      </c>
      <c r="E45" s="86" t="s">
        <v>5</v>
      </c>
      <c r="G45" s="87"/>
      <c r="H45" s="84" t="s">
        <v>2</v>
      </c>
      <c r="I45" s="84" t="s">
        <v>63</v>
      </c>
      <c r="J45" s="88" t="s">
        <v>64</v>
      </c>
      <c r="K45" s="89" t="s">
        <v>5</v>
      </c>
    </row>
    <row r="46" spans="1:11" x14ac:dyDescent="0.25">
      <c r="A46" s="90" t="s">
        <v>65</v>
      </c>
      <c r="B46" s="91">
        <f>B7+B19</f>
        <v>98736400</v>
      </c>
      <c r="C46" s="91">
        <f t="shared" ref="C46:D46" si="14">C7+C19</f>
        <v>56350385</v>
      </c>
      <c r="D46" s="91">
        <f t="shared" si="14"/>
        <v>282293779</v>
      </c>
      <c r="E46" s="92">
        <f>SUM(B46:D46)</f>
        <v>437380564</v>
      </c>
      <c r="G46" s="90" t="s">
        <v>66</v>
      </c>
      <c r="H46" s="91">
        <f>H7+H19</f>
        <v>98033563</v>
      </c>
      <c r="I46" s="91">
        <f t="shared" ref="I46:J46" si="15">I7+I19</f>
        <v>56350385</v>
      </c>
      <c r="J46" s="91">
        <f t="shared" si="15"/>
        <v>277712267</v>
      </c>
      <c r="K46" s="92">
        <f>SUM(H46:J46)</f>
        <v>432096215</v>
      </c>
    </row>
    <row r="47" spans="1:11" x14ac:dyDescent="0.25">
      <c r="A47" s="93" t="s">
        <v>67</v>
      </c>
      <c r="B47" s="94">
        <f>B46-H46</f>
        <v>702837</v>
      </c>
      <c r="C47" s="94">
        <f t="shared" ref="C47" si="16">C46-I46</f>
        <v>0</v>
      </c>
      <c r="D47" s="95">
        <f>D46-J46</f>
        <v>4581512</v>
      </c>
      <c r="E47" s="96">
        <f>E46-K46</f>
        <v>5284349</v>
      </c>
      <c r="G47" s="97"/>
      <c r="H47" s="98"/>
      <c r="I47" s="98"/>
      <c r="J47" s="99"/>
      <c r="K47" s="29"/>
    </row>
    <row r="48" spans="1:11" x14ac:dyDescent="0.25">
      <c r="A48" s="97"/>
      <c r="B48" s="98"/>
      <c r="C48" s="98"/>
      <c r="D48" s="99"/>
      <c r="E48" s="15"/>
      <c r="G48" s="97"/>
      <c r="H48" s="98"/>
      <c r="I48" s="98"/>
      <c r="J48" s="99"/>
      <c r="K48" s="29"/>
    </row>
    <row r="49" spans="1:11" x14ac:dyDescent="0.25">
      <c r="A49" s="100" t="s">
        <v>68</v>
      </c>
      <c r="B49" s="101">
        <f>B27+B36</f>
        <v>0</v>
      </c>
      <c r="C49" s="101">
        <f t="shared" ref="C49" si="17">C27+C36</f>
        <v>0</v>
      </c>
      <c r="D49" s="101">
        <f>D27+D36</f>
        <v>441312719</v>
      </c>
      <c r="E49" s="102">
        <f>E27+E36</f>
        <v>441312719</v>
      </c>
      <c r="G49" s="100" t="s">
        <v>69</v>
      </c>
      <c r="H49" s="101">
        <f>H27+H36</f>
        <v>702837</v>
      </c>
      <c r="I49" s="101">
        <f t="shared" ref="I49:J49" si="18">I27+I36</f>
        <v>0</v>
      </c>
      <c r="J49" s="101">
        <f t="shared" si="18"/>
        <v>445894231</v>
      </c>
      <c r="K49" s="102">
        <f>SUM(H49:J49)</f>
        <v>446597068</v>
      </c>
    </row>
    <row r="50" spans="1:11" x14ac:dyDescent="0.25">
      <c r="A50" s="93" t="s">
        <v>70</v>
      </c>
      <c r="B50" s="94">
        <f>B49-H49</f>
        <v>-702837</v>
      </c>
      <c r="C50" s="94">
        <f t="shared" ref="C50" si="19">C49-I49</f>
        <v>0</v>
      </c>
      <c r="D50" s="95">
        <f>D49-J49</f>
        <v>-4581512</v>
      </c>
      <c r="E50" s="96">
        <f>E49-K49</f>
        <v>-5284349</v>
      </c>
      <c r="G50" s="97"/>
      <c r="H50" s="98"/>
      <c r="I50" s="98"/>
      <c r="J50" s="99"/>
      <c r="K50" s="29"/>
    </row>
    <row r="51" spans="1:11" x14ac:dyDescent="0.25">
      <c r="A51" s="97"/>
      <c r="B51" s="98"/>
      <c r="C51" s="98"/>
      <c r="D51" s="99"/>
      <c r="E51" s="15"/>
      <c r="G51" s="97"/>
      <c r="H51" s="98"/>
      <c r="I51" s="98"/>
      <c r="J51" s="99"/>
      <c r="K51" s="29"/>
    </row>
    <row r="52" spans="1:11" x14ac:dyDescent="0.25">
      <c r="A52" s="100" t="s">
        <v>71</v>
      </c>
      <c r="B52" s="101">
        <f>B53+B54</f>
        <v>83966350</v>
      </c>
      <c r="C52" s="101">
        <f t="shared" ref="C52" si="20">C53+C54</f>
        <v>56230380</v>
      </c>
      <c r="D52" s="103">
        <f>D53+D54</f>
        <v>465607774</v>
      </c>
      <c r="E52" s="102">
        <f>E53+E54</f>
        <v>605804504</v>
      </c>
      <c r="G52" s="100" t="s">
        <v>72</v>
      </c>
      <c r="H52" s="104">
        <f>H53+H54</f>
        <v>0</v>
      </c>
      <c r="I52" s="104">
        <f t="shared" ref="I52:K52" si="21">I53+I54</f>
        <v>0</v>
      </c>
      <c r="J52" s="103">
        <f t="shared" si="21"/>
        <v>216041362</v>
      </c>
      <c r="K52" s="102">
        <f t="shared" si="21"/>
        <v>216041362</v>
      </c>
    </row>
    <row r="53" spans="1:11" x14ac:dyDescent="0.25">
      <c r="A53" s="97" t="s">
        <v>73</v>
      </c>
      <c r="B53" s="105">
        <f>B19</f>
        <v>83966350</v>
      </c>
      <c r="C53" s="105">
        <f t="shared" ref="C53" si="22">C19</f>
        <v>56230380</v>
      </c>
      <c r="D53" s="106">
        <f>D19</f>
        <v>24295055</v>
      </c>
      <c r="E53" s="23">
        <f>SUM(B53:D53)</f>
        <v>164491785</v>
      </c>
      <c r="G53" s="97" t="s">
        <v>73</v>
      </c>
      <c r="H53" s="105">
        <f>H19</f>
        <v>0</v>
      </c>
      <c r="I53" s="105">
        <f t="shared" ref="I53:K53" si="23">I19</f>
        <v>0</v>
      </c>
      <c r="J53" s="106">
        <f t="shared" si="23"/>
        <v>147479626</v>
      </c>
      <c r="K53" s="16">
        <f t="shared" si="23"/>
        <v>147479626</v>
      </c>
    </row>
    <row r="54" spans="1:11" ht="15.75" thickBot="1" x14ac:dyDescent="0.3">
      <c r="A54" s="107" t="s">
        <v>74</v>
      </c>
      <c r="B54" s="108">
        <f>B36</f>
        <v>0</v>
      </c>
      <c r="C54" s="108">
        <f t="shared" ref="C54" si="24">C36</f>
        <v>0</v>
      </c>
      <c r="D54" s="109">
        <f>D36</f>
        <v>441312719</v>
      </c>
      <c r="E54" s="74">
        <f>E36</f>
        <v>441312719</v>
      </c>
      <c r="G54" s="107" t="s">
        <v>74</v>
      </c>
      <c r="H54" s="108">
        <f>H36</f>
        <v>0</v>
      </c>
      <c r="I54" s="108">
        <f t="shared" ref="I54:K54" si="25">I36</f>
        <v>0</v>
      </c>
      <c r="J54" s="109">
        <f t="shared" si="25"/>
        <v>68561736</v>
      </c>
      <c r="K54" s="42">
        <f t="shared" si="25"/>
        <v>68561736</v>
      </c>
    </row>
    <row r="57" spans="1:11" x14ac:dyDescent="0.25">
      <c r="A57" s="110" t="s">
        <v>58</v>
      </c>
      <c r="B57" s="111"/>
      <c r="C57" s="111"/>
      <c r="D57" s="111"/>
      <c r="E57" s="112">
        <f>E46+E49</f>
        <v>878693283</v>
      </c>
      <c r="G57" s="110" t="s">
        <v>59</v>
      </c>
      <c r="H57" s="111"/>
      <c r="I57" s="111"/>
      <c r="J57" s="111"/>
      <c r="K57" s="112">
        <f>K46+K49</f>
        <v>878693283</v>
      </c>
    </row>
  </sheetData>
  <pageMargins left="0.70866141732283472" right="0.70866141732283472" top="0" bottom="0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Összevont_3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2019-02-14T08:25:58Z</cp:lastPrinted>
  <dcterms:created xsi:type="dcterms:W3CDTF">2019-02-14T08:25:22Z</dcterms:created>
  <dcterms:modified xsi:type="dcterms:W3CDTF">2019-02-14T08:26:06Z</dcterms:modified>
</cp:coreProperties>
</file>