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JKV\1. ELOTERJ\EREDETI\2018\testület\KT\május 29\"/>
    </mc:Choice>
  </mc:AlternateContent>
  <bookViews>
    <workbookView xWindow="0" yWindow="0" windowWidth="15480" windowHeight="7620" firstSheet="3" activeTab="8"/>
  </bookViews>
  <sheets>
    <sheet name="1.sz. mell." sheetId="19" r:id="rId1"/>
    <sheet name="2.sz. mell." sheetId="47" r:id="rId2"/>
    <sheet name="3.sz. mell." sheetId="39" r:id="rId3"/>
    <sheet name="4.sz. mell." sheetId="40" r:id="rId4"/>
    <sheet name="5.sz. mell." sheetId="41" r:id="rId5"/>
    <sheet name="6.sz. mell." sheetId="42" r:id="rId6"/>
    <sheet name="7.sz. mell." sheetId="43" r:id="rId7"/>
    <sheet name="8.sz. mell." sheetId="44" r:id="rId8"/>
    <sheet name="9.sz. mell." sheetId="45" r:id="rId9"/>
    <sheet name="Munka1" sheetId="48" r:id="rId10"/>
  </sheets>
  <externalReferences>
    <externalReference r:id="rId11"/>
  </externalReferences>
  <definedNames>
    <definedName name="_xlnm.Print_Area" localSheetId="2">'3.sz. mell.'!$A$1:$O$21</definedName>
    <definedName name="_xlnm.Print_Area" localSheetId="4">'5.sz. mell.'!$A$1:$O$21</definedName>
    <definedName name="_xlnm.Print_Area" localSheetId="6">'7.sz. mell.'!$A$1:$O$21</definedName>
    <definedName name="_xlnm.Print_Area" localSheetId="8">'9.sz. mell.'!$A$1:$O$21</definedName>
  </definedNames>
  <calcPr calcId="152511"/>
</workbook>
</file>

<file path=xl/calcChain.xml><?xml version="1.0" encoding="utf-8"?>
<calcChain xmlns="http://schemas.openxmlformats.org/spreadsheetml/2006/main">
  <c r="G21" i="19" l="1"/>
  <c r="G20" i="19"/>
  <c r="G16" i="19"/>
  <c r="E16" i="19"/>
  <c r="D20" i="19"/>
  <c r="D17" i="39"/>
  <c r="E17" i="39"/>
  <c r="F17" i="39"/>
  <c r="G17" i="39"/>
  <c r="H17" i="39"/>
  <c r="I17" i="39"/>
  <c r="J17" i="39"/>
  <c r="K17" i="39"/>
  <c r="L17" i="39"/>
  <c r="M17" i="39"/>
  <c r="N17" i="39"/>
  <c r="C17" i="39"/>
  <c r="E14" i="19" l="1"/>
  <c r="E13" i="19"/>
  <c r="F13" i="19"/>
  <c r="D13" i="19"/>
  <c r="F21" i="19"/>
  <c r="E21" i="19"/>
  <c r="E19" i="19"/>
  <c r="F19" i="19"/>
  <c r="E18" i="19"/>
  <c r="F18" i="19"/>
  <c r="E17" i="19"/>
  <c r="F17" i="19"/>
  <c r="E22" i="19"/>
  <c r="F16" i="19"/>
  <c r="E12" i="19"/>
  <c r="F12" i="19"/>
  <c r="E11" i="19"/>
  <c r="F11" i="19"/>
  <c r="E10" i="19"/>
  <c r="F10" i="19"/>
  <c r="E9" i="19"/>
  <c r="F9" i="19"/>
  <c r="E8" i="19"/>
  <c r="F8" i="19"/>
  <c r="E7" i="19"/>
  <c r="F7" i="19"/>
  <c r="E6" i="19"/>
  <c r="F6" i="19"/>
  <c r="G7" i="44"/>
  <c r="G8" i="44"/>
  <c r="G9" i="44"/>
  <c r="G11" i="44"/>
  <c r="G12" i="44"/>
  <c r="G13" i="44"/>
  <c r="G14" i="44"/>
  <c r="G6" i="44"/>
  <c r="E15" i="44"/>
  <c r="F15" i="44"/>
  <c r="E10" i="44"/>
  <c r="F10" i="44"/>
  <c r="E15" i="42"/>
  <c r="F15" i="42"/>
  <c r="E10" i="42"/>
  <c r="F10" i="42"/>
  <c r="G7" i="42"/>
  <c r="G8" i="42"/>
  <c r="G9" i="42"/>
  <c r="G11" i="42"/>
  <c r="G12" i="42"/>
  <c r="G14" i="42"/>
  <c r="G6" i="42"/>
  <c r="G10" i="42" s="1"/>
  <c r="E16" i="40"/>
  <c r="F16" i="40"/>
  <c r="E11" i="40"/>
  <c r="F11" i="40"/>
  <c r="G6" i="40"/>
  <c r="G7" i="40"/>
  <c r="G8" i="40"/>
  <c r="G9" i="40"/>
  <c r="G12" i="40"/>
  <c r="G13" i="40"/>
  <c r="G14" i="40"/>
  <c r="G15" i="40"/>
  <c r="G5" i="40"/>
  <c r="E22" i="47"/>
  <c r="F22" i="47"/>
  <c r="E14" i="47"/>
  <c r="F14" i="47"/>
  <c r="G15" i="47"/>
  <c r="G16" i="47"/>
  <c r="G17" i="19" s="1"/>
  <c r="G17" i="47"/>
  <c r="G18" i="19" s="1"/>
  <c r="G18" i="47"/>
  <c r="G19" i="47"/>
  <c r="G20" i="47"/>
  <c r="G21" i="47"/>
  <c r="G6" i="47"/>
  <c r="G7" i="47"/>
  <c r="G8" i="19" s="1"/>
  <c r="G8" i="47"/>
  <c r="G9" i="19" s="1"/>
  <c r="G9" i="47"/>
  <c r="G10" i="19" s="1"/>
  <c r="G10" i="47"/>
  <c r="G11" i="47"/>
  <c r="G12" i="19" s="1"/>
  <c r="G12" i="47"/>
  <c r="G13" i="19" s="1"/>
  <c r="G13" i="47"/>
  <c r="G5" i="47"/>
  <c r="D19" i="19"/>
  <c r="D18" i="19"/>
  <c r="D17" i="19"/>
  <c r="D16" i="19"/>
  <c r="D12" i="19"/>
  <c r="D11" i="19"/>
  <c r="D10" i="19"/>
  <c r="D9" i="19"/>
  <c r="D8" i="19"/>
  <c r="D7" i="19"/>
  <c r="D6" i="19"/>
  <c r="E15" i="19" l="1"/>
  <c r="G6" i="19"/>
  <c r="G19" i="19"/>
  <c r="G22" i="19" s="1"/>
  <c r="G11" i="19"/>
  <c r="G7" i="19"/>
  <c r="G16" i="40"/>
  <c r="F22" i="19"/>
  <c r="F15" i="19"/>
  <c r="D22" i="19"/>
  <c r="D15" i="19"/>
  <c r="O17" i="39"/>
  <c r="G15" i="19" l="1"/>
  <c r="D22" i="47"/>
  <c r="G22" i="47" s="1"/>
  <c r="D14" i="47"/>
  <c r="G14" i="47" s="1"/>
  <c r="D16" i="40" l="1"/>
  <c r="D10" i="40"/>
  <c r="D15" i="44"/>
  <c r="G15" i="44" s="1"/>
  <c r="D10" i="44"/>
  <c r="G10" i="44" s="1"/>
  <c r="N20" i="45"/>
  <c r="M20" i="45"/>
  <c r="L20" i="45"/>
  <c r="K20" i="45"/>
  <c r="J20" i="45"/>
  <c r="I20" i="45"/>
  <c r="H20" i="45"/>
  <c r="G20" i="45"/>
  <c r="F20" i="45"/>
  <c r="E20" i="45"/>
  <c r="D20" i="45"/>
  <c r="C20" i="45"/>
  <c r="N19" i="45"/>
  <c r="M19" i="45"/>
  <c r="L19" i="45"/>
  <c r="K19" i="45"/>
  <c r="J19" i="45"/>
  <c r="I19" i="45"/>
  <c r="H19" i="45"/>
  <c r="G19" i="45"/>
  <c r="F19" i="45"/>
  <c r="E19" i="45"/>
  <c r="D19" i="45"/>
  <c r="C19" i="45"/>
  <c r="N18" i="45"/>
  <c r="M18" i="45"/>
  <c r="L18" i="45"/>
  <c r="K18" i="45"/>
  <c r="J18" i="45"/>
  <c r="I18" i="45"/>
  <c r="H18" i="45"/>
  <c r="G18" i="45"/>
  <c r="F18" i="45"/>
  <c r="E18" i="45"/>
  <c r="D18" i="45"/>
  <c r="C18" i="45"/>
  <c r="N17" i="45"/>
  <c r="M17" i="45"/>
  <c r="L17" i="45"/>
  <c r="K17" i="45"/>
  <c r="J17" i="45"/>
  <c r="I17" i="45"/>
  <c r="H17" i="45"/>
  <c r="G17" i="45"/>
  <c r="F17" i="45"/>
  <c r="E17" i="45"/>
  <c r="D17" i="45"/>
  <c r="C17" i="45"/>
  <c r="N16" i="45"/>
  <c r="M16" i="45"/>
  <c r="L16" i="45"/>
  <c r="K16" i="45"/>
  <c r="J16" i="45"/>
  <c r="I16" i="45"/>
  <c r="H16" i="45"/>
  <c r="G16" i="45"/>
  <c r="F16" i="45"/>
  <c r="E16" i="45"/>
  <c r="D16" i="45"/>
  <c r="C16" i="45"/>
  <c r="N15" i="45"/>
  <c r="N21" i="45" s="1"/>
  <c r="M15" i="45"/>
  <c r="M21" i="45" s="1"/>
  <c r="L15" i="45"/>
  <c r="K15" i="45"/>
  <c r="K21" i="45" s="1"/>
  <c r="J15" i="45"/>
  <c r="J21" i="45" s="1"/>
  <c r="I15" i="45"/>
  <c r="I21" i="45" s="1"/>
  <c r="H15" i="45"/>
  <c r="H21" i="45" s="1"/>
  <c r="G15" i="45"/>
  <c r="G21" i="45" s="1"/>
  <c r="F15" i="45"/>
  <c r="F21" i="45" s="1"/>
  <c r="E15" i="45"/>
  <c r="E21" i="45" s="1"/>
  <c r="D15" i="45"/>
  <c r="D21" i="45" s="1"/>
  <c r="C15" i="45"/>
  <c r="C21" i="45" s="1"/>
  <c r="N13" i="45"/>
  <c r="M13" i="45"/>
  <c r="L13" i="45"/>
  <c r="K13" i="45"/>
  <c r="J13" i="45"/>
  <c r="I13" i="45"/>
  <c r="H13" i="45"/>
  <c r="G13" i="45"/>
  <c r="F13" i="45"/>
  <c r="E13" i="45"/>
  <c r="D13" i="45"/>
  <c r="C13" i="45"/>
  <c r="N12" i="45"/>
  <c r="M12" i="45"/>
  <c r="L12" i="45"/>
  <c r="K12" i="45"/>
  <c r="J12" i="45"/>
  <c r="I12" i="45"/>
  <c r="H12" i="45"/>
  <c r="G12" i="45"/>
  <c r="F12" i="45"/>
  <c r="E12" i="45"/>
  <c r="D12" i="45"/>
  <c r="C12" i="45"/>
  <c r="N11" i="45"/>
  <c r="M11" i="45"/>
  <c r="L11" i="45"/>
  <c r="K11" i="45"/>
  <c r="J11" i="45"/>
  <c r="I11" i="45"/>
  <c r="H11" i="45"/>
  <c r="G11" i="45"/>
  <c r="F11" i="45"/>
  <c r="E11" i="45"/>
  <c r="D11" i="45"/>
  <c r="C11" i="45"/>
  <c r="N10" i="45"/>
  <c r="M10" i="45"/>
  <c r="L10" i="45"/>
  <c r="K10" i="45"/>
  <c r="J10" i="45"/>
  <c r="I10" i="45"/>
  <c r="H10" i="45"/>
  <c r="G10" i="45"/>
  <c r="F10" i="45"/>
  <c r="E10" i="45"/>
  <c r="D10" i="45"/>
  <c r="C10" i="45"/>
  <c r="N9" i="45"/>
  <c r="M9" i="45"/>
  <c r="L9" i="45"/>
  <c r="K9" i="45"/>
  <c r="J9" i="45"/>
  <c r="I9" i="45"/>
  <c r="H9" i="45"/>
  <c r="G9" i="45"/>
  <c r="F9" i="45"/>
  <c r="E9" i="45"/>
  <c r="D9" i="45"/>
  <c r="C9" i="45"/>
  <c r="N8" i="45"/>
  <c r="M8" i="45"/>
  <c r="L8" i="45"/>
  <c r="K8" i="45"/>
  <c r="J8" i="45"/>
  <c r="I8" i="45"/>
  <c r="H8" i="45"/>
  <c r="G8" i="45"/>
  <c r="F8" i="45"/>
  <c r="E8" i="45"/>
  <c r="D8" i="45"/>
  <c r="C8" i="45"/>
  <c r="N7" i="45"/>
  <c r="M7" i="45"/>
  <c r="L7" i="45"/>
  <c r="K7" i="45"/>
  <c r="J7" i="45"/>
  <c r="I7" i="45"/>
  <c r="H7" i="45"/>
  <c r="G7" i="45"/>
  <c r="F7" i="45"/>
  <c r="E7" i="45"/>
  <c r="D7" i="45"/>
  <c r="C7" i="45"/>
  <c r="N6" i="45"/>
  <c r="M6" i="45"/>
  <c r="L6" i="45"/>
  <c r="K6" i="45"/>
  <c r="J6" i="45"/>
  <c r="I6" i="45"/>
  <c r="H6" i="45"/>
  <c r="G6" i="45"/>
  <c r="F6" i="45"/>
  <c r="E6" i="45"/>
  <c r="D6" i="45"/>
  <c r="C6" i="45"/>
  <c r="N5" i="45"/>
  <c r="M5" i="45"/>
  <c r="M14" i="45" s="1"/>
  <c r="L5" i="45"/>
  <c r="K5" i="45"/>
  <c r="J5" i="45"/>
  <c r="I5" i="45"/>
  <c r="I14" i="45" s="1"/>
  <c r="H5" i="45"/>
  <c r="G5" i="45"/>
  <c r="G14" i="45" s="1"/>
  <c r="F5" i="45"/>
  <c r="E5" i="45"/>
  <c r="E14" i="45" s="1"/>
  <c r="D5" i="45"/>
  <c r="C5" i="45"/>
  <c r="C14" i="45" s="1"/>
  <c r="N20" i="41"/>
  <c r="M20" i="41"/>
  <c r="L20" i="41"/>
  <c r="K20" i="41"/>
  <c r="J20" i="41"/>
  <c r="I20" i="41"/>
  <c r="H20" i="41"/>
  <c r="G20" i="41"/>
  <c r="F20" i="41"/>
  <c r="E20" i="41"/>
  <c r="D20" i="41"/>
  <c r="C20" i="41"/>
  <c r="N19" i="41"/>
  <c r="M19" i="41"/>
  <c r="L19" i="41"/>
  <c r="K19" i="41"/>
  <c r="J19" i="41"/>
  <c r="I19" i="41"/>
  <c r="H19" i="41"/>
  <c r="G19" i="41"/>
  <c r="F19" i="41"/>
  <c r="E19" i="41"/>
  <c r="D19" i="41"/>
  <c r="C19" i="41"/>
  <c r="N18" i="41"/>
  <c r="M18" i="41"/>
  <c r="L18" i="41"/>
  <c r="K18" i="41"/>
  <c r="J18" i="41"/>
  <c r="I18" i="41"/>
  <c r="H18" i="41"/>
  <c r="G18" i="41"/>
  <c r="F18" i="41"/>
  <c r="E18" i="41"/>
  <c r="D18" i="41"/>
  <c r="C18" i="41"/>
  <c r="N17" i="41"/>
  <c r="M17" i="41"/>
  <c r="L17" i="41"/>
  <c r="K17" i="41"/>
  <c r="J17" i="41"/>
  <c r="I17" i="41"/>
  <c r="H17" i="41"/>
  <c r="G17" i="41"/>
  <c r="F17" i="41"/>
  <c r="E17" i="41"/>
  <c r="D17" i="41"/>
  <c r="C17" i="41"/>
  <c r="N16" i="41"/>
  <c r="M16" i="41"/>
  <c r="L16" i="41"/>
  <c r="K16" i="41"/>
  <c r="J16" i="41"/>
  <c r="I16" i="41"/>
  <c r="H16" i="41"/>
  <c r="G16" i="41"/>
  <c r="F16" i="41"/>
  <c r="E16" i="41"/>
  <c r="D16" i="41"/>
  <c r="C16" i="41"/>
  <c r="N21" i="41"/>
  <c r="M21" i="41"/>
  <c r="L21" i="41"/>
  <c r="K21" i="41"/>
  <c r="J21" i="41"/>
  <c r="I21" i="41"/>
  <c r="H21" i="41"/>
  <c r="G21" i="41"/>
  <c r="F21" i="41"/>
  <c r="E21" i="41"/>
  <c r="D21" i="41"/>
  <c r="C21" i="41"/>
  <c r="N13" i="41"/>
  <c r="M13" i="41"/>
  <c r="L13" i="41"/>
  <c r="K13" i="41"/>
  <c r="J13" i="41"/>
  <c r="I13" i="41"/>
  <c r="H13" i="41"/>
  <c r="G13" i="41"/>
  <c r="F13" i="41"/>
  <c r="E13" i="41"/>
  <c r="D13" i="41"/>
  <c r="C13" i="41"/>
  <c r="N12" i="41"/>
  <c r="M12" i="41"/>
  <c r="L12" i="41"/>
  <c r="K12" i="41"/>
  <c r="J12" i="41"/>
  <c r="I12" i="41"/>
  <c r="H12" i="41"/>
  <c r="G12" i="41"/>
  <c r="F12" i="41"/>
  <c r="E12" i="41"/>
  <c r="D12" i="41"/>
  <c r="C12" i="41"/>
  <c r="N11" i="41"/>
  <c r="M11" i="41"/>
  <c r="L11" i="41"/>
  <c r="K11" i="41"/>
  <c r="J11" i="41"/>
  <c r="I11" i="41"/>
  <c r="H11" i="41"/>
  <c r="G11" i="41"/>
  <c r="F11" i="41"/>
  <c r="E11" i="41"/>
  <c r="D11" i="41"/>
  <c r="C11" i="41"/>
  <c r="N10" i="41"/>
  <c r="M10" i="41"/>
  <c r="L10" i="41"/>
  <c r="K10" i="41"/>
  <c r="J10" i="41"/>
  <c r="I10" i="41"/>
  <c r="H10" i="41"/>
  <c r="G10" i="41"/>
  <c r="F10" i="41"/>
  <c r="E10" i="41"/>
  <c r="D10" i="41"/>
  <c r="C10" i="41"/>
  <c r="N9" i="41"/>
  <c r="M9" i="41"/>
  <c r="L9" i="41"/>
  <c r="K9" i="41"/>
  <c r="J9" i="41"/>
  <c r="I9" i="41"/>
  <c r="H9" i="41"/>
  <c r="G9" i="41"/>
  <c r="F9" i="41"/>
  <c r="E9" i="41"/>
  <c r="D9" i="41"/>
  <c r="C9" i="41"/>
  <c r="N8" i="41"/>
  <c r="M8" i="41"/>
  <c r="L8" i="41"/>
  <c r="K8" i="41"/>
  <c r="J8" i="41"/>
  <c r="I8" i="41"/>
  <c r="H8" i="41"/>
  <c r="G8" i="41"/>
  <c r="F8" i="41"/>
  <c r="E8" i="41"/>
  <c r="D8" i="41"/>
  <c r="C8" i="41"/>
  <c r="N7" i="41"/>
  <c r="M7" i="41"/>
  <c r="L7" i="41"/>
  <c r="K7" i="41"/>
  <c r="J7" i="41"/>
  <c r="I7" i="41"/>
  <c r="H7" i="41"/>
  <c r="G7" i="41"/>
  <c r="F7" i="41"/>
  <c r="E7" i="41"/>
  <c r="D7" i="41"/>
  <c r="C7" i="41"/>
  <c r="N6" i="41"/>
  <c r="M6" i="41"/>
  <c r="L6" i="41"/>
  <c r="K6" i="41"/>
  <c r="J6" i="41"/>
  <c r="I6" i="41"/>
  <c r="H6" i="41"/>
  <c r="G6" i="41"/>
  <c r="F6" i="41"/>
  <c r="E6" i="41"/>
  <c r="D6" i="41"/>
  <c r="C6" i="41"/>
  <c r="N5" i="41"/>
  <c r="M5" i="41"/>
  <c r="M14" i="41" s="1"/>
  <c r="L5" i="41"/>
  <c r="K5" i="41"/>
  <c r="K14" i="41" s="1"/>
  <c r="J5" i="41"/>
  <c r="I5" i="41"/>
  <c r="I14" i="41" s="1"/>
  <c r="H5" i="41"/>
  <c r="G5" i="41"/>
  <c r="G14" i="41" s="1"/>
  <c r="F5" i="41"/>
  <c r="E5" i="41"/>
  <c r="E14" i="41" s="1"/>
  <c r="D5" i="41"/>
  <c r="C5" i="41"/>
  <c r="C14" i="41" s="1"/>
  <c r="N20" i="39"/>
  <c r="M20" i="39"/>
  <c r="L20" i="39"/>
  <c r="K20" i="39"/>
  <c r="J20" i="39"/>
  <c r="I20" i="39"/>
  <c r="H20" i="39"/>
  <c r="G20" i="39"/>
  <c r="F20" i="39"/>
  <c r="E20" i="39"/>
  <c r="D20" i="39"/>
  <c r="N19" i="39"/>
  <c r="M19" i="39"/>
  <c r="L19" i="39"/>
  <c r="K19" i="39"/>
  <c r="J19" i="39"/>
  <c r="I19" i="39"/>
  <c r="H19" i="39"/>
  <c r="G19" i="39"/>
  <c r="F19" i="39"/>
  <c r="E19" i="39"/>
  <c r="D19" i="39"/>
  <c r="C19" i="39"/>
  <c r="N18" i="39"/>
  <c r="M18" i="39"/>
  <c r="L18" i="39"/>
  <c r="K18" i="39"/>
  <c r="J18" i="39"/>
  <c r="I18" i="39"/>
  <c r="H18" i="39"/>
  <c r="G18" i="39"/>
  <c r="F18" i="39"/>
  <c r="E18" i="39"/>
  <c r="D18" i="39"/>
  <c r="C18" i="39"/>
  <c r="N15" i="39"/>
  <c r="M15" i="39"/>
  <c r="L15" i="39"/>
  <c r="K15" i="39"/>
  <c r="J15" i="39"/>
  <c r="I15" i="39"/>
  <c r="H15" i="39"/>
  <c r="G15" i="39"/>
  <c r="F15" i="39"/>
  <c r="E15" i="39"/>
  <c r="D15" i="39"/>
  <c r="C15" i="39"/>
  <c r="C21" i="39" s="1"/>
  <c r="N13" i="39"/>
  <c r="M13" i="39"/>
  <c r="L13" i="39"/>
  <c r="K13" i="39"/>
  <c r="J13" i="39"/>
  <c r="I13" i="39"/>
  <c r="H13" i="39"/>
  <c r="G13" i="39"/>
  <c r="F13" i="39"/>
  <c r="E13" i="39"/>
  <c r="D13" i="39"/>
  <c r="C13" i="39"/>
  <c r="N12" i="39"/>
  <c r="M12" i="39"/>
  <c r="L12" i="39"/>
  <c r="K12" i="39"/>
  <c r="J12" i="39"/>
  <c r="I12" i="39"/>
  <c r="H12" i="39"/>
  <c r="G12" i="39"/>
  <c r="F12" i="39"/>
  <c r="E12" i="39"/>
  <c r="D12" i="39"/>
  <c r="C12" i="39"/>
  <c r="N11" i="39"/>
  <c r="M11" i="39"/>
  <c r="L11" i="39"/>
  <c r="K11" i="39"/>
  <c r="J11" i="39"/>
  <c r="I11" i="39"/>
  <c r="H11" i="39"/>
  <c r="G11" i="39"/>
  <c r="F11" i="39"/>
  <c r="E11" i="39"/>
  <c r="D11" i="39"/>
  <c r="C11" i="39"/>
  <c r="N10" i="39"/>
  <c r="M10" i="39"/>
  <c r="L10" i="39"/>
  <c r="K10" i="39"/>
  <c r="J10" i="39"/>
  <c r="I10" i="39"/>
  <c r="H10" i="39"/>
  <c r="G10" i="39"/>
  <c r="F10" i="39"/>
  <c r="E10" i="39"/>
  <c r="D10" i="39"/>
  <c r="C10" i="39"/>
  <c r="N9" i="39"/>
  <c r="M9" i="39"/>
  <c r="L9" i="39"/>
  <c r="K9" i="39"/>
  <c r="J9" i="39"/>
  <c r="I9" i="39"/>
  <c r="H9" i="39"/>
  <c r="G9" i="39"/>
  <c r="F9" i="39"/>
  <c r="E9" i="39"/>
  <c r="D9" i="39"/>
  <c r="C9" i="39"/>
  <c r="N8" i="39"/>
  <c r="M8" i="39"/>
  <c r="L8" i="39"/>
  <c r="K8" i="39"/>
  <c r="J8" i="39"/>
  <c r="I8" i="39"/>
  <c r="H8" i="39"/>
  <c r="G8" i="39"/>
  <c r="F8" i="39"/>
  <c r="E8" i="39"/>
  <c r="D8" i="39"/>
  <c r="C8" i="39"/>
  <c r="N7" i="39"/>
  <c r="M7" i="39"/>
  <c r="L7" i="39"/>
  <c r="K7" i="39"/>
  <c r="J7" i="39"/>
  <c r="I7" i="39"/>
  <c r="H7" i="39"/>
  <c r="G7" i="39"/>
  <c r="F7" i="39"/>
  <c r="E7" i="39"/>
  <c r="D7" i="39"/>
  <c r="C7" i="39"/>
  <c r="N6" i="39"/>
  <c r="M6" i="39"/>
  <c r="L6" i="39"/>
  <c r="K6" i="39"/>
  <c r="J6" i="39"/>
  <c r="I6" i="39"/>
  <c r="H6" i="39"/>
  <c r="G6" i="39"/>
  <c r="F6" i="39"/>
  <c r="E6" i="39"/>
  <c r="D6" i="39"/>
  <c r="C6" i="39"/>
  <c r="N5" i="39"/>
  <c r="M5" i="39"/>
  <c r="L5" i="39"/>
  <c r="K5" i="39"/>
  <c r="J5" i="39"/>
  <c r="J14" i="39" s="1"/>
  <c r="I5" i="39"/>
  <c r="H5" i="39"/>
  <c r="H14" i="39" s="1"/>
  <c r="G5" i="39"/>
  <c r="F5" i="39"/>
  <c r="F14" i="39" s="1"/>
  <c r="E5" i="39"/>
  <c r="D5" i="39"/>
  <c r="D14" i="39" s="1"/>
  <c r="C5" i="39"/>
  <c r="N20" i="43"/>
  <c r="M20" i="43"/>
  <c r="L20" i="43"/>
  <c r="K20" i="43"/>
  <c r="J20" i="43"/>
  <c r="I20" i="43"/>
  <c r="H20" i="43"/>
  <c r="G20" i="43"/>
  <c r="F20" i="43"/>
  <c r="E20" i="43"/>
  <c r="D20" i="43"/>
  <c r="C20" i="43"/>
  <c r="N19" i="43"/>
  <c r="M19" i="43"/>
  <c r="L19" i="43"/>
  <c r="K19" i="43"/>
  <c r="J19" i="43"/>
  <c r="I19" i="43"/>
  <c r="H19" i="43"/>
  <c r="G19" i="43"/>
  <c r="F19" i="43"/>
  <c r="E19" i="43"/>
  <c r="D19" i="43"/>
  <c r="C19" i="43"/>
  <c r="N18" i="43"/>
  <c r="M18" i="43"/>
  <c r="L18" i="43"/>
  <c r="K18" i="43"/>
  <c r="J18" i="43"/>
  <c r="I18" i="43"/>
  <c r="H18" i="43"/>
  <c r="G18" i="43"/>
  <c r="F18" i="43"/>
  <c r="E18" i="43"/>
  <c r="D18" i="43"/>
  <c r="C18" i="43"/>
  <c r="N17" i="43"/>
  <c r="M17" i="43"/>
  <c r="L17" i="43"/>
  <c r="K17" i="43"/>
  <c r="J17" i="43"/>
  <c r="I17" i="43"/>
  <c r="H17" i="43"/>
  <c r="G17" i="43"/>
  <c r="F17" i="43"/>
  <c r="E17" i="43"/>
  <c r="D17" i="43"/>
  <c r="C17" i="43"/>
  <c r="N16" i="43"/>
  <c r="M16" i="43"/>
  <c r="L16" i="43"/>
  <c r="K16" i="43"/>
  <c r="J16" i="43"/>
  <c r="I16" i="43"/>
  <c r="H16" i="43"/>
  <c r="G16" i="43"/>
  <c r="F16" i="43"/>
  <c r="E16" i="43"/>
  <c r="D16" i="43"/>
  <c r="C16" i="43"/>
  <c r="N15" i="43"/>
  <c r="M15" i="43"/>
  <c r="L15" i="43"/>
  <c r="L21" i="43" s="1"/>
  <c r="K15" i="43"/>
  <c r="J15" i="43"/>
  <c r="J21" i="43" s="1"/>
  <c r="I15" i="43"/>
  <c r="I21" i="43" s="1"/>
  <c r="H15" i="43"/>
  <c r="H21" i="43" s="1"/>
  <c r="G15" i="43"/>
  <c r="G21" i="43" s="1"/>
  <c r="F15" i="43"/>
  <c r="F21" i="43" s="1"/>
  <c r="E15" i="43"/>
  <c r="D15" i="43"/>
  <c r="D21" i="43" s="1"/>
  <c r="C15" i="43"/>
  <c r="C21" i="43" s="1"/>
  <c r="N13" i="43"/>
  <c r="M13" i="43"/>
  <c r="L13" i="43"/>
  <c r="K13" i="43"/>
  <c r="J13" i="43"/>
  <c r="I13" i="43"/>
  <c r="H13" i="43"/>
  <c r="G13" i="43"/>
  <c r="F13" i="43"/>
  <c r="E13" i="43"/>
  <c r="D13" i="43"/>
  <c r="C13" i="43"/>
  <c r="N12" i="43"/>
  <c r="M12" i="43"/>
  <c r="L12" i="43"/>
  <c r="K12" i="43"/>
  <c r="J12" i="43"/>
  <c r="I12" i="43"/>
  <c r="H12" i="43"/>
  <c r="G12" i="43"/>
  <c r="F12" i="43"/>
  <c r="E12" i="43"/>
  <c r="D12" i="43"/>
  <c r="C12" i="43"/>
  <c r="N11" i="43"/>
  <c r="M11" i="43"/>
  <c r="L11" i="43"/>
  <c r="K11" i="43"/>
  <c r="J11" i="43"/>
  <c r="I11" i="43"/>
  <c r="H11" i="43"/>
  <c r="G11" i="43"/>
  <c r="F11" i="43"/>
  <c r="E11" i="43"/>
  <c r="D11" i="43"/>
  <c r="C11" i="43"/>
  <c r="N10" i="43"/>
  <c r="M10" i="43"/>
  <c r="L10" i="43"/>
  <c r="K10" i="43"/>
  <c r="J10" i="43"/>
  <c r="I10" i="43"/>
  <c r="H10" i="43"/>
  <c r="G10" i="43"/>
  <c r="F10" i="43"/>
  <c r="E10" i="43"/>
  <c r="D10" i="43"/>
  <c r="C10" i="43"/>
  <c r="N9" i="43"/>
  <c r="M9" i="43"/>
  <c r="L9" i="43"/>
  <c r="K9" i="43"/>
  <c r="J9" i="43"/>
  <c r="I9" i="43"/>
  <c r="H9" i="43"/>
  <c r="G9" i="43"/>
  <c r="F9" i="43"/>
  <c r="E9" i="43"/>
  <c r="D9" i="43"/>
  <c r="C9" i="43"/>
  <c r="N8" i="43"/>
  <c r="M8" i="43"/>
  <c r="L8" i="43"/>
  <c r="K8" i="43"/>
  <c r="J8" i="43"/>
  <c r="I8" i="43"/>
  <c r="H8" i="43"/>
  <c r="G8" i="43"/>
  <c r="F8" i="43"/>
  <c r="E8" i="43"/>
  <c r="D8" i="43"/>
  <c r="C8" i="43"/>
  <c r="N7" i="43"/>
  <c r="M7" i="43"/>
  <c r="L7" i="43"/>
  <c r="K7" i="43"/>
  <c r="J7" i="43"/>
  <c r="I7" i="43"/>
  <c r="H7" i="43"/>
  <c r="G7" i="43"/>
  <c r="F7" i="43"/>
  <c r="E7" i="43"/>
  <c r="D7" i="43"/>
  <c r="C7" i="43"/>
  <c r="N6" i="43"/>
  <c r="M6" i="43"/>
  <c r="L6" i="43"/>
  <c r="K6" i="43"/>
  <c r="J6" i="43"/>
  <c r="I6" i="43"/>
  <c r="H6" i="43"/>
  <c r="G6" i="43"/>
  <c r="F6" i="43"/>
  <c r="E6" i="43"/>
  <c r="D6" i="43"/>
  <c r="C6" i="43"/>
  <c r="N5" i="43"/>
  <c r="M5" i="43"/>
  <c r="M14" i="43" s="1"/>
  <c r="L5" i="43"/>
  <c r="L14" i="43" s="1"/>
  <c r="K5" i="43"/>
  <c r="K14" i="43" s="1"/>
  <c r="J5" i="43"/>
  <c r="J14" i="43" s="1"/>
  <c r="I5" i="43"/>
  <c r="H5" i="43"/>
  <c r="H14" i="43" s="1"/>
  <c r="G5" i="43"/>
  <c r="F5" i="43"/>
  <c r="F14" i="43" s="1"/>
  <c r="E5" i="43"/>
  <c r="D5" i="43"/>
  <c r="D14" i="43" s="1"/>
  <c r="C5" i="43"/>
  <c r="C14" i="43" s="1"/>
  <c r="G13" i="42"/>
  <c r="G15" i="42" s="1"/>
  <c r="D11" i="40" l="1"/>
  <c r="G10" i="40"/>
  <c r="G11" i="40" s="1"/>
  <c r="N21" i="43"/>
  <c r="L14" i="39"/>
  <c r="N14" i="43"/>
  <c r="E21" i="43"/>
  <c r="M21" i="43"/>
  <c r="K21" i="43"/>
  <c r="I14" i="43"/>
  <c r="G14" i="43"/>
  <c r="E14" i="43"/>
  <c r="G21" i="39"/>
  <c r="K21" i="39"/>
  <c r="N14" i="39"/>
  <c r="E21" i="39"/>
  <c r="I21" i="39"/>
  <c r="M21" i="39"/>
  <c r="L21" i="45"/>
  <c r="D21" i="39"/>
  <c r="F21" i="39"/>
  <c r="H21" i="39"/>
  <c r="J21" i="39"/>
  <c r="L21" i="39"/>
  <c r="N21" i="39"/>
  <c r="K14" i="45"/>
  <c r="L14" i="41"/>
  <c r="H14" i="45"/>
  <c r="E14" i="39"/>
  <c r="M14" i="39"/>
  <c r="F14" i="41"/>
  <c r="J14" i="41"/>
  <c r="N14" i="41"/>
  <c r="F14" i="45"/>
  <c r="J14" i="45"/>
  <c r="N14" i="45"/>
  <c r="D14" i="41"/>
  <c r="H14" i="41"/>
  <c r="D14" i="45"/>
  <c r="L14" i="45"/>
  <c r="I14" i="39"/>
  <c r="O6" i="43"/>
  <c r="O7" i="43"/>
  <c r="O8" i="43"/>
  <c r="O9" i="43"/>
  <c r="O10" i="43"/>
  <c r="O11" i="43"/>
  <c r="O12" i="43"/>
  <c r="O13" i="43"/>
  <c r="O16" i="43"/>
  <c r="O17" i="43"/>
  <c r="O18" i="43"/>
  <c r="O19" i="43"/>
  <c r="O20" i="43"/>
  <c r="O5" i="39"/>
  <c r="C14" i="39"/>
  <c r="G14" i="39"/>
  <c r="K14" i="39"/>
  <c r="O7" i="39"/>
  <c r="O8" i="39"/>
  <c r="O9" i="39"/>
  <c r="O10" i="39"/>
  <c r="O11" i="39"/>
  <c r="O12" i="39"/>
  <c r="O13" i="39"/>
  <c r="O16" i="39"/>
  <c r="O18" i="39"/>
  <c r="O19" i="39"/>
  <c r="O6" i="41"/>
  <c r="O7" i="41"/>
  <c r="O8" i="41"/>
  <c r="O9" i="41"/>
  <c r="O10" i="41"/>
  <c r="O11" i="41"/>
  <c r="O12" i="41"/>
  <c r="O13" i="41"/>
  <c r="O16" i="41"/>
  <c r="O17" i="41"/>
  <c r="O18" i="41"/>
  <c r="O19" i="41"/>
  <c r="O20" i="41"/>
  <c r="O6" i="45"/>
  <c r="O7" i="45"/>
  <c r="O8" i="45"/>
  <c r="O9" i="45"/>
  <c r="O10" i="45"/>
  <c r="O11" i="45"/>
  <c r="O12" i="45"/>
  <c r="O13" i="45"/>
  <c r="O16" i="45"/>
  <c r="O17" i="45"/>
  <c r="O18" i="45"/>
  <c r="O19" i="45"/>
  <c r="O20" i="45"/>
  <c r="O5" i="45"/>
  <c r="O15" i="45"/>
  <c r="O5" i="41"/>
  <c r="O15" i="41"/>
  <c r="O15" i="39"/>
  <c r="O6" i="39"/>
  <c r="O5" i="43"/>
  <c r="O15" i="43"/>
  <c r="D10" i="42"/>
  <c r="D15" i="42"/>
  <c r="O14" i="39" l="1"/>
  <c r="O21" i="45"/>
  <c r="O21" i="39"/>
  <c r="O21" i="43"/>
  <c r="O21" i="41"/>
  <c r="O14" i="45"/>
  <c r="O14" i="43"/>
  <c r="O14" i="41"/>
</calcChain>
</file>

<file path=xl/sharedStrings.xml><?xml version="1.0" encoding="utf-8"?>
<sst xmlns="http://schemas.openxmlformats.org/spreadsheetml/2006/main" count="387" uniqueCount="89">
  <si>
    <t>Felújítások</t>
  </si>
  <si>
    <t>B2</t>
  </si>
  <si>
    <t>Közhatalmi bevételek</t>
  </si>
  <si>
    <t>B3</t>
  </si>
  <si>
    <t>Rovat</t>
  </si>
  <si>
    <t>Rovat neve</t>
  </si>
  <si>
    <t xml:space="preserve">K1        </t>
  </si>
  <si>
    <t xml:space="preserve">Személyi juttatások                     </t>
  </si>
  <si>
    <t xml:space="preserve">K2        </t>
  </si>
  <si>
    <t xml:space="preserve">Munkaadókat terh.járulék.és szoc.hj.adó </t>
  </si>
  <si>
    <t xml:space="preserve">K3        </t>
  </si>
  <si>
    <t xml:space="preserve">Dologi kiadások                         </t>
  </si>
  <si>
    <t xml:space="preserve">K4        </t>
  </si>
  <si>
    <t xml:space="preserve">Ellátottak pénzbeli juttatásai          </t>
  </si>
  <si>
    <t xml:space="preserve">K5        </t>
  </si>
  <si>
    <t xml:space="preserve">Egyéb működési célú kiadások            </t>
  </si>
  <si>
    <t xml:space="preserve">K6        </t>
  </si>
  <si>
    <t xml:space="preserve">Beruházások                             </t>
  </si>
  <si>
    <t xml:space="preserve">K7        </t>
  </si>
  <si>
    <t xml:space="preserve">Felújítások                             </t>
  </si>
  <si>
    <t xml:space="preserve">K8        </t>
  </si>
  <si>
    <t xml:space="preserve">Egyéb felhalmozási célú kiadások        </t>
  </si>
  <si>
    <t xml:space="preserve">K9        </t>
  </si>
  <si>
    <t xml:space="preserve">Finanszírozási kiadások                 </t>
  </si>
  <si>
    <t>**</t>
  </si>
  <si>
    <t>Kiadási rovatok összesen</t>
  </si>
  <si>
    <t xml:space="preserve">B1        </t>
  </si>
  <si>
    <t xml:space="preserve">Működési célú támogatások ÁH-on belül   </t>
  </si>
  <si>
    <t xml:space="preserve">B2        </t>
  </si>
  <si>
    <t xml:space="preserve">Felhalm.célú támogatások ÁH-on belül    </t>
  </si>
  <si>
    <t xml:space="preserve">B3        </t>
  </si>
  <si>
    <t xml:space="preserve">Közhatalmi bevételek                    </t>
  </si>
  <si>
    <t xml:space="preserve">B4        </t>
  </si>
  <si>
    <t xml:space="preserve">Működési bevételek                      </t>
  </si>
  <si>
    <t xml:space="preserve">B7        </t>
  </si>
  <si>
    <t xml:space="preserve">Felhalmozási célú átvett pénzeszközök   </t>
  </si>
  <si>
    <t xml:space="preserve">B8        </t>
  </si>
  <si>
    <t xml:space="preserve">Finanszírozási bevételek                </t>
  </si>
  <si>
    <t>Bevételi rovatok 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</si>
  <si>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</si>
  <si>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</si>
  <si>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</si>
  <si>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</si>
  <si>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</si>
  <si>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</si>
  <si>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</si>
  <si>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</si>
  <si>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</si>
  <si>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</si>
  <si>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</si>
  <si>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</si>
  <si>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</si>
  <si>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 xml:space="preserve">B6        </t>
  </si>
  <si>
    <t xml:space="preserve">Működési célú átvett pénzeszközök       </t>
  </si>
  <si>
    <t>ÜLLŐ VÁROS ÖNKORMÁNYZAT  SAJÁT ELŐIRÁNYZAT FELHASZNÁLÁSI ÜTEMTERVE</t>
  </si>
  <si>
    <t>ÜLLŐI POLGÁRMESTERI HIVATAL ELŐIRÁNYZAT FELHASZNÁLÁSI ÜTEMTERVE</t>
  </si>
  <si>
    <t>ÜLLŐ VÁROS HUMÁN SZOLGÁLTATÓ KÖZPONT, ÓVODA ÉS KÖZPONTI RENDELŐ TÖBBCÉLÚ KÖZÖS IGAZGATÁSÚ INTÉZMÉNY  ELŐIRÁNYZAT FELHASZNÁLÁSI ÜTEMTERVE</t>
  </si>
  <si>
    <t>VARGHA GYULA VÁROSI KÖNYVTÁR ELŐIRÁNYZAT FELHASZNÁLÁSI ÜTEMTERVE</t>
  </si>
  <si>
    <t>K4</t>
  </si>
  <si>
    <t>K5</t>
  </si>
  <si>
    <t>K7</t>
  </si>
  <si>
    <t>K8</t>
  </si>
  <si>
    <t>Egyéb felhalmozási célú kiadások</t>
  </si>
  <si>
    <t>K9</t>
  </si>
  <si>
    <t xml:space="preserve">Finanszírozási műveletek               </t>
  </si>
  <si>
    <t>Felhalmozási célú műveletek ÁH-on belül</t>
  </si>
  <si>
    <t>B7</t>
  </si>
  <si>
    <t>Felhalmozási célú átvett pénzeszköz</t>
  </si>
  <si>
    <t>Ft-ban</t>
  </si>
  <si>
    <t xml:space="preserve"> Ft-ban</t>
  </si>
  <si>
    <t>+</t>
  </si>
  <si>
    <t>-</t>
  </si>
  <si>
    <t>módosított ei.</t>
  </si>
  <si>
    <t>Finanszírozási műveletek</t>
  </si>
  <si>
    <t>VARGHA GYULA VÁROSI KÖNYVTÁR 2018. ÉVI KÖLTSÉGVETÉSE</t>
  </si>
  <si>
    <t>2018. eredeti ei.</t>
  </si>
  <si>
    <t>ÜLLŐI POLGÁRMESTERI HIVATAL 2018. ÉVI KÖLTSÉGVETÉSE</t>
  </si>
  <si>
    <t>ÜLLŐ VÁROS HUMÁN SZOLGÁLTATÓ KÖZPONT, ÓVODA ÉS KÖZPONTI RENDELŐ TÖBBCÉLÚ KÖZÖS IGAZGATÁSÚ INTÉZMÉNY  2018. ÉVI KÖLTSÉGVETÉSE</t>
  </si>
  <si>
    <t>ÜLLŐ VÁROS ÖNKORMÁNYZAT 2018. ÉVI KÖLTSÉGVETÉSE</t>
  </si>
  <si>
    <t>ÜLLŐI VÁROS ÖSSZESEN 2018. ÉVI KÖLTSÉGVETÉS</t>
  </si>
  <si>
    <t>1. melléklet a 8/2018. (VI.06.) önkormányzati rendelethez</t>
  </si>
  <si>
    <t>2. melléklet a 8/2018. (VI.06.) önkormányzati rendelethez</t>
  </si>
  <si>
    <t>3. melléklet a 8/2018. (VI.06.) önkormányzati rendelethez</t>
  </si>
  <si>
    <t>4. melléklet a 8/2018. (VI.06.) önkormányzati rendelethez</t>
  </si>
  <si>
    <t>5. melléklet a 8/2018. (VI.06.) önkormányzati rendelethez</t>
  </si>
  <si>
    <t>6. melléklet a 8/2018. (VI.06.) önkormányzati rendelethez</t>
  </si>
  <si>
    <t>7. melléklet a 8/2018. (VI.06.) önkormányzati rendelethez</t>
  </si>
  <si>
    <t>8. melléklet a 8/2018. (VI.06.) önkormányzati rendelethez</t>
  </si>
  <si>
    <t>9. melléklet a 8/2018. (VI.06.)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</si>
</sst>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37">
    <xf numFmtId="0" fontId="0" fillId="0" borderId="0" xfId="0"/>
    <xf numFmtId="0" fontId="3" fillId="0" borderId="0" xfId="0" applyFont="1" applyAlignment="1">
      <alignment horizontal="right"/>
    </xf>
    <xf numFmtId="0" fontId="0" fillId="0" borderId="0" xfId="0" applyAlignment="1"/>
    <xf numFmtId="0" fontId="5" fillId="0" borderId="13" xfId="0" applyFont="1" applyFill="1" applyBorder="1" applyAlignment="1">
      <alignment horizontal="center"/>
    </xf>
    <xf numFmtId="0" fontId="0" fillId="0" borderId="5" xfId="0" applyFont="1" applyFill="1" applyBorder="1"/>
    <xf numFmtId="0" fontId="0" fillId="0" borderId="3" xfId="0" applyFont="1" applyFill="1" applyBorder="1"/>
    <xf numFmtId="3" fontId="0" fillId="0" borderId="8" xfId="0" applyNumberFormat="1" applyFont="1" applyFill="1" applyBorder="1"/>
    <xf numFmtId="0" fontId="5" fillId="0" borderId="0" xfId="0" applyFont="1"/>
    <xf numFmtId="0" fontId="0" fillId="0" borderId="6" xfId="0" applyFont="1" applyFill="1" applyBorder="1"/>
    <xf numFmtId="0" fontId="0" fillId="0" borderId="2" xfId="0" applyFont="1" applyFill="1" applyBorder="1"/>
    <xf numFmtId="0" fontId="5" fillId="0" borderId="18" xfId="0" applyFont="1" applyFill="1" applyBorder="1"/>
    <xf numFmtId="0" fontId="5" fillId="0" borderId="19" xfId="0" applyFont="1" applyFill="1" applyBorder="1"/>
    <xf numFmtId="3" fontId="5" fillId="0" borderId="20" xfId="0" applyNumberFormat="1" applyFont="1" applyFill="1" applyBorder="1"/>
    <xf numFmtId="0" fontId="0" fillId="0" borderId="4" xfId="0" applyFont="1" applyFill="1" applyBorder="1"/>
    <xf numFmtId="0" fontId="0" fillId="0" borderId="1" xfId="0" applyFont="1" applyFill="1" applyBorder="1"/>
    <xf numFmtId="3" fontId="0" fillId="0" borderId="21" xfId="0" applyNumberFormat="1" applyFont="1" applyFill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5" xfId="0" applyFont="1" applyBorder="1"/>
    <xf numFmtId="0" fontId="0" fillId="0" borderId="3" xfId="0" applyFont="1" applyBorder="1"/>
    <xf numFmtId="0" fontId="4" fillId="0" borderId="0" xfId="0" applyFont="1" applyBorder="1" applyAlignment="1">
      <alignment horizontal="right"/>
    </xf>
    <xf numFmtId="3" fontId="0" fillId="0" borderId="0" xfId="0" applyNumberFormat="1" applyFont="1"/>
    <xf numFmtId="3" fontId="0" fillId="0" borderId="0" xfId="0" applyNumberFormat="1" applyFont="1" applyFill="1" applyBorder="1"/>
    <xf numFmtId="0" fontId="0" fillId="0" borderId="3" xfId="0" applyBorder="1"/>
    <xf numFmtId="49" fontId="0" fillId="0" borderId="0" xfId="0" applyNumberFormat="1"/>
    <xf numFmtId="0" fontId="0" fillId="0" borderId="5" xfId="0" applyBorder="1"/>
    <xf numFmtId="3" fontId="0" fillId="0" borderId="8" xfId="0" applyNumberFormat="1" applyBorder="1"/>
    <xf numFmtId="0" fontId="0" fillId="0" borderId="15" xfId="0" applyBorder="1"/>
    <xf numFmtId="0" fontId="0" fillId="0" borderId="23" xfId="0" applyBorder="1"/>
    <xf numFmtId="0" fontId="0" fillId="0" borderId="23" xfId="0" applyFont="1" applyBorder="1"/>
    <xf numFmtId="3" fontId="0" fillId="0" borderId="15" xfId="0" applyNumberFormat="1" applyBorder="1"/>
    <xf numFmtId="0" fontId="0" fillId="0" borderId="17" xfId="0" applyBorder="1"/>
    <xf numFmtId="0" fontId="0" fillId="0" borderId="24" xfId="0" applyBorder="1"/>
    <xf numFmtId="3" fontId="0" fillId="0" borderId="17" xfId="0" applyNumberFormat="1" applyBorder="1"/>
    <xf numFmtId="0" fontId="6" fillId="0" borderId="1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0" fillId="0" borderId="16" xfId="0" applyBorder="1"/>
    <xf numFmtId="0" fontId="0" fillId="0" borderId="26" xfId="0" applyBorder="1"/>
    <xf numFmtId="3" fontId="0" fillId="0" borderId="16" xfId="0" applyNumberFormat="1" applyBorder="1"/>
    <xf numFmtId="0" fontId="6" fillId="0" borderId="14" xfId="0" applyFont="1" applyBorder="1"/>
    <xf numFmtId="0" fontId="6" fillId="0" borderId="25" xfId="0" applyFont="1" applyBorder="1"/>
    <xf numFmtId="3" fontId="6" fillId="0" borderId="14" xfId="0" applyNumberFormat="1" applyFont="1" applyBorder="1"/>
    <xf numFmtId="0" fontId="7" fillId="0" borderId="0" xfId="0" applyFont="1" applyAlignment="1">
      <alignment horizontal="right"/>
    </xf>
    <xf numFmtId="0" fontId="8" fillId="0" borderId="0" xfId="0" applyFont="1"/>
    <xf numFmtId="0" fontId="9" fillId="0" borderId="12" xfId="0" applyFont="1" applyFill="1" applyBorder="1" applyAlignment="1">
      <alignment horizontal="center"/>
    </xf>
    <xf numFmtId="0" fontId="8" fillId="0" borderId="3" xfId="0" applyFont="1" applyFill="1" applyBorder="1"/>
    <xf numFmtId="0" fontId="8" fillId="0" borderId="2" xfId="0" applyFont="1" applyFill="1" applyBorder="1"/>
    <xf numFmtId="0" fontId="9" fillId="0" borderId="19" xfId="0" applyFont="1" applyFill="1" applyBorder="1"/>
    <xf numFmtId="0" fontId="1" fillId="0" borderId="0" xfId="0" applyFont="1" applyAlignment="1">
      <alignment horizontal="right"/>
    </xf>
    <xf numFmtId="0" fontId="9" fillId="0" borderId="22" xfId="0" applyFont="1" applyBorder="1" applyAlignment="1">
      <alignment horizontal="center"/>
    </xf>
    <xf numFmtId="3" fontId="8" fillId="0" borderId="3" xfId="0" applyNumberFormat="1" applyFont="1" applyFill="1" applyBorder="1"/>
    <xf numFmtId="3" fontId="9" fillId="0" borderId="8" xfId="0" applyNumberFormat="1" applyFont="1" applyBorder="1"/>
    <xf numFmtId="3" fontId="9" fillId="0" borderId="19" xfId="0" applyNumberFormat="1" applyFont="1" applyFill="1" applyBorder="1"/>
    <xf numFmtId="3" fontId="9" fillId="0" borderId="20" xfId="0" applyNumberFormat="1" applyFont="1" applyFill="1" applyBorder="1"/>
    <xf numFmtId="3" fontId="8" fillId="0" borderId="22" xfId="0" applyNumberFormat="1" applyFont="1" applyBorder="1"/>
    <xf numFmtId="3" fontId="8" fillId="0" borderId="8" xfId="0" applyNumberFormat="1" applyFont="1" applyBorder="1"/>
    <xf numFmtId="3" fontId="8" fillId="0" borderId="9" xfId="0" applyNumberFormat="1" applyFont="1" applyBorder="1"/>
    <xf numFmtId="0" fontId="9" fillId="0" borderId="13" xfId="0" applyFont="1" applyFill="1" applyBorder="1" applyAlignment="1">
      <alignment horizontal="center"/>
    </xf>
    <xf numFmtId="0" fontId="8" fillId="0" borderId="5" xfId="0" applyFont="1" applyFill="1" applyBorder="1"/>
    <xf numFmtId="0" fontId="8" fillId="0" borderId="6" xfId="0" applyFont="1" applyFill="1" applyBorder="1"/>
    <xf numFmtId="0" fontId="9" fillId="0" borderId="18" xfId="0" applyFont="1" applyFill="1" applyBorder="1"/>
    <xf numFmtId="0" fontId="8" fillId="0" borderId="4" xfId="0" applyFont="1" applyFill="1" applyBorder="1"/>
    <xf numFmtId="0" fontId="8" fillId="0" borderId="0" xfId="0" applyFont="1" applyAlignment="1">
      <alignment wrapText="1"/>
    </xf>
    <xf numFmtId="0" fontId="9" fillId="0" borderId="1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9" fillId="0" borderId="19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3" fontId="8" fillId="0" borderId="29" xfId="0" applyNumberFormat="1" applyFont="1" applyFill="1" applyBorder="1"/>
    <xf numFmtId="3" fontId="0" fillId="0" borderId="0" xfId="0" applyNumberFormat="1"/>
    <xf numFmtId="0" fontId="0" fillId="0" borderId="0" xfId="0" applyAlignment="1">
      <alignment horizontal="center"/>
    </xf>
    <xf numFmtId="3" fontId="5" fillId="0" borderId="14" xfId="0" applyNumberFormat="1" applyFont="1" applyFill="1" applyBorder="1"/>
    <xf numFmtId="3" fontId="0" fillId="0" borderId="9" xfId="0" applyNumberFormat="1" applyFont="1" applyFill="1" applyBorder="1"/>
    <xf numFmtId="0" fontId="0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4" xfId="0" applyBorder="1"/>
    <xf numFmtId="0" fontId="0" fillId="0" borderId="1" xfId="0" applyBorder="1"/>
    <xf numFmtId="0" fontId="6" fillId="0" borderId="27" xfId="0" applyFont="1" applyBorder="1"/>
    <xf numFmtId="0" fontId="6" fillId="0" borderId="7" xfId="0" applyFont="1" applyBorder="1"/>
    <xf numFmtId="3" fontId="6" fillId="0" borderId="27" xfId="0" applyNumberFormat="1" applyFont="1" applyBorder="1"/>
    <xf numFmtId="0" fontId="0" fillId="0" borderId="28" xfId="0" applyBorder="1"/>
    <xf numFmtId="0" fontId="0" fillId="0" borderId="32" xfId="0" applyBorder="1"/>
    <xf numFmtId="3" fontId="0" fillId="0" borderId="28" xfId="0" applyNumberFormat="1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3" fontId="0" fillId="0" borderId="21" xfId="0" applyNumberFormat="1" applyBorder="1"/>
    <xf numFmtId="3" fontId="0" fillId="0" borderId="4" xfId="0" applyNumberFormat="1" applyBorder="1"/>
    <xf numFmtId="3" fontId="0" fillId="0" borderId="1" xfId="0" applyNumberFormat="1" applyBorder="1"/>
    <xf numFmtId="3" fontId="0" fillId="0" borderId="5" xfId="0" applyNumberFormat="1" applyBorder="1"/>
    <xf numFmtId="3" fontId="0" fillId="0" borderId="3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9" xfId="0" applyNumberFormat="1" applyBorder="1"/>
    <xf numFmtId="3" fontId="5" fillId="0" borderId="20" xfId="0" applyNumberFormat="1" applyFont="1" applyBorder="1"/>
    <xf numFmtId="3" fontId="0" fillId="0" borderId="30" xfId="0" applyNumberFormat="1" applyBorder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0" fillId="0" borderId="37" xfId="0" applyNumberFormat="1" applyBorder="1"/>
    <xf numFmtId="0" fontId="6" fillId="0" borderId="33" xfId="0" applyFont="1" applyBorder="1"/>
    <xf numFmtId="0" fontId="6" fillId="0" borderId="34" xfId="0" applyFont="1" applyBorder="1"/>
    <xf numFmtId="3" fontId="6" fillId="0" borderId="35" xfId="0" applyNumberFormat="1" applyFont="1" applyBorder="1"/>
    <xf numFmtId="3" fontId="6" fillId="0" borderId="7" xfId="0" applyNumberFormat="1" applyFont="1" applyBorder="1"/>
    <xf numFmtId="3" fontId="6" fillId="0" borderId="38" xfId="0" applyNumberFormat="1" applyFont="1" applyBorder="1"/>
    <xf numFmtId="0" fontId="0" fillId="0" borderId="10" xfId="0" applyFont="1" applyBorder="1"/>
    <xf numFmtId="0" fontId="0" fillId="0" borderId="11" xfId="0" applyFont="1" applyBorder="1"/>
    <xf numFmtId="3" fontId="0" fillId="0" borderId="31" xfId="0" applyNumberFormat="1" applyBorder="1"/>
    <xf numFmtId="0" fontId="6" fillId="0" borderId="18" xfId="0" applyFont="1" applyBorder="1"/>
    <xf numFmtId="0" fontId="6" fillId="0" borderId="19" xfId="0" applyFont="1" applyBorder="1"/>
    <xf numFmtId="3" fontId="6" fillId="0" borderId="20" xfId="0" applyNumberFormat="1" applyFont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3" fontId="5" fillId="0" borderId="19" xfId="0" applyNumberFormat="1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3" fontId="6" fillId="0" borderId="18" xfId="0" applyNumberFormat="1" applyFont="1" applyFill="1" applyBorder="1" applyAlignment="1">
      <alignment horizontal="center"/>
    </xf>
    <xf numFmtId="3" fontId="6" fillId="0" borderId="19" xfId="0" applyNumberFormat="1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3" fontId="5" fillId="0" borderId="14" xfId="0" applyNumberFormat="1" applyFont="1" applyBorder="1"/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3" fontId="6" fillId="0" borderId="0" xfId="0" applyNumberFormat="1" applyFont="1" applyFill="1" applyBorder="1"/>
    <xf numFmtId="3" fontId="0" fillId="0" borderId="36" xfId="0" applyNumberFormat="1" applyFont="1" applyFill="1" applyBorder="1"/>
    <xf numFmtId="0" fontId="0" fillId="0" borderId="40" xfId="0" applyFill="1" applyBorder="1"/>
    <xf numFmtId="3" fontId="0" fillId="0" borderId="5" xfId="0" applyNumberFormat="1" applyFill="1" applyBorder="1"/>
    <xf numFmtId="3" fontId="0" fillId="0" borderId="10" xfId="0" applyNumberFormat="1" applyFill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0" fillId="0" borderId="0" xfId="0" applyAlignment="1"/>
  </cellXfs>
  <cellStyles count="3">
    <cellStyle name="Normál" xfId="0" builtinId="0"/>
    <cellStyle name="Normál 2" xfId="1"/>
    <cellStyle name="Százalék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6.tervez&#233;s\ktgv_2016_p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011130"/>
      <sheetName val="011220"/>
      <sheetName val="016030"/>
      <sheetName val="018030"/>
      <sheetName val="074011"/>
      <sheetName val="074031"/>
      <sheetName val="076010"/>
      <sheetName val="082042"/>
      <sheetName val="091140"/>
      <sheetName val="098022"/>
      <sheetName val="104030"/>
      <sheetName val="104042"/>
      <sheetName val="106020"/>
      <sheetName val="107051"/>
      <sheetName val="107052"/>
      <sheetName val="107053"/>
      <sheetName val="107054"/>
      <sheetName val="Munka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A6" t="str">
            <v>K311/4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activeCell="A2" sqref="A2:G2"/>
    </sheetView>
  </sheetViews>
  <sheetFormatPr defaultRowHeight="15" x14ac:dyDescent="0.25"/>
  <cols>
    <col min="1" max="1" width="9.140625" style="16"/>
    <col min="2" max="2" width="6.5703125" style="16" bestFit="1" customWidth="1"/>
    <col min="3" max="3" width="48.42578125" style="16" customWidth="1"/>
    <col min="4" max="4" width="20.85546875" style="16" customWidth="1"/>
    <col min="5" max="5" width="17.7109375" style="16" customWidth="1"/>
    <col min="6" max="6" width="10.85546875" style="16" bestFit="1" customWidth="1"/>
    <col min="7" max="7" width="13.5703125" style="16" bestFit="1" customWidth="1"/>
    <col min="8" max="8" width="10.85546875" style="16" bestFit="1" customWidth="1"/>
    <col min="9" max="9" width="9.85546875" style="16" bestFit="1" customWidth="1"/>
    <col min="10" max="256" width="9.140625" style="16"/>
    <col min="257" max="257" width="10.7109375" style="16" customWidth="1"/>
    <col min="258" max="258" width="40.7109375" style="16" customWidth="1"/>
    <col min="259" max="261" width="17.7109375" style="16" customWidth="1"/>
    <col min="262" max="262" width="9.85546875" style="16" bestFit="1" customWidth="1"/>
    <col min="263" max="263" width="11.42578125" style="16" customWidth="1"/>
    <col min="264" max="512" width="9.140625" style="16"/>
    <col min="513" max="513" width="10.7109375" style="16" customWidth="1"/>
    <col min="514" max="514" width="40.7109375" style="16" customWidth="1"/>
    <col min="515" max="517" width="17.7109375" style="16" customWidth="1"/>
    <col min="518" max="518" width="9.85546875" style="16" bestFit="1" customWidth="1"/>
    <col min="519" max="519" width="11.42578125" style="16" customWidth="1"/>
    <col min="520" max="768" width="9.140625" style="16"/>
    <col min="769" max="769" width="10.7109375" style="16" customWidth="1"/>
    <col min="770" max="770" width="40.7109375" style="16" customWidth="1"/>
    <col min="771" max="773" width="17.7109375" style="16" customWidth="1"/>
    <col min="774" max="774" width="9.85546875" style="16" bestFit="1" customWidth="1"/>
    <col min="775" max="775" width="11.42578125" style="16" customWidth="1"/>
    <col min="776" max="1024" width="9.140625" style="16"/>
    <col min="1025" max="1025" width="10.7109375" style="16" customWidth="1"/>
    <col min="1026" max="1026" width="40.7109375" style="16" customWidth="1"/>
    <col min="1027" max="1029" width="17.7109375" style="16" customWidth="1"/>
    <col min="1030" max="1030" width="9.85546875" style="16" bestFit="1" customWidth="1"/>
    <col min="1031" max="1031" width="11.42578125" style="16" customWidth="1"/>
    <col min="1032" max="1280" width="9.140625" style="16"/>
    <col min="1281" max="1281" width="10.7109375" style="16" customWidth="1"/>
    <col min="1282" max="1282" width="40.7109375" style="16" customWidth="1"/>
    <col min="1283" max="1285" width="17.7109375" style="16" customWidth="1"/>
    <col min="1286" max="1286" width="9.85546875" style="16" bestFit="1" customWidth="1"/>
    <col min="1287" max="1287" width="11.42578125" style="16" customWidth="1"/>
    <col min="1288" max="1536" width="9.140625" style="16"/>
    <col min="1537" max="1537" width="10.7109375" style="16" customWidth="1"/>
    <col min="1538" max="1538" width="40.7109375" style="16" customWidth="1"/>
    <col min="1539" max="1541" width="17.7109375" style="16" customWidth="1"/>
    <col min="1542" max="1542" width="9.85546875" style="16" bestFit="1" customWidth="1"/>
    <col min="1543" max="1543" width="11.42578125" style="16" customWidth="1"/>
    <col min="1544" max="1792" width="9.140625" style="16"/>
    <col min="1793" max="1793" width="10.7109375" style="16" customWidth="1"/>
    <col min="1794" max="1794" width="40.7109375" style="16" customWidth="1"/>
    <col min="1795" max="1797" width="17.7109375" style="16" customWidth="1"/>
    <col min="1798" max="1798" width="9.85546875" style="16" bestFit="1" customWidth="1"/>
    <col min="1799" max="1799" width="11.42578125" style="16" customWidth="1"/>
    <col min="1800" max="2048" width="9.140625" style="16"/>
    <col min="2049" max="2049" width="10.7109375" style="16" customWidth="1"/>
    <col min="2050" max="2050" width="40.7109375" style="16" customWidth="1"/>
    <col min="2051" max="2053" width="17.7109375" style="16" customWidth="1"/>
    <col min="2054" max="2054" width="9.85546875" style="16" bestFit="1" customWidth="1"/>
    <col min="2055" max="2055" width="11.42578125" style="16" customWidth="1"/>
    <col min="2056" max="2304" width="9.140625" style="16"/>
    <col min="2305" max="2305" width="10.7109375" style="16" customWidth="1"/>
    <col min="2306" max="2306" width="40.7109375" style="16" customWidth="1"/>
    <col min="2307" max="2309" width="17.7109375" style="16" customWidth="1"/>
    <col min="2310" max="2310" width="9.85546875" style="16" bestFit="1" customWidth="1"/>
    <col min="2311" max="2311" width="11.42578125" style="16" customWidth="1"/>
    <col min="2312" max="2560" width="9.140625" style="16"/>
    <col min="2561" max="2561" width="10.7109375" style="16" customWidth="1"/>
    <col min="2562" max="2562" width="40.7109375" style="16" customWidth="1"/>
    <col min="2563" max="2565" width="17.7109375" style="16" customWidth="1"/>
    <col min="2566" max="2566" width="9.85546875" style="16" bestFit="1" customWidth="1"/>
    <col min="2567" max="2567" width="11.42578125" style="16" customWidth="1"/>
    <col min="2568" max="2816" width="9.140625" style="16"/>
    <col min="2817" max="2817" width="10.7109375" style="16" customWidth="1"/>
    <col min="2818" max="2818" width="40.7109375" style="16" customWidth="1"/>
    <col min="2819" max="2821" width="17.7109375" style="16" customWidth="1"/>
    <col min="2822" max="2822" width="9.85546875" style="16" bestFit="1" customWidth="1"/>
    <col min="2823" max="2823" width="11.42578125" style="16" customWidth="1"/>
    <col min="2824" max="3072" width="9.140625" style="16"/>
    <col min="3073" max="3073" width="10.7109375" style="16" customWidth="1"/>
    <col min="3074" max="3074" width="40.7109375" style="16" customWidth="1"/>
    <col min="3075" max="3077" width="17.7109375" style="16" customWidth="1"/>
    <col min="3078" max="3078" width="9.85546875" style="16" bestFit="1" customWidth="1"/>
    <col min="3079" max="3079" width="11.42578125" style="16" customWidth="1"/>
    <col min="3080" max="3328" width="9.140625" style="16"/>
    <col min="3329" max="3329" width="10.7109375" style="16" customWidth="1"/>
    <col min="3330" max="3330" width="40.7109375" style="16" customWidth="1"/>
    <col min="3331" max="3333" width="17.7109375" style="16" customWidth="1"/>
    <col min="3334" max="3334" width="9.85546875" style="16" bestFit="1" customWidth="1"/>
    <col min="3335" max="3335" width="11.42578125" style="16" customWidth="1"/>
    <col min="3336" max="3584" width="9.140625" style="16"/>
    <col min="3585" max="3585" width="10.7109375" style="16" customWidth="1"/>
    <col min="3586" max="3586" width="40.7109375" style="16" customWidth="1"/>
    <col min="3587" max="3589" width="17.7109375" style="16" customWidth="1"/>
    <col min="3590" max="3590" width="9.85546875" style="16" bestFit="1" customWidth="1"/>
    <col min="3591" max="3591" width="11.42578125" style="16" customWidth="1"/>
    <col min="3592" max="3840" width="9.140625" style="16"/>
    <col min="3841" max="3841" width="10.7109375" style="16" customWidth="1"/>
    <col min="3842" max="3842" width="40.7109375" style="16" customWidth="1"/>
    <col min="3843" max="3845" width="17.7109375" style="16" customWidth="1"/>
    <col min="3846" max="3846" width="9.85546875" style="16" bestFit="1" customWidth="1"/>
    <col min="3847" max="3847" width="11.42578125" style="16" customWidth="1"/>
    <col min="3848" max="4096" width="9.140625" style="16"/>
    <col min="4097" max="4097" width="10.7109375" style="16" customWidth="1"/>
    <col min="4098" max="4098" width="40.7109375" style="16" customWidth="1"/>
    <col min="4099" max="4101" width="17.7109375" style="16" customWidth="1"/>
    <col min="4102" max="4102" width="9.85546875" style="16" bestFit="1" customWidth="1"/>
    <col min="4103" max="4103" width="11.42578125" style="16" customWidth="1"/>
    <col min="4104" max="4352" width="9.140625" style="16"/>
    <col min="4353" max="4353" width="10.7109375" style="16" customWidth="1"/>
    <col min="4354" max="4354" width="40.7109375" style="16" customWidth="1"/>
    <col min="4355" max="4357" width="17.7109375" style="16" customWidth="1"/>
    <col min="4358" max="4358" width="9.85546875" style="16" bestFit="1" customWidth="1"/>
    <col min="4359" max="4359" width="11.42578125" style="16" customWidth="1"/>
    <col min="4360" max="4608" width="9.140625" style="16"/>
    <col min="4609" max="4609" width="10.7109375" style="16" customWidth="1"/>
    <col min="4610" max="4610" width="40.7109375" style="16" customWidth="1"/>
    <col min="4611" max="4613" width="17.7109375" style="16" customWidth="1"/>
    <col min="4614" max="4614" width="9.85546875" style="16" bestFit="1" customWidth="1"/>
    <col min="4615" max="4615" width="11.42578125" style="16" customWidth="1"/>
    <col min="4616" max="4864" width="9.140625" style="16"/>
    <col min="4865" max="4865" width="10.7109375" style="16" customWidth="1"/>
    <col min="4866" max="4866" width="40.7109375" style="16" customWidth="1"/>
    <col min="4867" max="4869" width="17.7109375" style="16" customWidth="1"/>
    <col min="4870" max="4870" width="9.85546875" style="16" bestFit="1" customWidth="1"/>
    <col min="4871" max="4871" width="11.42578125" style="16" customWidth="1"/>
    <col min="4872" max="5120" width="9.140625" style="16"/>
    <col min="5121" max="5121" width="10.7109375" style="16" customWidth="1"/>
    <col min="5122" max="5122" width="40.7109375" style="16" customWidth="1"/>
    <col min="5123" max="5125" width="17.7109375" style="16" customWidth="1"/>
    <col min="5126" max="5126" width="9.85546875" style="16" bestFit="1" customWidth="1"/>
    <col min="5127" max="5127" width="11.42578125" style="16" customWidth="1"/>
    <col min="5128" max="5376" width="9.140625" style="16"/>
    <col min="5377" max="5377" width="10.7109375" style="16" customWidth="1"/>
    <col min="5378" max="5378" width="40.7109375" style="16" customWidth="1"/>
    <col min="5379" max="5381" width="17.7109375" style="16" customWidth="1"/>
    <col min="5382" max="5382" width="9.85546875" style="16" bestFit="1" customWidth="1"/>
    <col min="5383" max="5383" width="11.42578125" style="16" customWidth="1"/>
    <col min="5384" max="5632" width="9.140625" style="16"/>
    <col min="5633" max="5633" width="10.7109375" style="16" customWidth="1"/>
    <col min="5634" max="5634" width="40.7109375" style="16" customWidth="1"/>
    <col min="5635" max="5637" width="17.7109375" style="16" customWidth="1"/>
    <col min="5638" max="5638" width="9.85546875" style="16" bestFit="1" customWidth="1"/>
    <col min="5639" max="5639" width="11.42578125" style="16" customWidth="1"/>
    <col min="5640" max="5888" width="9.140625" style="16"/>
    <col min="5889" max="5889" width="10.7109375" style="16" customWidth="1"/>
    <col min="5890" max="5890" width="40.7109375" style="16" customWidth="1"/>
    <col min="5891" max="5893" width="17.7109375" style="16" customWidth="1"/>
    <col min="5894" max="5894" width="9.85546875" style="16" bestFit="1" customWidth="1"/>
    <col min="5895" max="5895" width="11.42578125" style="16" customWidth="1"/>
    <col min="5896" max="6144" width="9.140625" style="16"/>
    <col min="6145" max="6145" width="10.7109375" style="16" customWidth="1"/>
    <col min="6146" max="6146" width="40.7109375" style="16" customWidth="1"/>
    <col min="6147" max="6149" width="17.7109375" style="16" customWidth="1"/>
    <col min="6150" max="6150" width="9.85546875" style="16" bestFit="1" customWidth="1"/>
    <col min="6151" max="6151" width="11.42578125" style="16" customWidth="1"/>
    <col min="6152" max="6400" width="9.140625" style="16"/>
    <col min="6401" max="6401" width="10.7109375" style="16" customWidth="1"/>
    <col min="6402" max="6402" width="40.7109375" style="16" customWidth="1"/>
    <col min="6403" max="6405" width="17.7109375" style="16" customWidth="1"/>
    <col min="6406" max="6406" width="9.85546875" style="16" bestFit="1" customWidth="1"/>
    <col min="6407" max="6407" width="11.42578125" style="16" customWidth="1"/>
    <col min="6408" max="6656" width="9.140625" style="16"/>
    <col min="6657" max="6657" width="10.7109375" style="16" customWidth="1"/>
    <col min="6658" max="6658" width="40.7109375" style="16" customWidth="1"/>
    <col min="6659" max="6661" width="17.7109375" style="16" customWidth="1"/>
    <col min="6662" max="6662" width="9.85546875" style="16" bestFit="1" customWidth="1"/>
    <col min="6663" max="6663" width="11.42578125" style="16" customWidth="1"/>
    <col min="6664" max="6912" width="9.140625" style="16"/>
    <col min="6913" max="6913" width="10.7109375" style="16" customWidth="1"/>
    <col min="6914" max="6914" width="40.7109375" style="16" customWidth="1"/>
    <col min="6915" max="6917" width="17.7109375" style="16" customWidth="1"/>
    <col min="6918" max="6918" width="9.85546875" style="16" bestFit="1" customWidth="1"/>
    <col min="6919" max="6919" width="11.42578125" style="16" customWidth="1"/>
    <col min="6920" max="7168" width="9.140625" style="16"/>
    <col min="7169" max="7169" width="10.7109375" style="16" customWidth="1"/>
    <col min="7170" max="7170" width="40.7109375" style="16" customWidth="1"/>
    <col min="7171" max="7173" width="17.7109375" style="16" customWidth="1"/>
    <col min="7174" max="7174" width="9.85546875" style="16" bestFit="1" customWidth="1"/>
    <col min="7175" max="7175" width="11.42578125" style="16" customWidth="1"/>
    <col min="7176" max="7424" width="9.140625" style="16"/>
    <col min="7425" max="7425" width="10.7109375" style="16" customWidth="1"/>
    <col min="7426" max="7426" width="40.7109375" style="16" customWidth="1"/>
    <col min="7427" max="7429" width="17.7109375" style="16" customWidth="1"/>
    <col min="7430" max="7430" width="9.85546875" style="16" bestFit="1" customWidth="1"/>
    <col min="7431" max="7431" width="11.42578125" style="16" customWidth="1"/>
    <col min="7432" max="7680" width="9.140625" style="16"/>
    <col min="7681" max="7681" width="10.7109375" style="16" customWidth="1"/>
    <col min="7682" max="7682" width="40.7109375" style="16" customWidth="1"/>
    <col min="7683" max="7685" width="17.7109375" style="16" customWidth="1"/>
    <col min="7686" max="7686" width="9.85546875" style="16" bestFit="1" customWidth="1"/>
    <col min="7687" max="7687" width="11.42578125" style="16" customWidth="1"/>
    <col min="7688" max="7936" width="9.140625" style="16"/>
    <col min="7937" max="7937" width="10.7109375" style="16" customWidth="1"/>
    <col min="7938" max="7938" width="40.7109375" style="16" customWidth="1"/>
    <col min="7939" max="7941" width="17.7109375" style="16" customWidth="1"/>
    <col min="7942" max="7942" width="9.85546875" style="16" bestFit="1" customWidth="1"/>
    <col min="7943" max="7943" width="11.42578125" style="16" customWidth="1"/>
    <col min="7944" max="8192" width="9.140625" style="16"/>
    <col min="8193" max="8193" width="10.7109375" style="16" customWidth="1"/>
    <col min="8194" max="8194" width="40.7109375" style="16" customWidth="1"/>
    <col min="8195" max="8197" width="17.7109375" style="16" customWidth="1"/>
    <col min="8198" max="8198" width="9.85546875" style="16" bestFit="1" customWidth="1"/>
    <col min="8199" max="8199" width="11.42578125" style="16" customWidth="1"/>
    <col min="8200" max="8448" width="9.140625" style="16"/>
    <col min="8449" max="8449" width="10.7109375" style="16" customWidth="1"/>
    <col min="8450" max="8450" width="40.7109375" style="16" customWidth="1"/>
    <col min="8451" max="8453" width="17.7109375" style="16" customWidth="1"/>
    <col min="8454" max="8454" width="9.85546875" style="16" bestFit="1" customWidth="1"/>
    <col min="8455" max="8455" width="11.42578125" style="16" customWidth="1"/>
    <col min="8456" max="8704" width="9.140625" style="16"/>
    <col min="8705" max="8705" width="10.7109375" style="16" customWidth="1"/>
    <col min="8706" max="8706" width="40.7109375" style="16" customWidth="1"/>
    <col min="8707" max="8709" width="17.7109375" style="16" customWidth="1"/>
    <col min="8710" max="8710" width="9.85546875" style="16" bestFit="1" customWidth="1"/>
    <col min="8711" max="8711" width="11.42578125" style="16" customWidth="1"/>
    <col min="8712" max="8960" width="9.140625" style="16"/>
    <col min="8961" max="8961" width="10.7109375" style="16" customWidth="1"/>
    <col min="8962" max="8962" width="40.7109375" style="16" customWidth="1"/>
    <col min="8963" max="8965" width="17.7109375" style="16" customWidth="1"/>
    <col min="8966" max="8966" width="9.85546875" style="16" bestFit="1" customWidth="1"/>
    <col min="8967" max="8967" width="11.42578125" style="16" customWidth="1"/>
    <col min="8968" max="9216" width="9.140625" style="16"/>
    <col min="9217" max="9217" width="10.7109375" style="16" customWidth="1"/>
    <col min="9218" max="9218" width="40.7109375" style="16" customWidth="1"/>
    <col min="9219" max="9221" width="17.7109375" style="16" customWidth="1"/>
    <col min="9222" max="9222" width="9.85546875" style="16" bestFit="1" customWidth="1"/>
    <col min="9223" max="9223" width="11.42578125" style="16" customWidth="1"/>
    <col min="9224" max="9472" width="9.140625" style="16"/>
    <col min="9473" max="9473" width="10.7109375" style="16" customWidth="1"/>
    <col min="9474" max="9474" width="40.7109375" style="16" customWidth="1"/>
    <col min="9475" max="9477" width="17.7109375" style="16" customWidth="1"/>
    <col min="9478" max="9478" width="9.85546875" style="16" bestFit="1" customWidth="1"/>
    <col min="9479" max="9479" width="11.42578125" style="16" customWidth="1"/>
    <col min="9480" max="9728" width="9.140625" style="16"/>
    <col min="9729" max="9729" width="10.7109375" style="16" customWidth="1"/>
    <col min="9730" max="9730" width="40.7109375" style="16" customWidth="1"/>
    <col min="9731" max="9733" width="17.7109375" style="16" customWidth="1"/>
    <col min="9734" max="9734" width="9.85546875" style="16" bestFit="1" customWidth="1"/>
    <col min="9735" max="9735" width="11.42578125" style="16" customWidth="1"/>
    <col min="9736" max="9984" width="9.140625" style="16"/>
    <col min="9985" max="9985" width="10.7109375" style="16" customWidth="1"/>
    <col min="9986" max="9986" width="40.7109375" style="16" customWidth="1"/>
    <col min="9987" max="9989" width="17.7109375" style="16" customWidth="1"/>
    <col min="9990" max="9990" width="9.85546875" style="16" bestFit="1" customWidth="1"/>
    <col min="9991" max="9991" width="11.42578125" style="16" customWidth="1"/>
    <col min="9992" max="10240" width="9.140625" style="16"/>
    <col min="10241" max="10241" width="10.7109375" style="16" customWidth="1"/>
    <col min="10242" max="10242" width="40.7109375" style="16" customWidth="1"/>
    <col min="10243" max="10245" width="17.7109375" style="16" customWidth="1"/>
    <col min="10246" max="10246" width="9.85546875" style="16" bestFit="1" customWidth="1"/>
    <col min="10247" max="10247" width="11.42578125" style="16" customWidth="1"/>
    <col min="10248" max="10496" width="9.140625" style="16"/>
    <col min="10497" max="10497" width="10.7109375" style="16" customWidth="1"/>
    <col min="10498" max="10498" width="40.7109375" style="16" customWidth="1"/>
    <col min="10499" max="10501" width="17.7109375" style="16" customWidth="1"/>
    <col min="10502" max="10502" width="9.85546875" style="16" bestFit="1" customWidth="1"/>
    <col min="10503" max="10503" width="11.42578125" style="16" customWidth="1"/>
    <col min="10504" max="10752" width="9.140625" style="16"/>
    <col min="10753" max="10753" width="10.7109375" style="16" customWidth="1"/>
    <col min="10754" max="10754" width="40.7109375" style="16" customWidth="1"/>
    <col min="10755" max="10757" width="17.7109375" style="16" customWidth="1"/>
    <col min="10758" max="10758" width="9.85546875" style="16" bestFit="1" customWidth="1"/>
    <col min="10759" max="10759" width="11.42578125" style="16" customWidth="1"/>
    <col min="10760" max="11008" width="9.140625" style="16"/>
    <col min="11009" max="11009" width="10.7109375" style="16" customWidth="1"/>
    <col min="11010" max="11010" width="40.7109375" style="16" customWidth="1"/>
    <col min="11011" max="11013" width="17.7109375" style="16" customWidth="1"/>
    <col min="11014" max="11014" width="9.85546875" style="16" bestFit="1" customWidth="1"/>
    <col min="11015" max="11015" width="11.42578125" style="16" customWidth="1"/>
    <col min="11016" max="11264" width="9.140625" style="16"/>
    <col min="11265" max="11265" width="10.7109375" style="16" customWidth="1"/>
    <col min="11266" max="11266" width="40.7109375" style="16" customWidth="1"/>
    <col min="11267" max="11269" width="17.7109375" style="16" customWidth="1"/>
    <col min="11270" max="11270" width="9.85546875" style="16" bestFit="1" customWidth="1"/>
    <col min="11271" max="11271" width="11.42578125" style="16" customWidth="1"/>
    <col min="11272" max="11520" width="9.140625" style="16"/>
    <col min="11521" max="11521" width="10.7109375" style="16" customWidth="1"/>
    <col min="11522" max="11522" width="40.7109375" style="16" customWidth="1"/>
    <col min="11523" max="11525" width="17.7109375" style="16" customWidth="1"/>
    <col min="11526" max="11526" width="9.85546875" style="16" bestFit="1" customWidth="1"/>
    <col min="11527" max="11527" width="11.42578125" style="16" customWidth="1"/>
    <col min="11528" max="11776" width="9.140625" style="16"/>
    <col min="11777" max="11777" width="10.7109375" style="16" customWidth="1"/>
    <col min="11778" max="11778" width="40.7109375" style="16" customWidth="1"/>
    <col min="11779" max="11781" width="17.7109375" style="16" customWidth="1"/>
    <col min="11782" max="11782" width="9.85546875" style="16" bestFit="1" customWidth="1"/>
    <col min="11783" max="11783" width="11.42578125" style="16" customWidth="1"/>
    <col min="11784" max="12032" width="9.140625" style="16"/>
    <col min="12033" max="12033" width="10.7109375" style="16" customWidth="1"/>
    <col min="12034" max="12034" width="40.7109375" style="16" customWidth="1"/>
    <col min="12035" max="12037" width="17.7109375" style="16" customWidth="1"/>
    <col min="12038" max="12038" width="9.85546875" style="16" bestFit="1" customWidth="1"/>
    <col min="12039" max="12039" width="11.42578125" style="16" customWidth="1"/>
    <col min="12040" max="12288" width="9.140625" style="16"/>
    <col min="12289" max="12289" width="10.7109375" style="16" customWidth="1"/>
    <col min="12290" max="12290" width="40.7109375" style="16" customWidth="1"/>
    <col min="12291" max="12293" width="17.7109375" style="16" customWidth="1"/>
    <col min="12294" max="12294" width="9.85546875" style="16" bestFit="1" customWidth="1"/>
    <col min="12295" max="12295" width="11.42578125" style="16" customWidth="1"/>
    <col min="12296" max="12544" width="9.140625" style="16"/>
    <col min="12545" max="12545" width="10.7109375" style="16" customWidth="1"/>
    <col min="12546" max="12546" width="40.7109375" style="16" customWidth="1"/>
    <col min="12547" max="12549" width="17.7109375" style="16" customWidth="1"/>
    <col min="12550" max="12550" width="9.85546875" style="16" bestFit="1" customWidth="1"/>
    <col min="12551" max="12551" width="11.42578125" style="16" customWidth="1"/>
    <col min="12552" max="12800" width="9.140625" style="16"/>
    <col min="12801" max="12801" width="10.7109375" style="16" customWidth="1"/>
    <col min="12802" max="12802" width="40.7109375" style="16" customWidth="1"/>
    <col min="12803" max="12805" width="17.7109375" style="16" customWidth="1"/>
    <col min="12806" max="12806" width="9.85546875" style="16" bestFit="1" customWidth="1"/>
    <col min="12807" max="12807" width="11.42578125" style="16" customWidth="1"/>
    <col min="12808" max="13056" width="9.140625" style="16"/>
    <col min="13057" max="13057" width="10.7109375" style="16" customWidth="1"/>
    <col min="13058" max="13058" width="40.7109375" style="16" customWidth="1"/>
    <col min="13059" max="13061" width="17.7109375" style="16" customWidth="1"/>
    <col min="13062" max="13062" width="9.85546875" style="16" bestFit="1" customWidth="1"/>
    <col min="13063" max="13063" width="11.42578125" style="16" customWidth="1"/>
    <col min="13064" max="13312" width="9.140625" style="16"/>
    <col min="13313" max="13313" width="10.7109375" style="16" customWidth="1"/>
    <col min="13314" max="13314" width="40.7109375" style="16" customWidth="1"/>
    <col min="13315" max="13317" width="17.7109375" style="16" customWidth="1"/>
    <col min="13318" max="13318" width="9.85546875" style="16" bestFit="1" customWidth="1"/>
    <col min="13319" max="13319" width="11.42578125" style="16" customWidth="1"/>
    <col min="13320" max="13568" width="9.140625" style="16"/>
    <col min="13569" max="13569" width="10.7109375" style="16" customWidth="1"/>
    <col min="13570" max="13570" width="40.7109375" style="16" customWidth="1"/>
    <col min="13571" max="13573" width="17.7109375" style="16" customWidth="1"/>
    <col min="13574" max="13574" width="9.85546875" style="16" bestFit="1" customWidth="1"/>
    <col min="13575" max="13575" width="11.42578125" style="16" customWidth="1"/>
    <col min="13576" max="13824" width="9.140625" style="16"/>
    <col min="13825" max="13825" width="10.7109375" style="16" customWidth="1"/>
    <col min="13826" max="13826" width="40.7109375" style="16" customWidth="1"/>
    <col min="13827" max="13829" width="17.7109375" style="16" customWidth="1"/>
    <col min="13830" max="13830" width="9.85546875" style="16" bestFit="1" customWidth="1"/>
    <col min="13831" max="13831" width="11.42578125" style="16" customWidth="1"/>
    <col min="13832" max="14080" width="9.140625" style="16"/>
    <col min="14081" max="14081" width="10.7109375" style="16" customWidth="1"/>
    <col min="14082" max="14082" width="40.7109375" style="16" customWidth="1"/>
    <col min="14083" max="14085" width="17.7109375" style="16" customWidth="1"/>
    <col min="14086" max="14086" width="9.85546875" style="16" bestFit="1" customWidth="1"/>
    <col min="14087" max="14087" width="11.42578125" style="16" customWidth="1"/>
    <col min="14088" max="14336" width="9.140625" style="16"/>
    <col min="14337" max="14337" width="10.7109375" style="16" customWidth="1"/>
    <col min="14338" max="14338" width="40.7109375" style="16" customWidth="1"/>
    <col min="14339" max="14341" width="17.7109375" style="16" customWidth="1"/>
    <col min="14342" max="14342" width="9.85546875" style="16" bestFit="1" customWidth="1"/>
    <col min="14343" max="14343" width="11.42578125" style="16" customWidth="1"/>
    <col min="14344" max="14592" width="9.140625" style="16"/>
    <col min="14593" max="14593" width="10.7109375" style="16" customWidth="1"/>
    <col min="14594" max="14594" width="40.7109375" style="16" customWidth="1"/>
    <col min="14595" max="14597" width="17.7109375" style="16" customWidth="1"/>
    <col min="14598" max="14598" width="9.85546875" style="16" bestFit="1" customWidth="1"/>
    <col min="14599" max="14599" width="11.42578125" style="16" customWidth="1"/>
    <col min="14600" max="14848" width="9.140625" style="16"/>
    <col min="14849" max="14849" width="10.7109375" style="16" customWidth="1"/>
    <col min="14850" max="14850" width="40.7109375" style="16" customWidth="1"/>
    <col min="14851" max="14853" width="17.7109375" style="16" customWidth="1"/>
    <col min="14854" max="14854" width="9.85546875" style="16" bestFit="1" customWidth="1"/>
    <col min="14855" max="14855" width="11.42578125" style="16" customWidth="1"/>
    <col min="14856" max="15104" width="9.140625" style="16"/>
    <col min="15105" max="15105" width="10.7109375" style="16" customWidth="1"/>
    <col min="15106" max="15106" width="40.7109375" style="16" customWidth="1"/>
    <col min="15107" max="15109" width="17.7109375" style="16" customWidth="1"/>
    <col min="15110" max="15110" width="9.85546875" style="16" bestFit="1" customWidth="1"/>
    <col min="15111" max="15111" width="11.42578125" style="16" customWidth="1"/>
    <col min="15112" max="15360" width="9.140625" style="16"/>
    <col min="15361" max="15361" width="10.7109375" style="16" customWidth="1"/>
    <col min="15362" max="15362" width="40.7109375" style="16" customWidth="1"/>
    <col min="15363" max="15365" width="17.7109375" style="16" customWidth="1"/>
    <col min="15366" max="15366" width="9.85546875" style="16" bestFit="1" customWidth="1"/>
    <col min="15367" max="15367" width="11.42578125" style="16" customWidth="1"/>
    <col min="15368" max="15616" width="9.140625" style="16"/>
    <col min="15617" max="15617" width="10.7109375" style="16" customWidth="1"/>
    <col min="15618" max="15618" width="40.7109375" style="16" customWidth="1"/>
    <col min="15619" max="15621" width="17.7109375" style="16" customWidth="1"/>
    <col min="15622" max="15622" width="9.85546875" style="16" bestFit="1" customWidth="1"/>
    <col min="15623" max="15623" width="11.42578125" style="16" customWidth="1"/>
    <col min="15624" max="15872" width="9.140625" style="16"/>
    <col min="15873" max="15873" width="10.7109375" style="16" customWidth="1"/>
    <col min="15874" max="15874" width="40.7109375" style="16" customWidth="1"/>
    <col min="15875" max="15877" width="17.7109375" style="16" customWidth="1"/>
    <col min="15878" max="15878" width="9.85546875" style="16" bestFit="1" customWidth="1"/>
    <col min="15879" max="15879" width="11.42578125" style="16" customWidth="1"/>
    <col min="15880" max="16128" width="9.140625" style="16"/>
    <col min="16129" max="16129" width="10.7109375" style="16" customWidth="1"/>
    <col min="16130" max="16130" width="40.7109375" style="16" customWidth="1"/>
    <col min="16131" max="16133" width="17.7109375" style="16" customWidth="1"/>
    <col min="16134" max="16134" width="9.85546875" style="16" bestFit="1" customWidth="1"/>
    <col min="16135" max="16135" width="11.42578125" style="16" customWidth="1"/>
    <col min="16136" max="16384" width="9.140625" style="16"/>
  </cols>
  <sheetData>
    <row r="1" spans="1:9" x14ac:dyDescent="0.25">
      <c r="A1" s="133" t="s">
        <v>80</v>
      </c>
      <c r="B1" s="133"/>
      <c r="C1" s="133"/>
      <c r="D1" s="133"/>
      <c r="E1" s="133"/>
      <c r="F1" s="133"/>
      <c r="G1" s="133"/>
    </row>
    <row r="2" spans="1:9" x14ac:dyDescent="0.25">
      <c r="A2" s="134" t="s">
        <v>79</v>
      </c>
      <c r="B2" s="134"/>
      <c r="C2" s="134"/>
      <c r="D2" s="134"/>
      <c r="E2" s="134"/>
      <c r="F2" s="134"/>
      <c r="G2" s="134"/>
    </row>
    <row r="3" spans="1:9" x14ac:dyDescent="0.25">
      <c r="C3" s="69"/>
      <c r="D3" s="70"/>
      <c r="E3" s="70"/>
      <c r="F3" s="18"/>
      <c r="G3" s="18"/>
    </row>
    <row r="4" spans="1:9" ht="15.75" thickBot="1" x14ac:dyDescent="0.3">
      <c r="D4" s="76"/>
      <c r="E4" s="1"/>
      <c r="G4" s="76" t="s">
        <v>68</v>
      </c>
    </row>
    <row r="5" spans="1:9" s="73" customFormat="1" ht="15.75" thickBot="1" x14ac:dyDescent="0.3">
      <c r="B5" s="125" t="s">
        <v>4</v>
      </c>
      <c r="C5" s="126" t="s">
        <v>5</v>
      </c>
      <c r="D5" s="127" t="s">
        <v>75</v>
      </c>
      <c r="E5" s="88" t="s">
        <v>70</v>
      </c>
      <c r="F5" s="89" t="s">
        <v>71</v>
      </c>
      <c r="G5" s="90" t="s">
        <v>72</v>
      </c>
    </row>
    <row r="6" spans="1:9" s="7" customFormat="1" x14ac:dyDescent="0.25">
      <c r="B6" s="13" t="s">
        <v>6</v>
      </c>
      <c r="C6" s="14" t="s">
        <v>7</v>
      </c>
      <c r="D6" s="15">
        <f>SUM('2.sz. mell.'!D5,'4.sz. mell.'!D5,'6.sz. mell.'!D6,'8.sz. mell.'!D6)</f>
        <v>658226000</v>
      </c>
      <c r="E6" s="15">
        <f>SUM('2.sz. mell.'!E5,'4.sz. mell.'!E5,'6.sz. mell.'!E6,'8.sz. mell.'!E6)</f>
        <v>2659660</v>
      </c>
      <c r="F6" s="15">
        <f>SUM('2.sz. mell.'!F5,'4.sz. mell.'!F5,'6.sz. mell.'!F6,'8.sz. mell.'!F6)</f>
        <v>0</v>
      </c>
      <c r="G6" s="15">
        <f>SUM('2.sz. mell.'!G5,'4.sz. mell.'!G5,'6.sz. mell.'!G6,'8.sz. mell.'!G6)</f>
        <v>660885660</v>
      </c>
    </row>
    <row r="7" spans="1:9" s="7" customFormat="1" x14ac:dyDescent="0.25">
      <c r="B7" s="4" t="s">
        <v>8</v>
      </c>
      <c r="C7" s="5" t="s">
        <v>9</v>
      </c>
      <c r="D7" s="6">
        <f>SUM('2.sz. mell.'!D6,'4.sz. mell.'!D6,'6.sz. mell.'!D7,'8.sz. mell.'!D7)</f>
        <v>138804000</v>
      </c>
      <c r="E7" s="6">
        <f>SUM('2.sz. mell.'!E6,'4.sz. mell.'!E6,'6.sz. mell.'!E7,'8.sz. mell.'!E7)</f>
        <v>379074</v>
      </c>
      <c r="F7" s="6">
        <f>SUM('2.sz. mell.'!F6,'4.sz. mell.'!F6,'6.sz. mell.'!F7,'8.sz. mell.'!F7)</f>
        <v>0</v>
      </c>
      <c r="G7" s="6">
        <f>SUM('2.sz. mell.'!G6,'4.sz. mell.'!G6,'6.sz. mell.'!G7,'8.sz. mell.'!G7)</f>
        <v>139183074</v>
      </c>
    </row>
    <row r="8" spans="1:9" customFormat="1" x14ac:dyDescent="0.25">
      <c r="B8" s="4" t="s">
        <v>10</v>
      </c>
      <c r="C8" s="5" t="s">
        <v>11</v>
      </c>
      <c r="D8" s="6">
        <f>SUM('2.sz. mell.'!D7,'4.sz. mell.'!D7,'6.sz. mell.'!D8,'8.sz. mell.'!D8)</f>
        <v>473922412</v>
      </c>
      <c r="E8" s="6">
        <f>SUM('2.sz. mell.'!E7,'4.sz. mell.'!E7,'6.sz. mell.'!E8,'8.sz. mell.'!E8)</f>
        <v>0</v>
      </c>
      <c r="F8" s="6">
        <f>SUM('2.sz. mell.'!F7,'4.sz. mell.'!F7,'6.sz. mell.'!F8,'8.sz. mell.'!F8)</f>
        <v>0</v>
      </c>
      <c r="G8" s="6">
        <f>SUM('2.sz. mell.'!G7,'4.sz. mell.'!G7,'6.sz. mell.'!G8,'8.sz. mell.'!G8)</f>
        <v>473922412</v>
      </c>
    </row>
    <row r="9" spans="1:9" customFormat="1" x14ac:dyDescent="0.25">
      <c r="B9" s="4" t="s">
        <v>12</v>
      </c>
      <c r="C9" s="5" t="s">
        <v>13</v>
      </c>
      <c r="D9" s="6">
        <f>SUM('2.sz. mell.'!D8)</f>
        <v>60000000</v>
      </c>
      <c r="E9" s="6">
        <f>SUM('2.sz. mell.'!E8)</f>
        <v>0</v>
      </c>
      <c r="F9" s="6">
        <f>SUM('2.sz. mell.'!F8)</f>
        <v>0</v>
      </c>
      <c r="G9" s="6">
        <f>SUM('2.sz. mell.'!G8)</f>
        <v>60000000</v>
      </c>
    </row>
    <row r="10" spans="1:9" customFormat="1" x14ac:dyDescent="0.25">
      <c r="B10" s="4" t="s">
        <v>14</v>
      </c>
      <c r="C10" s="5" t="s">
        <v>15</v>
      </c>
      <c r="D10" s="6">
        <f>SUM('2.sz. mell.'!D9)</f>
        <v>298326000</v>
      </c>
      <c r="E10" s="6">
        <f>SUM('2.sz. mell.'!E9)</f>
        <v>8780839</v>
      </c>
      <c r="F10" s="6">
        <f>SUM('2.sz. mell.'!F9)</f>
        <v>0</v>
      </c>
      <c r="G10" s="6">
        <f>SUM('2.sz. mell.'!G9)</f>
        <v>307106839</v>
      </c>
    </row>
    <row r="11" spans="1:9" customFormat="1" x14ac:dyDescent="0.25">
      <c r="B11" s="4" t="s">
        <v>16</v>
      </c>
      <c r="C11" s="5" t="s">
        <v>17</v>
      </c>
      <c r="D11" s="6">
        <f>SUM('2.sz. mell.'!D10,'4.sz. mell.'!D9,'6.sz. mell.'!D9,'8.sz. mell.'!D9)</f>
        <v>690674000</v>
      </c>
      <c r="E11" s="6">
        <f>SUM('2.sz. mell.'!E10,'4.sz. mell.'!E9,'6.sz. mell.'!E9,'8.sz. mell.'!E9)</f>
        <v>0</v>
      </c>
      <c r="F11" s="6">
        <f>SUM('2.sz. mell.'!F10,'4.sz. mell.'!F9,'6.sz. mell.'!F9,'8.sz. mell.'!F9)</f>
        <v>0</v>
      </c>
      <c r="G11" s="6">
        <f>SUM('2.sz. mell.'!G10,'4.sz. mell.'!G9,'6.sz. mell.'!G9,'8.sz. mell.'!G9)</f>
        <v>690674000</v>
      </c>
    </row>
    <row r="12" spans="1:9" customFormat="1" x14ac:dyDescent="0.25">
      <c r="B12" s="4" t="s">
        <v>18</v>
      </c>
      <c r="C12" s="5" t="s">
        <v>19</v>
      </c>
      <c r="D12" s="6">
        <f>SUM('2.sz. mell.'!D11)</f>
        <v>80400000</v>
      </c>
      <c r="E12" s="6">
        <f>SUM('2.sz. mell.'!E11)</f>
        <v>0</v>
      </c>
      <c r="F12" s="6">
        <f>SUM('2.sz. mell.'!F11)</f>
        <v>0</v>
      </c>
      <c r="G12" s="6">
        <f>SUM('2.sz. mell.'!G11)</f>
        <v>80400000</v>
      </c>
    </row>
    <row r="13" spans="1:9" customFormat="1" x14ac:dyDescent="0.25">
      <c r="B13" s="4" t="s">
        <v>20</v>
      </c>
      <c r="C13" s="5" t="s">
        <v>21</v>
      </c>
      <c r="D13" s="6">
        <f>SUM('2.sz. mell.'!D12)</f>
        <v>54058737</v>
      </c>
      <c r="E13" s="6">
        <f>SUM('2.sz. mell.'!E12)</f>
        <v>0</v>
      </c>
      <c r="F13" s="6">
        <f>SUM('2.sz. mell.'!F12)</f>
        <v>0</v>
      </c>
      <c r="G13" s="6">
        <f>SUM('2.sz. mell.'!G12)</f>
        <v>54058737</v>
      </c>
    </row>
    <row r="14" spans="1:9" customFormat="1" ht="15.75" thickBot="1" x14ac:dyDescent="0.3">
      <c r="B14" s="4" t="s">
        <v>63</v>
      </c>
      <c r="C14" s="130" t="s">
        <v>73</v>
      </c>
      <c r="D14" s="129">
        <v>0</v>
      </c>
      <c r="E14" s="129">
        <f>SUM('2.sz. mell.'!E13)</f>
        <v>10408122</v>
      </c>
      <c r="F14" s="129"/>
      <c r="G14" s="129">
        <v>10408122</v>
      </c>
    </row>
    <row r="15" spans="1:9" customFormat="1" ht="15.75" thickBot="1" x14ac:dyDescent="0.3">
      <c r="B15" s="10" t="s">
        <v>24</v>
      </c>
      <c r="C15" s="11" t="s">
        <v>25</v>
      </c>
      <c r="D15" s="74">
        <f>SUM(D6:D13)</f>
        <v>2454411149</v>
      </c>
      <c r="E15" s="74">
        <f t="shared" ref="E15:F15" si="0">SUM(E6:E13)</f>
        <v>11819573</v>
      </c>
      <c r="F15" s="74">
        <f t="shared" si="0"/>
        <v>0</v>
      </c>
      <c r="G15" s="74">
        <f>SUM(G6:G14)</f>
        <v>2476638844</v>
      </c>
      <c r="I15" s="72"/>
    </row>
    <row r="16" spans="1:9" customFormat="1" x14ac:dyDescent="0.25">
      <c r="B16" s="13" t="s">
        <v>26</v>
      </c>
      <c r="C16" s="14" t="s">
        <v>27</v>
      </c>
      <c r="D16" s="15">
        <f>SUM('2.sz. mell.'!D15,'6.sz. mell.'!D11)</f>
        <v>392607973</v>
      </c>
      <c r="E16" s="15">
        <f>SUM('2.sz. mell.'!E15,'6.sz. mell.'!E11,'4.sz. mell.'!E12)</f>
        <v>3038734</v>
      </c>
      <c r="F16" s="15">
        <f>SUM('2.sz. mell.'!F15,'6.sz. mell.'!F11)</f>
        <v>0</v>
      </c>
      <c r="G16" s="15">
        <f>SUM('2.sz. mell.'!G15,'6.sz. mell.'!G11,'4.sz. mell.'!G12)</f>
        <v>395646707</v>
      </c>
    </row>
    <row r="17" spans="2:8" customFormat="1" x14ac:dyDescent="0.25">
      <c r="B17" s="4" t="s">
        <v>28</v>
      </c>
      <c r="C17" s="5" t="s">
        <v>29</v>
      </c>
      <c r="D17" s="6">
        <f>SUM('2.sz. mell.'!D16)</f>
        <v>41040898</v>
      </c>
      <c r="E17" s="6">
        <f>SUM('2.sz. mell.'!E16)</f>
        <v>0</v>
      </c>
      <c r="F17" s="6">
        <f>SUM('2.sz. mell.'!F16)</f>
        <v>0</v>
      </c>
      <c r="G17" s="6">
        <f>SUM('2.sz. mell.'!G16)</f>
        <v>41040898</v>
      </c>
    </row>
    <row r="18" spans="2:8" customFormat="1" x14ac:dyDescent="0.25">
      <c r="B18" s="4" t="s">
        <v>30</v>
      </c>
      <c r="C18" s="5" t="s">
        <v>31</v>
      </c>
      <c r="D18" s="6">
        <f>SUM('2.sz. mell.'!D17)</f>
        <v>1130400000</v>
      </c>
      <c r="E18" s="6">
        <f>SUM('2.sz. mell.'!E17)</f>
        <v>0</v>
      </c>
      <c r="F18" s="6">
        <f>SUM('2.sz. mell.'!F17)</f>
        <v>0</v>
      </c>
      <c r="G18" s="6">
        <f>SUM('2.sz. mell.'!G17)</f>
        <v>1130400000</v>
      </c>
    </row>
    <row r="19" spans="2:8" customFormat="1" x14ac:dyDescent="0.25">
      <c r="B19" s="4" t="s">
        <v>32</v>
      </c>
      <c r="C19" s="5" t="s">
        <v>33</v>
      </c>
      <c r="D19" s="6">
        <f>SUM('2.sz. mell.'!D18,'4.sz. mell.'!D13,'6.sz. mell.'!D12,'8.sz. mell.'!D12)</f>
        <v>109367061</v>
      </c>
      <c r="E19" s="6">
        <f>SUM('2.sz. mell.'!E18,'4.sz. mell.'!E13,'6.sz. mell.'!E12,'8.sz. mell.'!E12)</f>
        <v>0</v>
      </c>
      <c r="F19" s="6">
        <f>SUM('2.sz. mell.'!F18,'4.sz. mell.'!F13,'6.sz. mell.'!F12,'8.sz. mell.'!F12)</f>
        <v>0</v>
      </c>
      <c r="G19" s="6">
        <f>SUM('2.sz. mell.'!G18,'4.sz. mell.'!G13,'6.sz. mell.'!G12,'8.sz. mell.'!G12)</f>
        <v>109367061</v>
      </c>
    </row>
    <row r="20" spans="2:8" customFormat="1" x14ac:dyDescent="0.25">
      <c r="B20" s="4" t="s">
        <v>34</v>
      </c>
      <c r="C20" s="5" t="s">
        <v>35</v>
      </c>
      <c r="D20" s="6">
        <f>SUM('2.sz. mell.'!D20)</f>
        <v>3600000</v>
      </c>
      <c r="E20" s="6">
        <v>0</v>
      </c>
      <c r="F20" s="6">
        <v>0</v>
      </c>
      <c r="G20" s="6">
        <f>SUM('2.sz. mell.'!G20)</f>
        <v>3600000</v>
      </c>
    </row>
    <row r="21" spans="2:8" customFormat="1" ht="15.75" thickBot="1" x14ac:dyDescent="0.3">
      <c r="B21" s="8" t="s">
        <v>36</v>
      </c>
      <c r="C21" s="9" t="s">
        <v>37</v>
      </c>
      <c r="D21" s="75">
        <v>777395217</v>
      </c>
      <c r="E21" s="75">
        <f>SUM('2.sz. mell.'!E21,'4.sz. mell.'!E15,'6.sz. mell.'!E14,'8.sz. mell.'!E14)</f>
        <v>19188961</v>
      </c>
      <c r="F21" s="75">
        <f>SUM('2.sz. mell.'!F21,'4.sz. mell.'!F15,'6.sz. mell.'!F14,'8.sz. mell.'!F14)</f>
        <v>0</v>
      </c>
      <c r="G21" s="75">
        <f>D21-F21+E21</f>
        <v>796584178</v>
      </c>
      <c r="H21" s="23"/>
    </row>
    <row r="22" spans="2:8" customFormat="1" ht="15.75" thickBot="1" x14ac:dyDescent="0.3">
      <c r="B22" s="10" t="s">
        <v>24</v>
      </c>
      <c r="C22" s="11" t="s">
        <v>38</v>
      </c>
      <c r="D22" s="12">
        <f>SUM(D16:D21)</f>
        <v>2454411149</v>
      </c>
      <c r="E22" s="12">
        <f t="shared" ref="E22:F22" si="1">SUM(E16:E21)</f>
        <v>22227695</v>
      </c>
      <c r="F22" s="12">
        <f t="shared" si="1"/>
        <v>0</v>
      </c>
      <c r="G22" s="12">
        <f>SUM(G16:G21)</f>
        <v>2476638844</v>
      </c>
      <c r="H22" s="72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Normal="100" workbookViewId="0">
      <selection activeCell="A2" sqref="A2:I2"/>
    </sheetView>
  </sheetViews>
  <sheetFormatPr defaultRowHeight="15" x14ac:dyDescent="0.25"/>
  <cols>
    <col min="3" max="3" width="38.85546875" bestFit="1" customWidth="1"/>
    <col min="4" max="4" width="15.42578125" bestFit="1" customWidth="1"/>
    <col min="5" max="6" width="10.85546875" bestFit="1" customWidth="1"/>
    <col min="7" max="7" width="13.5703125" bestFit="1" customWidth="1"/>
    <col min="8" max="8" width="9.85546875" bestFit="1" customWidth="1"/>
    <col min="9" max="9" width="10" bestFit="1" customWidth="1"/>
  </cols>
  <sheetData>
    <row r="1" spans="1:10" x14ac:dyDescent="0.25">
      <c r="A1" s="135" t="s">
        <v>81</v>
      </c>
      <c r="B1" s="135"/>
      <c r="C1" s="135"/>
      <c r="D1" s="135"/>
      <c r="E1" s="135"/>
      <c r="F1" s="135"/>
      <c r="G1" s="135"/>
      <c r="H1" s="135"/>
      <c r="I1" s="135"/>
    </row>
    <row r="2" spans="1:10" x14ac:dyDescent="0.25">
      <c r="A2" s="135" t="s">
        <v>78</v>
      </c>
      <c r="B2" s="135"/>
      <c r="C2" s="135"/>
      <c r="D2" s="135"/>
      <c r="E2" s="135"/>
      <c r="F2" s="135"/>
      <c r="G2" s="135"/>
      <c r="H2" s="135"/>
      <c r="I2" s="135"/>
    </row>
    <row r="3" spans="1:10" ht="15.75" thickBot="1" x14ac:dyDescent="0.3">
      <c r="D3" s="43"/>
      <c r="G3" s="43" t="s">
        <v>68</v>
      </c>
    </row>
    <row r="4" spans="1:10" ht="15.75" thickBot="1" x14ac:dyDescent="0.3">
      <c r="B4" s="35" t="s">
        <v>4</v>
      </c>
      <c r="C4" s="36" t="s">
        <v>5</v>
      </c>
      <c r="D4" s="35" t="s">
        <v>75</v>
      </c>
      <c r="E4" s="88" t="s">
        <v>70</v>
      </c>
      <c r="F4" s="89" t="s">
        <v>71</v>
      </c>
      <c r="G4" s="90" t="s">
        <v>72</v>
      </c>
      <c r="J4" s="72"/>
    </row>
    <row r="5" spans="1:10" x14ac:dyDescent="0.25">
      <c r="B5" s="32" t="s">
        <v>6</v>
      </c>
      <c r="C5" s="33" t="s">
        <v>7</v>
      </c>
      <c r="D5" s="34">
        <v>59800000</v>
      </c>
      <c r="E5" s="92">
        <v>1539660</v>
      </c>
      <c r="F5" s="93"/>
      <c r="G5" s="91">
        <f>SUM(D5+E5-F5)</f>
        <v>61339660</v>
      </c>
    </row>
    <row r="6" spans="1:10" x14ac:dyDescent="0.25">
      <c r="B6" s="28" t="s">
        <v>8</v>
      </c>
      <c r="C6" s="29" t="s">
        <v>9</v>
      </c>
      <c r="D6" s="31">
        <v>12161000</v>
      </c>
      <c r="E6" s="94">
        <v>160674</v>
      </c>
      <c r="F6" s="95"/>
      <c r="G6" s="91">
        <f t="shared" ref="G6:G22" si="0">SUM(D6+E6-F6)</f>
        <v>12321674</v>
      </c>
    </row>
    <row r="7" spans="1:10" x14ac:dyDescent="0.25">
      <c r="B7" s="28" t="s">
        <v>10</v>
      </c>
      <c r="C7" s="29" t="s">
        <v>11</v>
      </c>
      <c r="D7" s="31">
        <v>407822412</v>
      </c>
      <c r="E7" s="94"/>
      <c r="F7" s="95"/>
      <c r="G7" s="91">
        <f t="shared" si="0"/>
        <v>407822412</v>
      </c>
    </row>
    <row r="8" spans="1:10" x14ac:dyDescent="0.25">
      <c r="B8" s="28" t="s">
        <v>58</v>
      </c>
      <c r="C8" s="30" t="s">
        <v>13</v>
      </c>
      <c r="D8" s="31">
        <v>60000000</v>
      </c>
      <c r="E8" s="94"/>
      <c r="F8" s="95"/>
      <c r="G8" s="91">
        <f t="shared" si="0"/>
        <v>60000000</v>
      </c>
    </row>
    <row r="9" spans="1:10" x14ac:dyDescent="0.25">
      <c r="B9" s="28" t="s">
        <v>59</v>
      </c>
      <c r="C9" s="30" t="s">
        <v>15</v>
      </c>
      <c r="D9" s="31">
        <v>298326000</v>
      </c>
      <c r="E9" s="94">
        <v>8780839</v>
      </c>
      <c r="F9" s="95"/>
      <c r="G9" s="91">
        <f t="shared" si="0"/>
        <v>307106839</v>
      </c>
    </row>
    <row r="10" spans="1:10" x14ac:dyDescent="0.25">
      <c r="B10" s="28" t="s">
        <v>16</v>
      </c>
      <c r="C10" s="29" t="s">
        <v>17</v>
      </c>
      <c r="D10" s="31">
        <v>677674000</v>
      </c>
      <c r="E10" s="94"/>
      <c r="F10" s="95"/>
      <c r="G10" s="91">
        <f t="shared" si="0"/>
        <v>677674000</v>
      </c>
    </row>
    <row r="11" spans="1:10" x14ac:dyDescent="0.25">
      <c r="B11" s="28" t="s">
        <v>60</v>
      </c>
      <c r="C11" s="29" t="s">
        <v>0</v>
      </c>
      <c r="D11" s="31">
        <v>80400000</v>
      </c>
      <c r="E11" s="94"/>
      <c r="F11" s="95"/>
      <c r="G11" s="91">
        <f t="shared" si="0"/>
        <v>80400000</v>
      </c>
    </row>
    <row r="12" spans="1:10" x14ac:dyDescent="0.25">
      <c r="B12" s="28" t="s">
        <v>61</v>
      </c>
      <c r="C12" s="29" t="s">
        <v>62</v>
      </c>
      <c r="D12" s="31">
        <v>54058737</v>
      </c>
      <c r="E12" s="94"/>
      <c r="F12" s="95"/>
      <c r="G12" s="91">
        <f t="shared" si="0"/>
        <v>54058737</v>
      </c>
    </row>
    <row r="13" spans="1:10" ht="15.75" thickBot="1" x14ac:dyDescent="0.3">
      <c r="B13" s="85" t="s">
        <v>63</v>
      </c>
      <c r="C13" s="86" t="s">
        <v>64</v>
      </c>
      <c r="D13" s="87">
        <v>769430267</v>
      </c>
      <c r="E13" s="132">
        <v>10408122</v>
      </c>
      <c r="F13" s="97"/>
      <c r="G13" s="98">
        <f t="shared" si="0"/>
        <v>779838389</v>
      </c>
    </row>
    <row r="14" spans="1:10" ht="15.75" thickBot="1" x14ac:dyDescent="0.3">
      <c r="B14" s="82" t="s">
        <v>24</v>
      </c>
      <c r="C14" s="83" t="s">
        <v>25</v>
      </c>
      <c r="D14" s="84">
        <f>SUM(D5:D13)</f>
        <v>2419672416</v>
      </c>
      <c r="E14" s="84">
        <f t="shared" ref="E14:F14" si="1">SUM(E5:E13)</f>
        <v>20889295</v>
      </c>
      <c r="F14" s="84">
        <f t="shared" si="1"/>
        <v>0</v>
      </c>
      <c r="G14" s="99">
        <f t="shared" si="0"/>
        <v>2440561711</v>
      </c>
    </row>
    <row r="15" spans="1:10" x14ac:dyDescent="0.25">
      <c r="B15" s="32" t="s">
        <v>26</v>
      </c>
      <c r="C15" s="33" t="s">
        <v>27</v>
      </c>
      <c r="D15" s="34">
        <v>365607973</v>
      </c>
      <c r="E15" s="92">
        <v>1700334</v>
      </c>
      <c r="F15" s="93"/>
      <c r="G15" s="91">
        <f t="shared" si="0"/>
        <v>367308307</v>
      </c>
      <c r="I15" s="72"/>
    </row>
    <row r="16" spans="1:10" x14ac:dyDescent="0.25">
      <c r="B16" s="28" t="s">
        <v>1</v>
      </c>
      <c r="C16" s="29" t="s">
        <v>65</v>
      </c>
      <c r="D16" s="31">
        <v>41040898</v>
      </c>
      <c r="E16" s="94"/>
      <c r="F16" s="95"/>
      <c r="G16" s="91">
        <f t="shared" si="0"/>
        <v>41040898</v>
      </c>
    </row>
    <row r="17" spans="2:8" x14ac:dyDescent="0.25">
      <c r="B17" s="28" t="s">
        <v>3</v>
      </c>
      <c r="C17" s="29" t="s">
        <v>2</v>
      </c>
      <c r="D17" s="31">
        <v>1130400000</v>
      </c>
      <c r="E17" s="94"/>
      <c r="F17" s="95"/>
      <c r="G17" s="91">
        <f t="shared" si="0"/>
        <v>1130400000</v>
      </c>
    </row>
    <row r="18" spans="2:8" x14ac:dyDescent="0.25">
      <c r="B18" s="28" t="s">
        <v>32</v>
      </c>
      <c r="C18" s="29" t="s">
        <v>33</v>
      </c>
      <c r="D18" s="31">
        <v>104277061</v>
      </c>
      <c r="E18" s="131"/>
      <c r="F18" s="95"/>
      <c r="G18" s="91">
        <f t="shared" si="0"/>
        <v>104277061</v>
      </c>
    </row>
    <row r="19" spans="2:8" x14ac:dyDescent="0.25">
      <c r="B19" s="28" t="s">
        <v>52</v>
      </c>
      <c r="C19" s="29" t="s">
        <v>53</v>
      </c>
      <c r="D19" s="31">
        <v>0</v>
      </c>
      <c r="E19" s="94"/>
      <c r="F19" s="95"/>
      <c r="G19" s="91">
        <f t="shared" si="0"/>
        <v>0</v>
      </c>
    </row>
    <row r="20" spans="2:8" x14ac:dyDescent="0.25">
      <c r="B20" s="28" t="s">
        <v>66</v>
      </c>
      <c r="C20" s="29" t="s">
        <v>67</v>
      </c>
      <c r="D20" s="31">
        <v>3600000</v>
      </c>
      <c r="E20" s="94"/>
      <c r="F20" s="95"/>
      <c r="G20" s="91">
        <f t="shared" si="0"/>
        <v>3600000</v>
      </c>
    </row>
    <row r="21" spans="2:8" ht="15.75" thickBot="1" x14ac:dyDescent="0.3">
      <c r="B21" s="37" t="s">
        <v>36</v>
      </c>
      <c r="C21" s="38" t="s">
        <v>37</v>
      </c>
      <c r="D21" s="39">
        <v>774746484</v>
      </c>
      <c r="E21" s="96">
        <v>19188961</v>
      </c>
      <c r="F21" s="97"/>
      <c r="G21" s="98">
        <f t="shared" si="0"/>
        <v>793935445</v>
      </c>
    </row>
    <row r="22" spans="2:8" ht="15.75" thickBot="1" x14ac:dyDescent="0.3">
      <c r="B22" s="40" t="s">
        <v>24</v>
      </c>
      <c r="C22" s="41" t="s">
        <v>38</v>
      </c>
      <c r="D22" s="42">
        <f>SUM(D15:D21)</f>
        <v>2419672416</v>
      </c>
      <c r="E22" s="42">
        <f t="shared" ref="E22:F22" si="2">SUM(E15:E21)</f>
        <v>20889295</v>
      </c>
      <c r="F22" s="42">
        <f t="shared" si="2"/>
        <v>0</v>
      </c>
      <c r="G22" s="99">
        <f t="shared" si="0"/>
        <v>2440561711</v>
      </c>
      <c r="H22" s="72"/>
    </row>
  </sheetData>
  <mergeCells count="2">
    <mergeCell ref="A1:I1"/>
    <mergeCell ref="A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Normal="100" workbookViewId="0">
      <selection activeCell="A2" sqref="A2:O2"/>
    </sheetView>
  </sheetViews>
  <sheetFormatPr defaultRowHeight="15" x14ac:dyDescent="0.25"/>
  <cols>
    <col min="1" max="1" width="4.85546875" style="44" customWidth="1"/>
    <col min="2" max="2" width="15.85546875" style="63" customWidth="1"/>
    <col min="3" max="14" width="10.85546875" style="44" bestFit="1" customWidth="1"/>
    <col min="15" max="15" width="12.28515625" style="44" bestFit="1" customWidth="1"/>
    <col min="16" max="16" width="12.28515625" style="16" bestFit="1" customWidth="1"/>
    <col min="17" max="256" width="9.140625" style="16"/>
    <col min="257" max="257" width="10.7109375" style="16" customWidth="1"/>
    <col min="258" max="258" width="40.7109375" style="16" customWidth="1"/>
    <col min="259" max="261" width="17.7109375" style="16" customWidth="1"/>
    <col min="262" max="262" width="9.85546875" style="16" bestFit="1" customWidth="1"/>
    <col min="263" max="263" width="11.42578125" style="16" customWidth="1"/>
    <col min="264" max="512" width="9.140625" style="16"/>
    <col min="513" max="513" width="10.7109375" style="16" customWidth="1"/>
    <col min="514" max="514" width="40.7109375" style="16" customWidth="1"/>
    <col min="515" max="517" width="17.7109375" style="16" customWidth="1"/>
    <col min="518" max="518" width="9.85546875" style="16" bestFit="1" customWidth="1"/>
    <col min="519" max="519" width="11.42578125" style="16" customWidth="1"/>
    <col min="520" max="768" width="9.140625" style="16"/>
    <col min="769" max="769" width="10.7109375" style="16" customWidth="1"/>
    <col min="770" max="770" width="40.7109375" style="16" customWidth="1"/>
    <col min="771" max="773" width="17.7109375" style="16" customWidth="1"/>
    <col min="774" max="774" width="9.85546875" style="16" bestFit="1" customWidth="1"/>
    <col min="775" max="775" width="11.42578125" style="16" customWidth="1"/>
    <col min="776" max="1024" width="9.140625" style="16"/>
    <col min="1025" max="1025" width="10.7109375" style="16" customWidth="1"/>
    <col min="1026" max="1026" width="40.7109375" style="16" customWidth="1"/>
    <col min="1027" max="1029" width="17.7109375" style="16" customWidth="1"/>
    <col min="1030" max="1030" width="9.85546875" style="16" bestFit="1" customWidth="1"/>
    <col min="1031" max="1031" width="11.42578125" style="16" customWidth="1"/>
    <col min="1032" max="1280" width="9.140625" style="16"/>
    <col min="1281" max="1281" width="10.7109375" style="16" customWidth="1"/>
    <col min="1282" max="1282" width="40.7109375" style="16" customWidth="1"/>
    <col min="1283" max="1285" width="17.7109375" style="16" customWidth="1"/>
    <col min="1286" max="1286" width="9.85546875" style="16" bestFit="1" customWidth="1"/>
    <col min="1287" max="1287" width="11.42578125" style="16" customWidth="1"/>
    <col min="1288" max="1536" width="9.140625" style="16"/>
    <col min="1537" max="1537" width="10.7109375" style="16" customWidth="1"/>
    <col min="1538" max="1538" width="40.7109375" style="16" customWidth="1"/>
    <col min="1539" max="1541" width="17.7109375" style="16" customWidth="1"/>
    <col min="1542" max="1542" width="9.85546875" style="16" bestFit="1" customWidth="1"/>
    <col min="1543" max="1543" width="11.42578125" style="16" customWidth="1"/>
    <col min="1544" max="1792" width="9.140625" style="16"/>
    <col min="1793" max="1793" width="10.7109375" style="16" customWidth="1"/>
    <col min="1794" max="1794" width="40.7109375" style="16" customWidth="1"/>
    <col min="1795" max="1797" width="17.7109375" style="16" customWidth="1"/>
    <col min="1798" max="1798" width="9.85546875" style="16" bestFit="1" customWidth="1"/>
    <col min="1799" max="1799" width="11.42578125" style="16" customWidth="1"/>
    <col min="1800" max="2048" width="9.140625" style="16"/>
    <col min="2049" max="2049" width="10.7109375" style="16" customWidth="1"/>
    <col min="2050" max="2050" width="40.7109375" style="16" customWidth="1"/>
    <col min="2051" max="2053" width="17.7109375" style="16" customWidth="1"/>
    <col min="2054" max="2054" width="9.85546875" style="16" bestFit="1" customWidth="1"/>
    <col min="2055" max="2055" width="11.42578125" style="16" customWidth="1"/>
    <col min="2056" max="2304" width="9.140625" style="16"/>
    <col min="2305" max="2305" width="10.7109375" style="16" customWidth="1"/>
    <col min="2306" max="2306" width="40.7109375" style="16" customWidth="1"/>
    <col min="2307" max="2309" width="17.7109375" style="16" customWidth="1"/>
    <col min="2310" max="2310" width="9.85546875" style="16" bestFit="1" customWidth="1"/>
    <col min="2311" max="2311" width="11.42578125" style="16" customWidth="1"/>
    <col min="2312" max="2560" width="9.140625" style="16"/>
    <col min="2561" max="2561" width="10.7109375" style="16" customWidth="1"/>
    <col min="2562" max="2562" width="40.7109375" style="16" customWidth="1"/>
    <col min="2563" max="2565" width="17.7109375" style="16" customWidth="1"/>
    <col min="2566" max="2566" width="9.85546875" style="16" bestFit="1" customWidth="1"/>
    <col min="2567" max="2567" width="11.42578125" style="16" customWidth="1"/>
    <col min="2568" max="2816" width="9.140625" style="16"/>
    <col min="2817" max="2817" width="10.7109375" style="16" customWidth="1"/>
    <col min="2818" max="2818" width="40.7109375" style="16" customWidth="1"/>
    <col min="2819" max="2821" width="17.7109375" style="16" customWidth="1"/>
    <col min="2822" max="2822" width="9.85546875" style="16" bestFit="1" customWidth="1"/>
    <col min="2823" max="2823" width="11.42578125" style="16" customWidth="1"/>
    <col min="2824" max="3072" width="9.140625" style="16"/>
    <col min="3073" max="3073" width="10.7109375" style="16" customWidth="1"/>
    <col min="3074" max="3074" width="40.7109375" style="16" customWidth="1"/>
    <col min="3075" max="3077" width="17.7109375" style="16" customWidth="1"/>
    <col min="3078" max="3078" width="9.85546875" style="16" bestFit="1" customWidth="1"/>
    <col min="3079" max="3079" width="11.42578125" style="16" customWidth="1"/>
    <col min="3080" max="3328" width="9.140625" style="16"/>
    <col min="3329" max="3329" width="10.7109375" style="16" customWidth="1"/>
    <col min="3330" max="3330" width="40.7109375" style="16" customWidth="1"/>
    <col min="3331" max="3333" width="17.7109375" style="16" customWidth="1"/>
    <col min="3334" max="3334" width="9.85546875" style="16" bestFit="1" customWidth="1"/>
    <col min="3335" max="3335" width="11.42578125" style="16" customWidth="1"/>
    <col min="3336" max="3584" width="9.140625" style="16"/>
    <col min="3585" max="3585" width="10.7109375" style="16" customWidth="1"/>
    <col min="3586" max="3586" width="40.7109375" style="16" customWidth="1"/>
    <col min="3587" max="3589" width="17.7109375" style="16" customWidth="1"/>
    <col min="3590" max="3590" width="9.85546875" style="16" bestFit="1" customWidth="1"/>
    <col min="3591" max="3591" width="11.42578125" style="16" customWidth="1"/>
    <col min="3592" max="3840" width="9.140625" style="16"/>
    <col min="3841" max="3841" width="10.7109375" style="16" customWidth="1"/>
    <col min="3842" max="3842" width="40.7109375" style="16" customWidth="1"/>
    <col min="3843" max="3845" width="17.7109375" style="16" customWidth="1"/>
    <col min="3846" max="3846" width="9.85546875" style="16" bestFit="1" customWidth="1"/>
    <col min="3847" max="3847" width="11.42578125" style="16" customWidth="1"/>
    <col min="3848" max="4096" width="9.140625" style="16"/>
    <col min="4097" max="4097" width="10.7109375" style="16" customWidth="1"/>
    <col min="4098" max="4098" width="40.7109375" style="16" customWidth="1"/>
    <col min="4099" max="4101" width="17.7109375" style="16" customWidth="1"/>
    <col min="4102" max="4102" width="9.85546875" style="16" bestFit="1" customWidth="1"/>
    <col min="4103" max="4103" width="11.42578125" style="16" customWidth="1"/>
    <col min="4104" max="4352" width="9.140625" style="16"/>
    <col min="4353" max="4353" width="10.7109375" style="16" customWidth="1"/>
    <col min="4354" max="4354" width="40.7109375" style="16" customWidth="1"/>
    <col min="4355" max="4357" width="17.7109375" style="16" customWidth="1"/>
    <col min="4358" max="4358" width="9.85546875" style="16" bestFit="1" customWidth="1"/>
    <col min="4359" max="4359" width="11.42578125" style="16" customWidth="1"/>
    <col min="4360" max="4608" width="9.140625" style="16"/>
    <col min="4609" max="4609" width="10.7109375" style="16" customWidth="1"/>
    <col min="4610" max="4610" width="40.7109375" style="16" customWidth="1"/>
    <col min="4611" max="4613" width="17.7109375" style="16" customWidth="1"/>
    <col min="4614" max="4614" width="9.85546875" style="16" bestFit="1" customWidth="1"/>
    <col min="4615" max="4615" width="11.42578125" style="16" customWidth="1"/>
    <col min="4616" max="4864" width="9.140625" style="16"/>
    <col min="4865" max="4865" width="10.7109375" style="16" customWidth="1"/>
    <col min="4866" max="4866" width="40.7109375" style="16" customWidth="1"/>
    <col min="4867" max="4869" width="17.7109375" style="16" customWidth="1"/>
    <col min="4870" max="4870" width="9.85546875" style="16" bestFit="1" customWidth="1"/>
    <col min="4871" max="4871" width="11.42578125" style="16" customWidth="1"/>
    <col min="4872" max="5120" width="9.140625" style="16"/>
    <col min="5121" max="5121" width="10.7109375" style="16" customWidth="1"/>
    <col min="5122" max="5122" width="40.7109375" style="16" customWidth="1"/>
    <col min="5123" max="5125" width="17.7109375" style="16" customWidth="1"/>
    <col min="5126" max="5126" width="9.85546875" style="16" bestFit="1" customWidth="1"/>
    <col min="5127" max="5127" width="11.42578125" style="16" customWidth="1"/>
    <col min="5128" max="5376" width="9.140625" style="16"/>
    <col min="5377" max="5377" width="10.7109375" style="16" customWidth="1"/>
    <col min="5378" max="5378" width="40.7109375" style="16" customWidth="1"/>
    <col min="5379" max="5381" width="17.7109375" style="16" customWidth="1"/>
    <col min="5382" max="5382" width="9.85546875" style="16" bestFit="1" customWidth="1"/>
    <col min="5383" max="5383" width="11.42578125" style="16" customWidth="1"/>
    <col min="5384" max="5632" width="9.140625" style="16"/>
    <col min="5633" max="5633" width="10.7109375" style="16" customWidth="1"/>
    <col min="5634" max="5634" width="40.7109375" style="16" customWidth="1"/>
    <col min="5635" max="5637" width="17.7109375" style="16" customWidth="1"/>
    <col min="5638" max="5638" width="9.85546875" style="16" bestFit="1" customWidth="1"/>
    <col min="5639" max="5639" width="11.42578125" style="16" customWidth="1"/>
    <col min="5640" max="5888" width="9.140625" style="16"/>
    <col min="5889" max="5889" width="10.7109375" style="16" customWidth="1"/>
    <col min="5890" max="5890" width="40.7109375" style="16" customWidth="1"/>
    <col min="5891" max="5893" width="17.7109375" style="16" customWidth="1"/>
    <col min="5894" max="5894" width="9.85546875" style="16" bestFit="1" customWidth="1"/>
    <col min="5895" max="5895" width="11.42578125" style="16" customWidth="1"/>
    <col min="5896" max="6144" width="9.140625" style="16"/>
    <col min="6145" max="6145" width="10.7109375" style="16" customWidth="1"/>
    <col min="6146" max="6146" width="40.7109375" style="16" customWidth="1"/>
    <col min="6147" max="6149" width="17.7109375" style="16" customWidth="1"/>
    <col min="6150" max="6150" width="9.85546875" style="16" bestFit="1" customWidth="1"/>
    <col min="6151" max="6151" width="11.42578125" style="16" customWidth="1"/>
    <col min="6152" max="6400" width="9.140625" style="16"/>
    <col min="6401" max="6401" width="10.7109375" style="16" customWidth="1"/>
    <col min="6402" max="6402" width="40.7109375" style="16" customWidth="1"/>
    <col min="6403" max="6405" width="17.7109375" style="16" customWidth="1"/>
    <col min="6406" max="6406" width="9.85546875" style="16" bestFit="1" customWidth="1"/>
    <col min="6407" max="6407" width="11.42578125" style="16" customWidth="1"/>
    <col min="6408" max="6656" width="9.140625" style="16"/>
    <col min="6657" max="6657" width="10.7109375" style="16" customWidth="1"/>
    <col min="6658" max="6658" width="40.7109375" style="16" customWidth="1"/>
    <col min="6659" max="6661" width="17.7109375" style="16" customWidth="1"/>
    <col min="6662" max="6662" width="9.85546875" style="16" bestFit="1" customWidth="1"/>
    <col min="6663" max="6663" width="11.42578125" style="16" customWidth="1"/>
    <col min="6664" max="6912" width="9.140625" style="16"/>
    <col min="6913" max="6913" width="10.7109375" style="16" customWidth="1"/>
    <col min="6914" max="6914" width="40.7109375" style="16" customWidth="1"/>
    <col min="6915" max="6917" width="17.7109375" style="16" customWidth="1"/>
    <col min="6918" max="6918" width="9.85546875" style="16" bestFit="1" customWidth="1"/>
    <col min="6919" max="6919" width="11.42578125" style="16" customWidth="1"/>
    <col min="6920" max="7168" width="9.140625" style="16"/>
    <col min="7169" max="7169" width="10.7109375" style="16" customWidth="1"/>
    <col min="7170" max="7170" width="40.7109375" style="16" customWidth="1"/>
    <col min="7171" max="7173" width="17.7109375" style="16" customWidth="1"/>
    <col min="7174" max="7174" width="9.85546875" style="16" bestFit="1" customWidth="1"/>
    <col min="7175" max="7175" width="11.42578125" style="16" customWidth="1"/>
    <col min="7176" max="7424" width="9.140625" style="16"/>
    <col min="7425" max="7425" width="10.7109375" style="16" customWidth="1"/>
    <col min="7426" max="7426" width="40.7109375" style="16" customWidth="1"/>
    <col min="7427" max="7429" width="17.7109375" style="16" customWidth="1"/>
    <col min="7430" max="7430" width="9.85546875" style="16" bestFit="1" customWidth="1"/>
    <col min="7431" max="7431" width="11.42578125" style="16" customWidth="1"/>
    <col min="7432" max="7680" width="9.140625" style="16"/>
    <col min="7681" max="7681" width="10.7109375" style="16" customWidth="1"/>
    <col min="7682" max="7682" width="40.7109375" style="16" customWidth="1"/>
    <col min="7683" max="7685" width="17.7109375" style="16" customWidth="1"/>
    <col min="7686" max="7686" width="9.85546875" style="16" bestFit="1" customWidth="1"/>
    <col min="7687" max="7687" width="11.42578125" style="16" customWidth="1"/>
    <col min="7688" max="7936" width="9.140625" style="16"/>
    <col min="7937" max="7937" width="10.7109375" style="16" customWidth="1"/>
    <col min="7938" max="7938" width="40.7109375" style="16" customWidth="1"/>
    <col min="7939" max="7941" width="17.7109375" style="16" customWidth="1"/>
    <col min="7942" max="7942" width="9.85546875" style="16" bestFit="1" customWidth="1"/>
    <col min="7943" max="7943" width="11.42578125" style="16" customWidth="1"/>
    <col min="7944" max="8192" width="9.140625" style="16"/>
    <col min="8193" max="8193" width="10.7109375" style="16" customWidth="1"/>
    <col min="8194" max="8194" width="40.7109375" style="16" customWidth="1"/>
    <col min="8195" max="8197" width="17.7109375" style="16" customWidth="1"/>
    <col min="8198" max="8198" width="9.85546875" style="16" bestFit="1" customWidth="1"/>
    <col min="8199" max="8199" width="11.42578125" style="16" customWidth="1"/>
    <col min="8200" max="8448" width="9.140625" style="16"/>
    <col min="8449" max="8449" width="10.7109375" style="16" customWidth="1"/>
    <col min="8450" max="8450" width="40.7109375" style="16" customWidth="1"/>
    <col min="8451" max="8453" width="17.7109375" style="16" customWidth="1"/>
    <col min="8454" max="8454" width="9.85546875" style="16" bestFit="1" customWidth="1"/>
    <col min="8455" max="8455" width="11.42578125" style="16" customWidth="1"/>
    <col min="8456" max="8704" width="9.140625" style="16"/>
    <col min="8705" max="8705" width="10.7109375" style="16" customWidth="1"/>
    <col min="8706" max="8706" width="40.7109375" style="16" customWidth="1"/>
    <col min="8707" max="8709" width="17.7109375" style="16" customWidth="1"/>
    <col min="8710" max="8710" width="9.85546875" style="16" bestFit="1" customWidth="1"/>
    <col min="8711" max="8711" width="11.42578125" style="16" customWidth="1"/>
    <col min="8712" max="8960" width="9.140625" style="16"/>
    <col min="8961" max="8961" width="10.7109375" style="16" customWidth="1"/>
    <col min="8962" max="8962" width="40.7109375" style="16" customWidth="1"/>
    <col min="8963" max="8965" width="17.7109375" style="16" customWidth="1"/>
    <col min="8966" max="8966" width="9.85546875" style="16" bestFit="1" customWidth="1"/>
    <col min="8967" max="8967" width="11.42578125" style="16" customWidth="1"/>
    <col min="8968" max="9216" width="9.140625" style="16"/>
    <col min="9217" max="9217" width="10.7109375" style="16" customWidth="1"/>
    <col min="9218" max="9218" width="40.7109375" style="16" customWidth="1"/>
    <col min="9219" max="9221" width="17.7109375" style="16" customWidth="1"/>
    <col min="9222" max="9222" width="9.85546875" style="16" bestFit="1" customWidth="1"/>
    <col min="9223" max="9223" width="11.42578125" style="16" customWidth="1"/>
    <col min="9224" max="9472" width="9.140625" style="16"/>
    <col min="9473" max="9473" width="10.7109375" style="16" customWidth="1"/>
    <col min="9474" max="9474" width="40.7109375" style="16" customWidth="1"/>
    <col min="9475" max="9477" width="17.7109375" style="16" customWidth="1"/>
    <col min="9478" max="9478" width="9.85546875" style="16" bestFit="1" customWidth="1"/>
    <col min="9479" max="9479" width="11.42578125" style="16" customWidth="1"/>
    <col min="9480" max="9728" width="9.140625" style="16"/>
    <col min="9729" max="9729" width="10.7109375" style="16" customWidth="1"/>
    <col min="9730" max="9730" width="40.7109375" style="16" customWidth="1"/>
    <col min="9731" max="9733" width="17.7109375" style="16" customWidth="1"/>
    <col min="9734" max="9734" width="9.85546875" style="16" bestFit="1" customWidth="1"/>
    <col min="9735" max="9735" width="11.42578125" style="16" customWidth="1"/>
    <col min="9736" max="9984" width="9.140625" style="16"/>
    <col min="9985" max="9985" width="10.7109375" style="16" customWidth="1"/>
    <col min="9986" max="9986" width="40.7109375" style="16" customWidth="1"/>
    <col min="9987" max="9989" width="17.7109375" style="16" customWidth="1"/>
    <col min="9990" max="9990" width="9.85546875" style="16" bestFit="1" customWidth="1"/>
    <col min="9991" max="9991" width="11.42578125" style="16" customWidth="1"/>
    <col min="9992" max="10240" width="9.140625" style="16"/>
    <col min="10241" max="10241" width="10.7109375" style="16" customWidth="1"/>
    <col min="10242" max="10242" width="40.7109375" style="16" customWidth="1"/>
    <col min="10243" max="10245" width="17.7109375" style="16" customWidth="1"/>
    <col min="10246" max="10246" width="9.85546875" style="16" bestFit="1" customWidth="1"/>
    <col min="10247" max="10247" width="11.42578125" style="16" customWidth="1"/>
    <col min="10248" max="10496" width="9.140625" style="16"/>
    <col min="10497" max="10497" width="10.7109375" style="16" customWidth="1"/>
    <col min="10498" max="10498" width="40.7109375" style="16" customWidth="1"/>
    <col min="10499" max="10501" width="17.7109375" style="16" customWidth="1"/>
    <col min="10502" max="10502" width="9.85546875" style="16" bestFit="1" customWidth="1"/>
    <col min="10503" max="10503" width="11.42578125" style="16" customWidth="1"/>
    <col min="10504" max="10752" width="9.140625" style="16"/>
    <col min="10753" max="10753" width="10.7109375" style="16" customWidth="1"/>
    <col min="10754" max="10754" width="40.7109375" style="16" customWidth="1"/>
    <col min="10755" max="10757" width="17.7109375" style="16" customWidth="1"/>
    <col min="10758" max="10758" width="9.85546875" style="16" bestFit="1" customWidth="1"/>
    <col min="10759" max="10759" width="11.42578125" style="16" customWidth="1"/>
    <col min="10760" max="11008" width="9.140625" style="16"/>
    <col min="11009" max="11009" width="10.7109375" style="16" customWidth="1"/>
    <col min="11010" max="11010" width="40.7109375" style="16" customWidth="1"/>
    <col min="11011" max="11013" width="17.7109375" style="16" customWidth="1"/>
    <col min="11014" max="11014" width="9.85546875" style="16" bestFit="1" customWidth="1"/>
    <col min="11015" max="11015" width="11.42578125" style="16" customWidth="1"/>
    <col min="11016" max="11264" width="9.140625" style="16"/>
    <col min="11265" max="11265" width="10.7109375" style="16" customWidth="1"/>
    <col min="11266" max="11266" width="40.7109375" style="16" customWidth="1"/>
    <col min="11267" max="11269" width="17.7109375" style="16" customWidth="1"/>
    <col min="11270" max="11270" width="9.85546875" style="16" bestFit="1" customWidth="1"/>
    <col min="11271" max="11271" width="11.42578125" style="16" customWidth="1"/>
    <col min="11272" max="11520" width="9.140625" style="16"/>
    <col min="11521" max="11521" width="10.7109375" style="16" customWidth="1"/>
    <col min="11522" max="11522" width="40.7109375" style="16" customWidth="1"/>
    <col min="11523" max="11525" width="17.7109375" style="16" customWidth="1"/>
    <col min="11526" max="11526" width="9.85546875" style="16" bestFit="1" customWidth="1"/>
    <col min="11527" max="11527" width="11.42578125" style="16" customWidth="1"/>
    <col min="11528" max="11776" width="9.140625" style="16"/>
    <col min="11777" max="11777" width="10.7109375" style="16" customWidth="1"/>
    <col min="11778" max="11778" width="40.7109375" style="16" customWidth="1"/>
    <col min="11779" max="11781" width="17.7109375" style="16" customWidth="1"/>
    <col min="11782" max="11782" width="9.85546875" style="16" bestFit="1" customWidth="1"/>
    <col min="11783" max="11783" width="11.42578125" style="16" customWidth="1"/>
    <col min="11784" max="12032" width="9.140625" style="16"/>
    <col min="12033" max="12033" width="10.7109375" style="16" customWidth="1"/>
    <col min="12034" max="12034" width="40.7109375" style="16" customWidth="1"/>
    <col min="12035" max="12037" width="17.7109375" style="16" customWidth="1"/>
    <col min="12038" max="12038" width="9.85546875" style="16" bestFit="1" customWidth="1"/>
    <col min="12039" max="12039" width="11.42578125" style="16" customWidth="1"/>
    <col min="12040" max="12288" width="9.140625" style="16"/>
    <col min="12289" max="12289" width="10.7109375" style="16" customWidth="1"/>
    <col min="12290" max="12290" width="40.7109375" style="16" customWidth="1"/>
    <col min="12291" max="12293" width="17.7109375" style="16" customWidth="1"/>
    <col min="12294" max="12294" width="9.85546875" style="16" bestFit="1" customWidth="1"/>
    <col min="12295" max="12295" width="11.42578125" style="16" customWidth="1"/>
    <col min="12296" max="12544" width="9.140625" style="16"/>
    <col min="12545" max="12545" width="10.7109375" style="16" customWidth="1"/>
    <col min="12546" max="12546" width="40.7109375" style="16" customWidth="1"/>
    <col min="12547" max="12549" width="17.7109375" style="16" customWidth="1"/>
    <col min="12550" max="12550" width="9.85546875" style="16" bestFit="1" customWidth="1"/>
    <col min="12551" max="12551" width="11.42578125" style="16" customWidth="1"/>
    <col min="12552" max="12800" width="9.140625" style="16"/>
    <col min="12801" max="12801" width="10.7109375" style="16" customWidth="1"/>
    <col min="12802" max="12802" width="40.7109375" style="16" customWidth="1"/>
    <col min="12803" max="12805" width="17.7109375" style="16" customWidth="1"/>
    <col min="12806" max="12806" width="9.85546875" style="16" bestFit="1" customWidth="1"/>
    <col min="12807" max="12807" width="11.42578125" style="16" customWidth="1"/>
    <col min="12808" max="13056" width="9.140625" style="16"/>
    <col min="13057" max="13057" width="10.7109375" style="16" customWidth="1"/>
    <col min="13058" max="13058" width="40.7109375" style="16" customWidth="1"/>
    <col min="13059" max="13061" width="17.7109375" style="16" customWidth="1"/>
    <col min="13062" max="13062" width="9.85546875" style="16" bestFit="1" customWidth="1"/>
    <col min="13063" max="13063" width="11.42578125" style="16" customWidth="1"/>
    <col min="13064" max="13312" width="9.140625" style="16"/>
    <col min="13313" max="13313" width="10.7109375" style="16" customWidth="1"/>
    <col min="13314" max="13314" width="40.7109375" style="16" customWidth="1"/>
    <col min="13315" max="13317" width="17.7109375" style="16" customWidth="1"/>
    <col min="13318" max="13318" width="9.85546875" style="16" bestFit="1" customWidth="1"/>
    <col min="13319" max="13319" width="11.42578125" style="16" customWidth="1"/>
    <col min="13320" max="13568" width="9.140625" style="16"/>
    <col min="13569" max="13569" width="10.7109375" style="16" customWidth="1"/>
    <col min="13570" max="13570" width="40.7109375" style="16" customWidth="1"/>
    <col min="13571" max="13573" width="17.7109375" style="16" customWidth="1"/>
    <col min="13574" max="13574" width="9.85546875" style="16" bestFit="1" customWidth="1"/>
    <col min="13575" max="13575" width="11.42578125" style="16" customWidth="1"/>
    <col min="13576" max="13824" width="9.140625" style="16"/>
    <col min="13825" max="13825" width="10.7109375" style="16" customWidth="1"/>
    <col min="13826" max="13826" width="40.7109375" style="16" customWidth="1"/>
    <col min="13827" max="13829" width="17.7109375" style="16" customWidth="1"/>
    <col min="13830" max="13830" width="9.85546875" style="16" bestFit="1" customWidth="1"/>
    <col min="13831" max="13831" width="11.42578125" style="16" customWidth="1"/>
    <col min="13832" max="14080" width="9.140625" style="16"/>
    <col min="14081" max="14081" width="10.7109375" style="16" customWidth="1"/>
    <col min="14082" max="14082" width="40.7109375" style="16" customWidth="1"/>
    <col min="14083" max="14085" width="17.7109375" style="16" customWidth="1"/>
    <col min="14086" max="14086" width="9.85546875" style="16" bestFit="1" customWidth="1"/>
    <col min="14087" max="14087" width="11.42578125" style="16" customWidth="1"/>
    <col min="14088" max="14336" width="9.140625" style="16"/>
    <col min="14337" max="14337" width="10.7109375" style="16" customWidth="1"/>
    <col min="14338" max="14338" width="40.7109375" style="16" customWidth="1"/>
    <col min="14339" max="14341" width="17.7109375" style="16" customWidth="1"/>
    <col min="14342" max="14342" width="9.85546875" style="16" bestFit="1" customWidth="1"/>
    <col min="14343" max="14343" width="11.42578125" style="16" customWidth="1"/>
    <col min="14344" max="14592" width="9.140625" style="16"/>
    <col min="14593" max="14593" width="10.7109375" style="16" customWidth="1"/>
    <col min="14594" max="14594" width="40.7109375" style="16" customWidth="1"/>
    <col min="14595" max="14597" width="17.7109375" style="16" customWidth="1"/>
    <col min="14598" max="14598" width="9.85546875" style="16" bestFit="1" customWidth="1"/>
    <col min="14599" max="14599" width="11.42578125" style="16" customWidth="1"/>
    <col min="14600" max="14848" width="9.140625" style="16"/>
    <col min="14849" max="14849" width="10.7109375" style="16" customWidth="1"/>
    <col min="14850" max="14850" width="40.7109375" style="16" customWidth="1"/>
    <col min="14851" max="14853" width="17.7109375" style="16" customWidth="1"/>
    <col min="14854" max="14854" width="9.85546875" style="16" bestFit="1" customWidth="1"/>
    <col min="14855" max="14855" width="11.42578125" style="16" customWidth="1"/>
    <col min="14856" max="15104" width="9.140625" style="16"/>
    <col min="15105" max="15105" width="10.7109375" style="16" customWidth="1"/>
    <col min="15106" max="15106" width="40.7109375" style="16" customWidth="1"/>
    <col min="15107" max="15109" width="17.7109375" style="16" customWidth="1"/>
    <col min="15110" max="15110" width="9.85546875" style="16" bestFit="1" customWidth="1"/>
    <col min="15111" max="15111" width="11.42578125" style="16" customWidth="1"/>
    <col min="15112" max="15360" width="9.140625" style="16"/>
    <col min="15361" max="15361" width="10.7109375" style="16" customWidth="1"/>
    <col min="15362" max="15362" width="40.7109375" style="16" customWidth="1"/>
    <col min="15363" max="15365" width="17.7109375" style="16" customWidth="1"/>
    <col min="15366" max="15366" width="9.85546875" style="16" bestFit="1" customWidth="1"/>
    <col min="15367" max="15367" width="11.42578125" style="16" customWidth="1"/>
    <col min="15368" max="15616" width="9.140625" style="16"/>
    <col min="15617" max="15617" width="10.7109375" style="16" customWidth="1"/>
    <col min="15618" max="15618" width="40.7109375" style="16" customWidth="1"/>
    <col min="15619" max="15621" width="17.7109375" style="16" customWidth="1"/>
    <col min="15622" max="15622" width="9.85546875" style="16" bestFit="1" customWidth="1"/>
    <col min="15623" max="15623" width="11.42578125" style="16" customWidth="1"/>
    <col min="15624" max="15872" width="9.140625" style="16"/>
    <col min="15873" max="15873" width="10.7109375" style="16" customWidth="1"/>
    <col min="15874" max="15874" width="40.7109375" style="16" customWidth="1"/>
    <col min="15875" max="15877" width="17.7109375" style="16" customWidth="1"/>
    <col min="15878" max="15878" width="9.85546875" style="16" bestFit="1" customWidth="1"/>
    <col min="15879" max="15879" width="11.42578125" style="16" customWidth="1"/>
    <col min="15880" max="16128" width="9.140625" style="16"/>
    <col min="16129" max="16129" width="10.7109375" style="16" customWidth="1"/>
    <col min="16130" max="16130" width="40.7109375" style="16" customWidth="1"/>
    <col min="16131" max="16133" width="17.7109375" style="16" customWidth="1"/>
    <col min="16134" max="16134" width="9.85546875" style="16" bestFit="1" customWidth="1"/>
    <col min="16135" max="16135" width="11.42578125" style="16" customWidth="1"/>
    <col min="16136" max="16384" width="9.140625" style="16"/>
  </cols>
  <sheetData>
    <row r="1" spans="1:16" x14ac:dyDescent="0.25">
      <c r="A1" s="133" t="s">
        <v>82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6" x14ac:dyDescent="0.25">
      <c r="A2" s="133" t="s">
        <v>54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pans="1:16" ht="15.75" thickBot="1" x14ac:dyDescent="0.3">
      <c r="E3" s="49"/>
      <c r="O3" s="49" t="s">
        <v>68</v>
      </c>
      <c r="P3"/>
    </row>
    <row r="4" spans="1:16" s="17" customFormat="1" x14ac:dyDescent="0.25">
      <c r="A4" s="58" t="s">
        <v>4</v>
      </c>
      <c r="B4" s="64" t="s">
        <v>5</v>
      </c>
      <c r="C4" s="45" t="s">
        <v>39</v>
      </c>
      <c r="D4" s="45" t="s">
        <v>40</v>
      </c>
      <c r="E4" s="45" t="s">
        <v>41</v>
      </c>
      <c r="F4" s="45" t="s">
        <v>42</v>
      </c>
      <c r="G4" s="45" t="s">
        <v>43</v>
      </c>
      <c r="H4" s="45" t="s">
        <v>44</v>
      </c>
      <c r="I4" s="45" t="s">
        <v>45</v>
      </c>
      <c r="J4" s="45" t="s">
        <v>46</v>
      </c>
      <c r="K4" s="45" t="s">
        <v>47</v>
      </c>
      <c r="L4" s="45" t="s">
        <v>48</v>
      </c>
      <c r="M4" s="45" t="s">
        <v>49</v>
      </c>
      <c r="N4" s="45" t="s">
        <v>50</v>
      </c>
      <c r="O4" s="50" t="s">
        <v>51</v>
      </c>
    </row>
    <row r="5" spans="1:16" s="7" customFormat="1" ht="26.25" x14ac:dyDescent="0.25">
      <c r="A5" s="59" t="s">
        <v>6</v>
      </c>
      <c r="B5" s="65" t="s">
        <v>7</v>
      </c>
      <c r="C5" s="51">
        <f>$P$5/12</f>
        <v>5111638.333333333</v>
      </c>
      <c r="D5" s="51">
        <f t="shared" ref="D5:N5" si="0">$P$5/12</f>
        <v>5111638.333333333</v>
      </c>
      <c r="E5" s="51">
        <f t="shared" si="0"/>
        <v>5111638.333333333</v>
      </c>
      <c r="F5" s="51">
        <f t="shared" si="0"/>
        <v>5111638.333333333</v>
      </c>
      <c r="G5" s="51">
        <f t="shared" si="0"/>
        <v>5111638.333333333</v>
      </c>
      <c r="H5" s="51">
        <f t="shared" si="0"/>
        <v>5111638.333333333</v>
      </c>
      <c r="I5" s="51">
        <f t="shared" si="0"/>
        <v>5111638.333333333</v>
      </c>
      <c r="J5" s="51">
        <f t="shared" si="0"/>
        <v>5111638.333333333</v>
      </c>
      <c r="K5" s="51">
        <f t="shared" si="0"/>
        <v>5111638.333333333</v>
      </c>
      <c r="L5" s="51">
        <f t="shared" si="0"/>
        <v>5111638.333333333</v>
      </c>
      <c r="M5" s="51">
        <f t="shared" si="0"/>
        <v>5111638.333333333</v>
      </c>
      <c r="N5" s="51">
        <f t="shared" si="0"/>
        <v>5111638.333333333</v>
      </c>
      <c r="O5" s="52">
        <f>SUM(C5:N5)</f>
        <v>61339660.000000007</v>
      </c>
      <c r="P5" s="7">
        <v>61339660</v>
      </c>
    </row>
    <row r="6" spans="1:16" s="7" customFormat="1" ht="39" x14ac:dyDescent="0.25">
      <c r="A6" s="59" t="s">
        <v>8</v>
      </c>
      <c r="B6" s="65" t="s">
        <v>9</v>
      </c>
      <c r="C6" s="51">
        <f>$P$6/12</f>
        <v>1026806.1666666666</v>
      </c>
      <c r="D6" s="51">
        <f t="shared" ref="D6:N6" si="1">$P$6/12</f>
        <v>1026806.1666666666</v>
      </c>
      <c r="E6" s="51">
        <f t="shared" si="1"/>
        <v>1026806.1666666666</v>
      </c>
      <c r="F6" s="51">
        <f t="shared" si="1"/>
        <v>1026806.1666666666</v>
      </c>
      <c r="G6" s="51">
        <f t="shared" si="1"/>
        <v>1026806.1666666666</v>
      </c>
      <c r="H6" s="51">
        <f t="shared" si="1"/>
        <v>1026806.1666666666</v>
      </c>
      <c r="I6" s="51">
        <f t="shared" si="1"/>
        <v>1026806.1666666666</v>
      </c>
      <c r="J6" s="51">
        <f t="shared" si="1"/>
        <v>1026806.1666666666</v>
      </c>
      <c r="K6" s="51">
        <f t="shared" si="1"/>
        <v>1026806.1666666666</v>
      </c>
      <c r="L6" s="51">
        <f t="shared" si="1"/>
        <v>1026806.1666666666</v>
      </c>
      <c r="M6" s="51">
        <f t="shared" si="1"/>
        <v>1026806.1666666666</v>
      </c>
      <c r="N6" s="51">
        <f t="shared" si="1"/>
        <v>1026806.1666666666</v>
      </c>
      <c r="O6" s="52">
        <f t="shared" ref="O6:O13" si="2">SUM(C6:N6)</f>
        <v>12321673.999999998</v>
      </c>
      <c r="P6" s="7">
        <v>12321674</v>
      </c>
    </row>
    <row r="7" spans="1:16" x14ac:dyDescent="0.25">
      <c r="A7" s="59" t="s">
        <v>10</v>
      </c>
      <c r="B7" s="65" t="s">
        <v>11</v>
      </c>
      <c r="C7" s="51">
        <f>$P$7/12</f>
        <v>33985201</v>
      </c>
      <c r="D7" s="51">
        <f t="shared" ref="D7:N7" si="3">$P$7/12</f>
        <v>33985201</v>
      </c>
      <c r="E7" s="51">
        <f t="shared" si="3"/>
        <v>33985201</v>
      </c>
      <c r="F7" s="51">
        <f t="shared" si="3"/>
        <v>33985201</v>
      </c>
      <c r="G7" s="51">
        <f t="shared" si="3"/>
        <v>33985201</v>
      </c>
      <c r="H7" s="51">
        <f t="shared" si="3"/>
        <v>33985201</v>
      </c>
      <c r="I7" s="51">
        <f t="shared" si="3"/>
        <v>33985201</v>
      </c>
      <c r="J7" s="51">
        <f t="shared" si="3"/>
        <v>33985201</v>
      </c>
      <c r="K7" s="51">
        <f t="shared" si="3"/>
        <v>33985201</v>
      </c>
      <c r="L7" s="51">
        <f t="shared" si="3"/>
        <v>33985201</v>
      </c>
      <c r="M7" s="51">
        <f t="shared" si="3"/>
        <v>33985201</v>
      </c>
      <c r="N7" s="51">
        <f t="shared" si="3"/>
        <v>33985201</v>
      </c>
      <c r="O7" s="52">
        <f t="shared" si="2"/>
        <v>407822412</v>
      </c>
      <c r="P7" s="16">
        <v>407822412</v>
      </c>
    </row>
    <row r="8" spans="1:16" ht="26.25" x14ac:dyDescent="0.25">
      <c r="A8" s="59" t="s">
        <v>12</v>
      </c>
      <c r="B8" s="65" t="s">
        <v>13</v>
      </c>
      <c r="C8" s="51">
        <f>$P$8/12</f>
        <v>5000000</v>
      </c>
      <c r="D8" s="51">
        <f t="shared" ref="D8:N8" si="4">$P$8/12</f>
        <v>5000000</v>
      </c>
      <c r="E8" s="51">
        <f t="shared" si="4"/>
        <v>5000000</v>
      </c>
      <c r="F8" s="51">
        <f t="shared" si="4"/>
        <v>5000000</v>
      </c>
      <c r="G8" s="51">
        <f t="shared" si="4"/>
        <v>5000000</v>
      </c>
      <c r="H8" s="51">
        <f t="shared" si="4"/>
        <v>5000000</v>
      </c>
      <c r="I8" s="51">
        <f t="shared" si="4"/>
        <v>5000000</v>
      </c>
      <c r="J8" s="51">
        <f t="shared" si="4"/>
        <v>5000000</v>
      </c>
      <c r="K8" s="51">
        <f t="shared" si="4"/>
        <v>5000000</v>
      </c>
      <c r="L8" s="51">
        <f t="shared" si="4"/>
        <v>5000000</v>
      </c>
      <c r="M8" s="51">
        <f t="shared" si="4"/>
        <v>5000000</v>
      </c>
      <c r="N8" s="51">
        <f t="shared" si="4"/>
        <v>5000000</v>
      </c>
      <c r="O8" s="52">
        <f t="shared" si="2"/>
        <v>60000000</v>
      </c>
      <c r="P8" s="16">
        <v>60000000</v>
      </c>
    </row>
    <row r="9" spans="1:16" ht="26.25" x14ac:dyDescent="0.25">
      <c r="A9" s="59" t="s">
        <v>14</v>
      </c>
      <c r="B9" s="65" t="s">
        <v>15</v>
      </c>
      <c r="C9" s="51">
        <f>$P$9/12</f>
        <v>25592236.583333332</v>
      </c>
      <c r="D9" s="51">
        <f t="shared" ref="D9:N9" si="5">$P$9/12</f>
        <v>25592236.583333332</v>
      </c>
      <c r="E9" s="51">
        <f t="shared" si="5"/>
        <v>25592236.583333332</v>
      </c>
      <c r="F9" s="51">
        <f t="shared" si="5"/>
        <v>25592236.583333332</v>
      </c>
      <c r="G9" s="51">
        <f t="shared" si="5"/>
        <v>25592236.583333332</v>
      </c>
      <c r="H9" s="51">
        <f t="shared" si="5"/>
        <v>25592236.583333332</v>
      </c>
      <c r="I9" s="51">
        <f t="shared" si="5"/>
        <v>25592236.583333332</v>
      </c>
      <c r="J9" s="51">
        <f t="shared" si="5"/>
        <v>25592236.583333332</v>
      </c>
      <c r="K9" s="51">
        <f t="shared" si="5"/>
        <v>25592236.583333332</v>
      </c>
      <c r="L9" s="51">
        <f t="shared" si="5"/>
        <v>25592236.583333332</v>
      </c>
      <c r="M9" s="51">
        <f t="shared" si="5"/>
        <v>25592236.583333332</v>
      </c>
      <c r="N9" s="51">
        <f t="shared" si="5"/>
        <v>25592236.583333332</v>
      </c>
      <c r="O9" s="52">
        <f t="shared" si="2"/>
        <v>307106839</v>
      </c>
      <c r="P9" s="16">
        <v>307106839</v>
      </c>
    </row>
    <row r="10" spans="1:16" x14ac:dyDescent="0.25">
      <c r="A10" s="59" t="s">
        <v>16</v>
      </c>
      <c r="B10" s="65" t="s">
        <v>17</v>
      </c>
      <c r="C10" s="51">
        <f>$P$10/12</f>
        <v>56472833.333333336</v>
      </c>
      <c r="D10" s="51">
        <f t="shared" ref="D10:N10" si="6">$P$10/12</f>
        <v>56472833.333333336</v>
      </c>
      <c r="E10" s="51">
        <f t="shared" si="6"/>
        <v>56472833.333333336</v>
      </c>
      <c r="F10" s="51">
        <f t="shared" si="6"/>
        <v>56472833.333333336</v>
      </c>
      <c r="G10" s="51">
        <f t="shared" si="6"/>
        <v>56472833.333333336</v>
      </c>
      <c r="H10" s="51">
        <f t="shared" si="6"/>
        <v>56472833.333333336</v>
      </c>
      <c r="I10" s="51">
        <f t="shared" si="6"/>
        <v>56472833.333333336</v>
      </c>
      <c r="J10" s="51">
        <f t="shared" si="6"/>
        <v>56472833.333333336</v>
      </c>
      <c r="K10" s="51">
        <f t="shared" si="6"/>
        <v>56472833.333333336</v>
      </c>
      <c r="L10" s="51">
        <f t="shared" si="6"/>
        <v>56472833.333333336</v>
      </c>
      <c r="M10" s="51">
        <f t="shared" si="6"/>
        <v>56472833.333333336</v>
      </c>
      <c r="N10" s="51">
        <f t="shared" si="6"/>
        <v>56472833.333333336</v>
      </c>
      <c r="O10" s="52">
        <f t="shared" si="2"/>
        <v>677674000</v>
      </c>
      <c r="P10" s="16">
        <v>677674000</v>
      </c>
    </row>
    <row r="11" spans="1:16" x14ac:dyDescent="0.25">
      <c r="A11" s="59" t="s">
        <v>18</v>
      </c>
      <c r="B11" s="65" t="s">
        <v>19</v>
      </c>
      <c r="C11" s="51">
        <f>$P$11/12</f>
        <v>6700000</v>
      </c>
      <c r="D11" s="51">
        <f t="shared" ref="D11:N11" si="7">$P$11/12</f>
        <v>6700000</v>
      </c>
      <c r="E11" s="51">
        <f t="shared" si="7"/>
        <v>6700000</v>
      </c>
      <c r="F11" s="51">
        <f t="shared" si="7"/>
        <v>6700000</v>
      </c>
      <c r="G11" s="51">
        <f t="shared" si="7"/>
        <v>6700000</v>
      </c>
      <c r="H11" s="51">
        <f t="shared" si="7"/>
        <v>6700000</v>
      </c>
      <c r="I11" s="51">
        <f t="shared" si="7"/>
        <v>6700000</v>
      </c>
      <c r="J11" s="51">
        <f t="shared" si="7"/>
        <v>6700000</v>
      </c>
      <c r="K11" s="51">
        <f t="shared" si="7"/>
        <v>6700000</v>
      </c>
      <c r="L11" s="51">
        <f t="shared" si="7"/>
        <v>6700000</v>
      </c>
      <c r="M11" s="51">
        <f t="shared" si="7"/>
        <v>6700000</v>
      </c>
      <c r="N11" s="51">
        <f t="shared" si="7"/>
        <v>6700000</v>
      </c>
      <c r="O11" s="52">
        <f t="shared" si="2"/>
        <v>80400000</v>
      </c>
      <c r="P11" s="16">
        <v>80400000</v>
      </c>
    </row>
    <row r="12" spans="1:16" ht="39" x14ac:dyDescent="0.25">
      <c r="A12" s="59" t="s">
        <v>20</v>
      </c>
      <c r="B12" s="65" t="s">
        <v>21</v>
      </c>
      <c r="C12" s="51">
        <f>$P$12/12</f>
        <v>4504894.75</v>
      </c>
      <c r="D12" s="51">
        <f t="shared" ref="D12:N12" si="8">$P$12/12</f>
        <v>4504894.75</v>
      </c>
      <c r="E12" s="51">
        <f t="shared" si="8"/>
        <v>4504894.75</v>
      </c>
      <c r="F12" s="51">
        <f t="shared" si="8"/>
        <v>4504894.75</v>
      </c>
      <c r="G12" s="51">
        <f t="shared" si="8"/>
        <v>4504894.75</v>
      </c>
      <c r="H12" s="51">
        <f t="shared" si="8"/>
        <v>4504894.75</v>
      </c>
      <c r="I12" s="51">
        <f t="shared" si="8"/>
        <v>4504894.75</v>
      </c>
      <c r="J12" s="51">
        <f t="shared" si="8"/>
        <v>4504894.75</v>
      </c>
      <c r="K12" s="51">
        <f t="shared" si="8"/>
        <v>4504894.75</v>
      </c>
      <c r="L12" s="51">
        <f t="shared" si="8"/>
        <v>4504894.75</v>
      </c>
      <c r="M12" s="51">
        <f t="shared" si="8"/>
        <v>4504894.75</v>
      </c>
      <c r="N12" s="51">
        <f t="shared" si="8"/>
        <v>4504894.75</v>
      </c>
      <c r="O12" s="52">
        <f t="shared" si="2"/>
        <v>54058737</v>
      </c>
      <c r="P12" s="16">
        <v>54058737</v>
      </c>
    </row>
    <row r="13" spans="1:16" ht="27" thickBot="1" x14ac:dyDescent="0.3">
      <c r="A13" s="60" t="s">
        <v>22</v>
      </c>
      <c r="B13" s="66" t="s">
        <v>23</v>
      </c>
      <c r="C13" s="51">
        <f>$P$13/12</f>
        <v>64986532.416666664</v>
      </c>
      <c r="D13" s="51">
        <f t="shared" ref="D13:N13" si="9">$P$13/12</f>
        <v>64986532.416666664</v>
      </c>
      <c r="E13" s="51">
        <f t="shared" si="9"/>
        <v>64986532.416666664</v>
      </c>
      <c r="F13" s="51">
        <f t="shared" si="9"/>
        <v>64986532.416666664</v>
      </c>
      <c r="G13" s="51">
        <f t="shared" si="9"/>
        <v>64986532.416666664</v>
      </c>
      <c r="H13" s="51">
        <f t="shared" si="9"/>
        <v>64986532.416666664</v>
      </c>
      <c r="I13" s="51">
        <f t="shared" si="9"/>
        <v>64986532.416666664</v>
      </c>
      <c r="J13" s="51">
        <f t="shared" si="9"/>
        <v>64986532.416666664</v>
      </c>
      <c r="K13" s="51">
        <f t="shared" si="9"/>
        <v>64986532.416666664</v>
      </c>
      <c r="L13" s="51">
        <f t="shared" si="9"/>
        <v>64986532.416666664</v>
      </c>
      <c r="M13" s="51">
        <f t="shared" si="9"/>
        <v>64986532.416666664</v>
      </c>
      <c r="N13" s="51">
        <f t="shared" si="9"/>
        <v>64986532.416666664</v>
      </c>
      <c r="O13" s="52">
        <f t="shared" si="2"/>
        <v>779838388.99999988</v>
      </c>
      <c r="P13" s="16">
        <v>779838389</v>
      </c>
    </row>
    <row r="14" spans="1:16" ht="27" thickBot="1" x14ac:dyDescent="0.3">
      <c r="A14" s="61" t="s">
        <v>24</v>
      </c>
      <c r="B14" s="67" t="s">
        <v>25</v>
      </c>
      <c r="C14" s="53">
        <f t="shared" ref="C14:O14" si="10">SUM(C5:C13)</f>
        <v>203380142.58333331</v>
      </c>
      <c r="D14" s="53">
        <f t="shared" si="10"/>
        <v>203380142.58333331</v>
      </c>
      <c r="E14" s="54">
        <f t="shared" si="10"/>
        <v>203380142.58333331</v>
      </c>
      <c r="F14" s="53">
        <f t="shared" si="10"/>
        <v>203380142.58333331</v>
      </c>
      <c r="G14" s="53">
        <f t="shared" si="10"/>
        <v>203380142.58333331</v>
      </c>
      <c r="H14" s="54">
        <f t="shared" si="10"/>
        <v>203380142.58333331</v>
      </c>
      <c r="I14" s="53">
        <f t="shared" si="10"/>
        <v>203380142.58333331</v>
      </c>
      <c r="J14" s="53">
        <f t="shared" si="10"/>
        <v>203380142.58333331</v>
      </c>
      <c r="K14" s="54">
        <f t="shared" si="10"/>
        <v>203380142.58333331</v>
      </c>
      <c r="L14" s="53">
        <f t="shared" si="10"/>
        <v>203380142.58333331</v>
      </c>
      <c r="M14" s="53">
        <f t="shared" si="10"/>
        <v>203380142.58333331</v>
      </c>
      <c r="N14" s="54">
        <f t="shared" si="10"/>
        <v>203380142.58333331</v>
      </c>
      <c r="O14" s="54">
        <f t="shared" si="10"/>
        <v>2440561711</v>
      </c>
    </row>
    <row r="15" spans="1:16" ht="39" x14ac:dyDescent="0.25">
      <c r="A15" s="62" t="s">
        <v>26</v>
      </c>
      <c r="B15" s="68" t="s">
        <v>27</v>
      </c>
      <c r="C15" s="51">
        <f>$P$15/12</f>
        <v>30609025.583333332</v>
      </c>
      <c r="D15" s="51">
        <f t="shared" ref="D15:N15" si="11">$P$15/12</f>
        <v>30609025.583333332</v>
      </c>
      <c r="E15" s="51">
        <f t="shared" si="11"/>
        <v>30609025.583333332</v>
      </c>
      <c r="F15" s="51">
        <f t="shared" si="11"/>
        <v>30609025.583333332</v>
      </c>
      <c r="G15" s="51">
        <f t="shared" si="11"/>
        <v>30609025.583333332</v>
      </c>
      <c r="H15" s="51">
        <f t="shared" si="11"/>
        <v>30609025.583333332</v>
      </c>
      <c r="I15" s="51">
        <f t="shared" si="11"/>
        <v>30609025.583333332</v>
      </c>
      <c r="J15" s="51">
        <f t="shared" si="11"/>
        <v>30609025.583333332</v>
      </c>
      <c r="K15" s="51">
        <f t="shared" si="11"/>
        <v>30609025.583333332</v>
      </c>
      <c r="L15" s="51">
        <f t="shared" si="11"/>
        <v>30609025.583333332</v>
      </c>
      <c r="M15" s="51">
        <f t="shared" si="11"/>
        <v>30609025.583333332</v>
      </c>
      <c r="N15" s="51">
        <f t="shared" si="11"/>
        <v>30609025.583333332</v>
      </c>
      <c r="O15" s="55">
        <f>SUM(C15:N15)</f>
        <v>367308306.99999994</v>
      </c>
      <c r="P15" s="16">
        <v>367308307</v>
      </c>
    </row>
    <row r="16" spans="1:16" ht="39" x14ac:dyDescent="0.25">
      <c r="A16" s="59" t="s">
        <v>28</v>
      </c>
      <c r="B16" s="65" t="s">
        <v>29</v>
      </c>
      <c r="C16" s="51">
        <v>41040898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6">
        <f t="shared" ref="O16:O19" si="12">SUM(C16:N16)</f>
        <v>41040898</v>
      </c>
      <c r="P16" s="16">
        <v>41040898</v>
      </c>
    </row>
    <row r="17" spans="1:16" ht="26.25" x14ac:dyDescent="0.25">
      <c r="A17" s="59" t="s">
        <v>30</v>
      </c>
      <c r="B17" s="65" t="s">
        <v>31</v>
      </c>
      <c r="C17" s="51">
        <f>$P$17/12</f>
        <v>94200000</v>
      </c>
      <c r="D17" s="51">
        <f t="shared" ref="D17:N17" si="13">$P$17/12</f>
        <v>94200000</v>
      </c>
      <c r="E17" s="51">
        <f t="shared" si="13"/>
        <v>94200000</v>
      </c>
      <c r="F17" s="51">
        <f t="shared" si="13"/>
        <v>94200000</v>
      </c>
      <c r="G17" s="51">
        <f t="shared" si="13"/>
        <v>94200000</v>
      </c>
      <c r="H17" s="51">
        <f t="shared" si="13"/>
        <v>94200000</v>
      </c>
      <c r="I17" s="51">
        <f t="shared" si="13"/>
        <v>94200000</v>
      </c>
      <c r="J17" s="51">
        <f t="shared" si="13"/>
        <v>94200000</v>
      </c>
      <c r="K17" s="51">
        <f t="shared" si="13"/>
        <v>94200000</v>
      </c>
      <c r="L17" s="51">
        <f t="shared" si="13"/>
        <v>94200000</v>
      </c>
      <c r="M17" s="51">
        <f t="shared" si="13"/>
        <v>94200000</v>
      </c>
      <c r="N17" s="51">
        <f t="shared" si="13"/>
        <v>94200000</v>
      </c>
      <c r="O17" s="56">
        <f>SUM(C17:N17)</f>
        <v>1130400000</v>
      </c>
      <c r="P17" s="71">
        <v>1130400000</v>
      </c>
    </row>
    <row r="18" spans="1:16" ht="26.25" x14ac:dyDescent="0.25">
      <c r="A18" s="59" t="s">
        <v>32</v>
      </c>
      <c r="B18" s="65" t="s">
        <v>33</v>
      </c>
      <c r="C18" s="51">
        <f>$P$18/12</f>
        <v>8689755.083333334</v>
      </c>
      <c r="D18" s="51">
        <f t="shared" ref="D18:N18" si="14">$P$18/12</f>
        <v>8689755.083333334</v>
      </c>
      <c r="E18" s="51">
        <f t="shared" si="14"/>
        <v>8689755.083333334</v>
      </c>
      <c r="F18" s="51">
        <f t="shared" si="14"/>
        <v>8689755.083333334</v>
      </c>
      <c r="G18" s="51">
        <f t="shared" si="14"/>
        <v>8689755.083333334</v>
      </c>
      <c r="H18" s="51">
        <f t="shared" si="14"/>
        <v>8689755.083333334</v>
      </c>
      <c r="I18" s="51">
        <f t="shared" si="14"/>
        <v>8689755.083333334</v>
      </c>
      <c r="J18" s="51">
        <f t="shared" si="14"/>
        <v>8689755.083333334</v>
      </c>
      <c r="K18" s="51">
        <f t="shared" si="14"/>
        <v>8689755.083333334</v>
      </c>
      <c r="L18" s="51">
        <f t="shared" si="14"/>
        <v>8689755.083333334</v>
      </c>
      <c r="M18" s="51">
        <f t="shared" si="14"/>
        <v>8689755.083333334</v>
      </c>
      <c r="N18" s="51">
        <f t="shared" si="14"/>
        <v>8689755.083333334</v>
      </c>
      <c r="O18" s="56">
        <f t="shared" si="12"/>
        <v>104277060.99999999</v>
      </c>
      <c r="P18" s="16">
        <v>104277061</v>
      </c>
    </row>
    <row r="19" spans="1:16" ht="39" x14ac:dyDescent="0.25">
      <c r="A19" s="59" t="s">
        <v>34</v>
      </c>
      <c r="B19" s="65" t="s">
        <v>35</v>
      </c>
      <c r="C19" s="51">
        <f>$P$19/12</f>
        <v>300000</v>
      </c>
      <c r="D19" s="51">
        <f t="shared" ref="D19:N19" si="15">$P$19/12</f>
        <v>300000</v>
      </c>
      <c r="E19" s="51">
        <f t="shared" si="15"/>
        <v>300000</v>
      </c>
      <c r="F19" s="51">
        <f t="shared" si="15"/>
        <v>300000</v>
      </c>
      <c r="G19" s="51">
        <f t="shared" si="15"/>
        <v>300000</v>
      </c>
      <c r="H19" s="51">
        <f t="shared" si="15"/>
        <v>300000</v>
      </c>
      <c r="I19" s="51">
        <f t="shared" si="15"/>
        <v>300000</v>
      </c>
      <c r="J19" s="51">
        <f t="shared" si="15"/>
        <v>300000</v>
      </c>
      <c r="K19" s="51">
        <f t="shared" si="15"/>
        <v>300000</v>
      </c>
      <c r="L19" s="51">
        <f t="shared" si="15"/>
        <v>300000</v>
      </c>
      <c r="M19" s="51">
        <f t="shared" si="15"/>
        <v>300000</v>
      </c>
      <c r="N19" s="51">
        <f t="shared" si="15"/>
        <v>300000</v>
      </c>
      <c r="O19" s="56">
        <f t="shared" si="12"/>
        <v>3600000</v>
      </c>
      <c r="P19" s="16">
        <v>3600000</v>
      </c>
    </row>
    <row r="20" spans="1:16" ht="27" thickBot="1" x14ac:dyDescent="0.3">
      <c r="A20" s="60" t="s">
        <v>36</v>
      </c>
      <c r="B20" s="66" t="s">
        <v>37</v>
      </c>
      <c r="C20" s="51">
        <v>628259000</v>
      </c>
      <c r="D20" s="51">
        <f t="shared" ref="D20:N20" si="16">$P$20/12</f>
        <v>0</v>
      </c>
      <c r="E20" s="51">
        <f t="shared" si="16"/>
        <v>0</v>
      </c>
      <c r="F20" s="51">
        <f t="shared" si="16"/>
        <v>0</v>
      </c>
      <c r="G20" s="51">
        <f t="shared" si="16"/>
        <v>0</v>
      </c>
      <c r="H20" s="51">
        <f t="shared" si="16"/>
        <v>0</v>
      </c>
      <c r="I20" s="51">
        <f t="shared" si="16"/>
        <v>0</v>
      </c>
      <c r="J20" s="51">
        <f t="shared" si="16"/>
        <v>0</v>
      </c>
      <c r="K20" s="51">
        <f t="shared" si="16"/>
        <v>0</v>
      </c>
      <c r="L20" s="51">
        <f t="shared" si="16"/>
        <v>0</v>
      </c>
      <c r="M20" s="51">
        <f t="shared" si="16"/>
        <v>0</v>
      </c>
      <c r="N20" s="51">
        <f t="shared" si="16"/>
        <v>0</v>
      </c>
      <c r="O20" s="57">
        <v>793935445</v>
      </c>
    </row>
    <row r="21" spans="1:16" ht="27" thickBot="1" x14ac:dyDescent="0.3">
      <c r="A21" s="61" t="s">
        <v>24</v>
      </c>
      <c r="B21" s="67" t="s">
        <v>38</v>
      </c>
      <c r="C21" s="53">
        <f t="shared" ref="C21:O21" si="17">SUM(C15:C20)</f>
        <v>803098678.66666663</v>
      </c>
      <c r="D21" s="53">
        <f t="shared" si="17"/>
        <v>133798780.66666666</v>
      </c>
      <c r="E21" s="54">
        <f t="shared" si="17"/>
        <v>133798780.66666666</v>
      </c>
      <c r="F21" s="53">
        <f t="shared" si="17"/>
        <v>133798780.66666666</v>
      </c>
      <c r="G21" s="53">
        <f t="shared" si="17"/>
        <v>133798780.66666666</v>
      </c>
      <c r="H21" s="54">
        <f t="shared" si="17"/>
        <v>133798780.66666666</v>
      </c>
      <c r="I21" s="53">
        <f t="shared" si="17"/>
        <v>133798780.66666666</v>
      </c>
      <c r="J21" s="53">
        <f t="shared" si="17"/>
        <v>133798780.66666666</v>
      </c>
      <c r="K21" s="54">
        <f t="shared" si="17"/>
        <v>133798780.66666666</v>
      </c>
      <c r="L21" s="53">
        <f t="shared" si="17"/>
        <v>133798780.66666666</v>
      </c>
      <c r="M21" s="53">
        <f t="shared" si="17"/>
        <v>133798780.66666666</v>
      </c>
      <c r="N21" s="54">
        <f t="shared" si="17"/>
        <v>133798780.66666666</v>
      </c>
      <c r="O21" s="54">
        <f t="shared" si="17"/>
        <v>2440561711</v>
      </c>
    </row>
  </sheetData>
  <mergeCells count="2">
    <mergeCell ref="A1:O1"/>
    <mergeCell ref="A2:O2"/>
  </mergeCells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A2" sqref="A2:G2"/>
    </sheetView>
  </sheetViews>
  <sheetFormatPr defaultRowHeight="15" x14ac:dyDescent="0.25"/>
  <cols>
    <col min="2" max="2" width="6.5703125" bestFit="1" customWidth="1"/>
    <col min="3" max="3" width="38.85546875" bestFit="1" customWidth="1"/>
    <col min="4" max="4" width="15.42578125" bestFit="1" customWidth="1"/>
    <col min="5" max="6" width="9.140625" style="72"/>
    <col min="7" max="7" width="13.7109375" bestFit="1" customWidth="1"/>
  </cols>
  <sheetData>
    <row r="1" spans="1:16" s="16" customFormat="1" x14ac:dyDescent="0.25">
      <c r="A1" s="133" t="s">
        <v>83</v>
      </c>
      <c r="B1" s="133"/>
      <c r="C1" s="133"/>
      <c r="D1" s="133"/>
      <c r="E1" s="133"/>
      <c r="F1" s="133"/>
      <c r="G1" s="133"/>
      <c r="H1" s="2"/>
      <c r="I1" s="2"/>
      <c r="J1" s="2"/>
      <c r="K1" s="2"/>
      <c r="L1" s="2"/>
      <c r="M1" s="2"/>
      <c r="N1" s="2"/>
      <c r="O1" s="2"/>
    </row>
    <row r="2" spans="1:16" s="16" customFormat="1" x14ac:dyDescent="0.25">
      <c r="A2" s="133" t="s">
        <v>76</v>
      </c>
      <c r="B2" s="133"/>
      <c r="C2" s="133"/>
      <c r="D2" s="133"/>
      <c r="E2" s="133"/>
      <c r="F2" s="133"/>
      <c r="G2" s="133"/>
      <c r="H2" s="2"/>
      <c r="I2" s="2"/>
      <c r="J2" s="2"/>
      <c r="K2" s="2"/>
      <c r="L2" s="2"/>
      <c r="M2" s="2"/>
      <c r="N2" s="2"/>
      <c r="O2" s="2"/>
    </row>
    <row r="3" spans="1:16" s="16" customFormat="1" ht="15.75" thickBot="1" x14ac:dyDescent="0.3">
      <c r="D3" s="1"/>
      <c r="E3" s="101"/>
      <c r="F3" s="22"/>
      <c r="G3" s="1" t="s">
        <v>68</v>
      </c>
      <c r="O3" s="1"/>
      <c r="P3"/>
    </row>
    <row r="4" spans="1:16" s="77" customFormat="1" ht="15.75" thickBot="1" x14ac:dyDescent="0.3">
      <c r="B4" s="115" t="s">
        <v>4</v>
      </c>
      <c r="C4" s="116" t="s">
        <v>5</v>
      </c>
      <c r="D4" s="120" t="s">
        <v>75</v>
      </c>
      <c r="E4" s="121" t="s">
        <v>70</v>
      </c>
      <c r="F4" s="122" t="s">
        <v>71</v>
      </c>
      <c r="G4" s="123" t="s">
        <v>72</v>
      </c>
    </row>
    <row r="5" spans="1:16" x14ac:dyDescent="0.25">
      <c r="B5" s="80" t="s">
        <v>6</v>
      </c>
      <c r="C5" s="81" t="s">
        <v>7</v>
      </c>
      <c r="D5" s="103">
        <v>189900000</v>
      </c>
      <c r="E5" s="92">
        <v>1120000</v>
      </c>
      <c r="F5" s="93"/>
      <c r="G5" s="91">
        <f>SUM(D5+E5-F5)</f>
        <v>191020000</v>
      </c>
    </row>
    <row r="6" spans="1:16" x14ac:dyDescent="0.25">
      <c r="B6" s="26" t="s">
        <v>8</v>
      </c>
      <c r="C6" s="24" t="s">
        <v>9</v>
      </c>
      <c r="D6" s="100">
        <v>40130000</v>
      </c>
      <c r="E6" s="94">
        <v>218400</v>
      </c>
      <c r="F6" s="95"/>
      <c r="G6" s="27">
        <f t="shared" ref="G6:G15" si="0">SUM(D6+E6-F6)</f>
        <v>40348400</v>
      </c>
    </row>
    <row r="7" spans="1:16" x14ac:dyDescent="0.25">
      <c r="B7" s="26" t="s">
        <v>10</v>
      </c>
      <c r="C7" s="24" t="s">
        <v>11</v>
      </c>
      <c r="D7" s="100">
        <v>35800000</v>
      </c>
      <c r="E7" s="94"/>
      <c r="F7" s="95"/>
      <c r="G7" s="27">
        <f t="shared" si="0"/>
        <v>35800000</v>
      </c>
    </row>
    <row r="8" spans="1:16" x14ac:dyDescent="0.25">
      <c r="B8" s="19" t="s">
        <v>12</v>
      </c>
      <c r="C8" s="20" t="s">
        <v>13</v>
      </c>
      <c r="D8" s="100">
        <v>0</v>
      </c>
      <c r="E8" s="94"/>
      <c r="F8" s="95"/>
      <c r="G8" s="27">
        <f t="shared" si="0"/>
        <v>0</v>
      </c>
    </row>
    <row r="9" spans="1:16" x14ac:dyDescent="0.25">
      <c r="B9" s="26" t="s">
        <v>16</v>
      </c>
      <c r="C9" s="24" t="s">
        <v>17</v>
      </c>
      <c r="D9" s="100">
        <v>5000000</v>
      </c>
      <c r="E9" s="94"/>
      <c r="F9" s="95"/>
      <c r="G9" s="27">
        <f t="shared" si="0"/>
        <v>5000000</v>
      </c>
    </row>
    <row r="10" spans="1:16" ht="15.75" thickBot="1" x14ac:dyDescent="0.3">
      <c r="B10" s="109" t="s">
        <v>18</v>
      </c>
      <c r="C10" s="110" t="s">
        <v>19</v>
      </c>
      <c r="D10" s="111">
        <f>SUM('[1]076010'!A6)</f>
        <v>0</v>
      </c>
      <c r="E10" s="96"/>
      <c r="F10" s="97"/>
      <c r="G10" s="98">
        <f t="shared" si="0"/>
        <v>0</v>
      </c>
    </row>
    <row r="11" spans="1:16" ht="15.75" thickBot="1" x14ac:dyDescent="0.3">
      <c r="B11" s="104" t="s">
        <v>24</v>
      </c>
      <c r="C11" s="105" t="s">
        <v>25</v>
      </c>
      <c r="D11" s="106">
        <f>SUM(D5:D10)</f>
        <v>270830000</v>
      </c>
      <c r="E11" s="107">
        <f t="shared" ref="E11:G11" si="1">SUM(E5:E10)</f>
        <v>1338400</v>
      </c>
      <c r="F11" s="108">
        <f t="shared" si="1"/>
        <v>0</v>
      </c>
      <c r="G11" s="106">
        <f t="shared" si="1"/>
        <v>272168400</v>
      </c>
    </row>
    <row r="12" spans="1:16" x14ac:dyDescent="0.25">
      <c r="B12" s="80" t="s">
        <v>26</v>
      </c>
      <c r="C12" s="81" t="s">
        <v>27</v>
      </c>
      <c r="D12" s="103">
        <v>0</v>
      </c>
      <c r="E12" s="92">
        <v>1338400</v>
      </c>
      <c r="F12" s="93"/>
      <c r="G12" s="91">
        <f t="shared" si="0"/>
        <v>1338400</v>
      </c>
    </row>
    <row r="13" spans="1:16" x14ac:dyDescent="0.25">
      <c r="B13" s="26" t="s">
        <v>32</v>
      </c>
      <c r="C13" s="24" t="s">
        <v>33</v>
      </c>
      <c r="D13" s="100">
        <v>2260000</v>
      </c>
      <c r="E13" s="94"/>
      <c r="F13" s="95"/>
      <c r="G13" s="27">
        <f t="shared" si="0"/>
        <v>2260000</v>
      </c>
    </row>
    <row r="14" spans="1:16" x14ac:dyDescent="0.25">
      <c r="B14" s="26" t="s">
        <v>52</v>
      </c>
      <c r="C14" s="24" t="s">
        <v>53</v>
      </c>
      <c r="D14" s="100">
        <v>0</v>
      </c>
      <c r="E14" s="94"/>
      <c r="F14" s="95"/>
      <c r="G14" s="27">
        <f t="shared" si="0"/>
        <v>0</v>
      </c>
    </row>
    <row r="15" spans="1:16" ht="15.75" thickBot="1" x14ac:dyDescent="0.3">
      <c r="B15" s="78" t="s">
        <v>36</v>
      </c>
      <c r="C15" s="79" t="s">
        <v>37</v>
      </c>
      <c r="D15" s="111">
        <v>268570000</v>
      </c>
      <c r="E15" s="96"/>
      <c r="F15" s="97"/>
      <c r="G15" s="98">
        <f t="shared" si="0"/>
        <v>268570000</v>
      </c>
    </row>
    <row r="16" spans="1:16" ht="15.75" thickBot="1" x14ac:dyDescent="0.3">
      <c r="B16" s="104" t="s">
        <v>24</v>
      </c>
      <c r="C16" s="105" t="s">
        <v>38</v>
      </c>
      <c r="D16" s="106">
        <f>SUM(D12:D15)</f>
        <v>270830000</v>
      </c>
      <c r="E16" s="107">
        <f t="shared" ref="E16:G16" si="2">SUM(E12:E15)</f>
        <v>1338400</v>
      </c>
      <c r="F16" s="108">
        <f t="shared" si="2"/>
        <v>0</v>
      </c>
      <c r="G16" s="106">
        <f t="shared" si="2"/>
        <v>272168400</v>
      </c>
    </row>
  </sheetData>
  <mergeCells count="2"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Normal="100" workbookViewId="0">
      <selection sqref="A1:O1"/>
    </sheetView>
  </sheetViews>
  <sheetFormatPr defaultRowHeight="15" x14ac:dyDescent="0.25"/>
  <cols>
    <col min="1" max="1" width="5.28515625" style="16" customWidth="1"/>
    <col min="2" max="2" width="25.140625" style="16" customWidth="1"/>
    <col min="3" max="10" width="9.85546875" style="16" bestFit="1" customWidth="1"/>
    <col min="11" max="11" width="10.42578125" style="16" bestFit="1" customWidth="1"/>
    <col min="12" max="14" width="9.85546875" style="16" bestFit="1" customWidth="1"/>
    <col min="15" max="15" width="10.85546875" style="16" bestFit="1" customWidth="1"/>
    <col min="16" max="16" width="10" style="16" bestFit="1" customWidth="1"/>
    <col min="17" max="256" width="9.140625" style="16"/>
    <col min="257" max="257" width="10.7109375" style="16" customWidth="1"/>
    <col min="258" max="258" width="40.7109375" style="16" customWidth="1"/>
    <col min="259" max="261" width="17.7109375" style="16" customWidth="1"/>
    <col min="262" max="262" width="9.85546875" style="16" bestFit="1" customWidth="1"/>
    <col min="263" max="263" width="11.42578125" style="16" customWidth="1"/>
    <col min="264" max="512" width="9.140625" style="16"/>
    <col min="513" max="513" width="10.7109375" style="16" customWidth="1"/>
    <col min="514" max="514" width="40.7109375" style="16" customWidth="1"/>
    <col min="515" max="517" width="17.7109375" style="16" customWidth="1"/>
    <col min="518" max="518" width="9.85546875" style="16" bestFit="1" customWidth="1"/>
    <col min="519" max="519" width="11.42578125" style="16" customWidth="1"/>
    <col min="520" max="768" width="9.140625" style="16"/>
    <col min="769" max="769" width="10.7109375" style="16" customWidth="1"/>
    <col min="770" max="770" width="40.7109375" style="16" customWidth="1"/>
    <col min="771" max="773" width="17.7109375" style="16" customWidth="1"/>
    <col min="774" max="774" width="9.85546875" style="16" bestFit="1" customWidth="1"/>
    <col min="775" max="775" width="11.42578125" style="16" customWidth="1"/>
    <col min="776" max="1024" width="9.140625" style="16"/>
    <col min="1025" max="1025" width="10.7109375" style="16" customWidth="1"/>
    <col min="1026" max="1026" width="40.7109375" style="16" customWidth="1"/>
    <col min="1027" max="1029" width="17.7109375" style="16" customWidth="1"/>
    <col min="1030" max="1030" width="9.85546875" style="16" bestFit="1" customWidth="1"/>
    <col min="1031" max="1031" width="11.42578125" style="16" customWidth="1"/>
    <col min="1032" max="1280" width="9.140625" style="16"/>
    <col min="1281" max="1281" width="10.7109375" style="16" customWidth="1"/>
    <col min="1282" max="1282" width="40.7109375" style="16" customWidth="1"/>
    <col min="1283" max="1285" width="17.7109375" style="16" customWidth="1"/>
    <col min="1286" max="1286" width="9.85546875" style="16" bestFit="1" customWidth="1"/>
    <col min="1287" max="1287" width="11.42578125" style="16" customWidth="1"/>
    <col min="1288" max="1536" width="9.140625" style="16"/>
    <col min="1537" max="1537" width="10.7109375" style="16" customWidth="1"/>
    <col min="1538" max="1538" width="40.7109375" style="16" customWidth="1"/>
    <col min="1539" max="1541" width="17.7109375" style="16" customWidth="1"/>
    <col min="1542" max="1542" width="9.85546875" style="16" bestFit="1" customWidth="1"/>
    <col min="1543" max="1543" width="11.42578125" style="16" customWidth="1"/>
    <col min="1544" max="1792" width="9.140625" style="16"/>
    <col min="1793" max="1793" width="10.7109375" style="16" customWidth="1"/>
    <col min="1794" max="1794" width="40.7109375" style="16" customWidth="1"/>
    <col min="1795" max="1797" width="17.7109375" style="16" customWidth="1"/>
    <col min="1798" max="1798" width="9.85546875" style="16" bestFit="1" customWidth="1"/>
    <col min="1799" max="1799" width="11.42578125" style="16" customWidth="1"/>
    <col min="1800" max="2048" width="9.140625" style="16"/>
    <col min="2049" max="2049" width="10.7109375" style="16" customWidth="1"/>
    <col min="2050" max="2050" width="40.7109375" style="16" customWidth="1"/>
    <col min="2051" max="2053" width="17.7109375" style="16" customWidth="1"/>
    <col min="2054" max="2054" width="9.85546875" style="16" bestFit="1" customWidth="1"/>
    <col min="2055" max="2055" width="11.42578125" style="16" customWidth="1"/>
    <col min="2056" max="2304" width="9.140625" style="16"/>
    <col min="2305" max="2305" width="10.7109375" style="16" customWidth="1"/>
    <col min="2306" max="2306" width="40.7109375" style="16" customWidth="1"/>
    <col min="2307" max="2309" width="17.7109375" style="16" customWidth="1"/>
    <col min="2310" max="2310" width="9.85546875" style="16" bestFit="1" customWidth="1"/>
    <col min="2311" max="2311" width="11.42578125" style="16" customWidth="1"/>
    <col min="2312" max="2560" width="9.140625" style="16"/>
    <col min="2561" max="2561" width="10.7109375" style="16" customWidth="1"/>
    <col min="2562" max="2562" width="40.7109375" style="16" customWidth="1"/>
    <col min="2563" max="2565" width="17.7109375" style="16" customWidth="1"/>
    <col min="2566" max="2566" width="9.85546875" style="16" bestFit="1" customWidth="1"/>
    <col min="2567" max="2567" width="11.42578125" style="16" customWidth="1"/>
    <col min="2568" max="2816" width="9.140625" style="16"/>
    <col min="2817" max="2817" width="10.7109375" style="16" customWidth="1"/>
    <col min="2818" max="2818" width="40.7109375" style="16" customWidth="1"/>
    <col min="2819" max="2821" width="17.7109375" style="16" customWidth="1"/>
    <col min="2822" max="2822" width="9.85546875" style="16" bestFit="1" customWidth="1"/>
    <col min="2823" max="2823" width="11.42578125" style="16" customWidth="1"/>
    <col min="2824" max="3072" width="9.140625" style="16"/>
    <col min="3073" max="3073" width="10.7109375" style="16" customWidth="1"/>
    <col min="3074" max="3074" width="40.7109375" style="16" customWidth="1"/>
    <col min="3075" max="3077" width="17.7109375" style="16" customWidth="1"/>
    <col min="3078" max="3078" width="9.85546875" style="16" bestFit="1" customWidth="1"/>
    <col min="3079" max="3079" width="11.42578125" style="16" customWidth="1"/>
    <col min="3080" max="3328" width="9.140625" style="16"/>
    <col min="3329" max="3329" width="10.7109375" style="16" customWidth="1"/>
    <col min="3330" max="3330" width="40.7109375" style="16" customWidth="1"/>
    <col min="3331" max="3333" width="17.7109375" style="16" customWidth="1"/>
    <col min="3334" max="3334" width="9.85546875" style="16" bestFit="1" customWidth="1"/>
    <col min="3335" max="3335" width="11.42578125" style="16" customWidth="1"/>
    <col min="3336" max="3584" width="9.140625" style="16"/>
    <col min="3585" max="3585" width="10.7109375" style="16" customWidth="1"/>
    <col min="3586" max="3586" width="40.7109375" style="16" customWidth="1"/>
    <col min="3587" max="3589" width="17.7109375" style="16" customWidth="1"/>
    <col min="3590" max="3590" width="9.85546875" style="16" bestFit="1" customWidth="1"/>
    <col min="3591" max="3591" width="11.42578125" style="16" customWidth="1"/>
    <col min="3592" max="3840" width="9.140625" style="16"/>
    <col min="3841" max="3841" width="10.7109375" style="16" customWidth="1"/>
    <col min="3842" max="3842" width="40.7109375" style="16" customWidth="1"/>
    <col min="3843" max="3845" width="17.7109375" style="16" customWidth="1"/>
    <col min="3846" max="3846" width="9.85546875" style="16" bestFit="1" customWidth="1"/>
    <col min="3847" max="3847" width="11.42578125" style="16" customWidth="1"/>
    <col min="3848" max="4096" width="9.140625" style="16"/>
    <col min="4097" max="4097" width="10.7109375" style="16" customWidth="1"/>
    <col min="4098" max="4098" width="40.7109375" style="16" customWidth="1"/>
    <col min="4099" max="4101" width="17.7109375" style="16" customWidth="1"/>
    <col min="4102" max="4102" width="9.85546875" style="16" bestFit="1" customWidth="1"/>
    <col min="4103" max="4103" width="11.42578125" style="16" customWidth="1"/>
    <col min="4104" max="4352" width="9.140625" style="16"/>
    <col min="4353" max="4353" width="10.7109375" style="16" customWidth="1"/>
    <col min="4354" max="4354" width="40.7109375" style="16" customWidth="1"/>
    <col min="4355" max="4357" width="17.7109375" style="16" customWidth="1"/>
    <col min="4358" max="4358" width="9.85546875" style="16" bestFit="1" customWidth="1"/>
    <col min="4359" max="4359" width="11.42578125" style="16" customWidth="1"/>
    <col min="4360" max="4608" width="9.140625" style="16"/>
    <col min="4609" max="4609" width="10.7109375" style="16" customWidth="1"/>
    <col min="4610" max="4610" width="40.7109375" style="16" customWidth="1"/>
    <col min="4611" max="4613" width="17.7109375" style="16" customWidth="1"/>
    <col min="4614" max="4614" width="9.85546875" style="16" bestFit="1" customWidth="1"/>
    <col min="4615" max="4615" width="11.42578125" style="16" customWidth="1"/>
    <col min="4616" max="4864" width="9.140625" style="16"/>
    <col min="4865" max="4865" width="10.7109375" style="16" customWidth="1"/>
    <col min="4866" max="4866" width="40.7109375" style="16" customWidth="1"/>
    <col min="4867" max="4869" width="17.7109375" style="16" customWidth="1"/>
    <col min="4870" max="4870" width="9.85546875" style="16" bestFit="1" customWidth="1"/>
    <col min="4871" max="4871" width="11.42578125" style="16" customWidth="1"/>
    <col min="4872" max="5120" width="9.140625" style="16"/>
    <col min="5121" max="5121" width="10.7109375" style="16" customWidth="1"/>
    <col min="5122" max="5122" width="40.7109375" style="16" customWidth="1"/>
    <col min="5123" max="5125" width="17.7109375" style="16" customWidth="1"/>
    <col min="5126" max="5126" width="9.85546875" style="16" bestFit="1" customWidth="1"/>
    <col min="5127" max="5127" width="11.42578125" style="16" customWidth="1"/>
    <col min="5128" max="5376" width="9.140625" style="16"/>
    <col min="5377" max="5377" width="10.7109375" style="16" customWidth="1"/>
    <col min="5378" max="5378" width="40.7109375" style="16" customWidth="1"/>
    <col min="5379" max="5381" width="17.7109375" style="16" customWidth="1"/>
    <col min="5382" max="5382" width="9.85546875" style="16" bestFit="1" customWidth="1"/>
    <col min="5383" max="5383" width="11.42578125" style="16" customWidth="1"/>
    <col min="5384" max="5632" width="9.140625" style="16"/>
    <col min="5633" max="5633" width="10.7109375" style="16" customWidth="1"/>
    <col min="5634" max="5634" width="40.7109375" style="16" customWidth="1"/>
    <col min="5635" max="5637" width="17.7109375" style="16" customWidth="1"/>
    <col min="5638" max="5638" width="9.85546875" style="16" bestFit="1" customWidth="1"/>
    <col min="5639" max="5639" width="11.42578125" style="16" customWidth="1"/>
    <col min="5640" max="5888" width="9.140625" style="16"/>
    <col min="5889" max="5889" width="10.7109375" style="16" customWidth="1"/>
    <col min="5890" max="5890" width="40.7109375" style="16" customWidth="1"/>
    <col min="5891" max="5893" width="17.7109375" style="16" customWidth="1"/>
    <col min="5894" max="5894" width="9.85546875" style="16" bestFit="1" customWidth="1"/>
    <col min="5895" max="5895" width="11.42578125" style="16" customWidth="1"/>
    <col min="5896" max="6144" width="9.140625" style="16"/>
    <col min="6145" max="6145" width="10.7109375" style="16" customWidth="1"/>
    <col min="6146" max="6146" width="40.7109375" style="16" customWidth="1"/>
    <col min="6147" max="6149" width="17.7109375" style="16" customWidth="1"/>
    <col min="6150" max="6150" width="9.85546875" style="16" bestFit="1" customWidth="1"/>
    <col min="6151" max="6151" width="11.42578125" style="16" customWidth="1"/>
    <col min="6152" max="6400" width="9.140625" style="16"/>
    <col min="6401" max="6401" width="10.7109375" style="16" customWidth="1"/>
    <col min="6402" max="6402" width="40.7109375" style="16" customWidth="1"/>
    <col min="6403" max="6405" width="17.7109375" style="16" customWidth="1"/>
    <col min="6406" max="6406" width="9.85546875" style="16" bestFit="1" customWidth="1"/>
    <col min="6407" max="6407" width="11.42578125" style="16" customWidth="1"/>
    <col min="6408" max="6656" width="9.140625" style="16"/>
    <col min="6657" max="6657" width="10.7109375" style="16" customWidth="1"/>
    <col min="6658" max="6658" width="40.7109375" style="16" customWidth="1"/>
    <col min="6659" max="6661" width="17.7109375" style="16" customWidth="1"/>
    <col min="6662" max="6662" width="9.85546875" style="16" bestFit="1" customWidth="1"/>
    <col min="6663" max="6663" width="11.42578125" style="16" customWidth="1"/>
    <col min="6664" max="6912" width="9.140625" style="16"/>
    <col min="6913" max="6913" width="10.7109375" style="16" customWidth="1"/>
    <col min="6914" max="6914" width="40.7109375" style="16" customWidth="1"/>
    <col min="6915" max="6917" width="17.7109375" style="16" customWidth="1"/>
    <col min="6918" max="6918" width="9.85546875" style="16" bestFit="1" customWidth="1"/>
    <col min="6919" max="6919" width="11.42578125" style="16" customWidth="1"/>
    <col min="6920" max="7168" width="9.140625" style="16"/>
    <col min="7169" max="7169" width="10.7109375" style="16" customWidth="1"/>
    <col min="7170" max="7170" width="40.7109375" style="16" customWidth="1"/>
    <col min="7171" max="7173" width="17.7109375" style="16" customWidth="1"/>
    <col min="7174" max="7174" width="9.85546875" style="16" bestFit="1" customWidth="1"/>
    <col min="7175" max="7175" width="11.42578125" style="16" customWidth="1"/>
    <col min="7176" max="7424" width="9.140625" style="16"/>
    <col min="7425" max="7425" width="10.7109375" style="16" customWidth="1"/>
    <col min="7426" max="7426" width="40.7109375" style="16" customWidth="1"/>
    <col min="7427" max="7429" width="17.7109375" style="16" customWidth="1"/>
    <col min="7430" max="7430" width="9.85546875" style="16" bestFit="1" customWidth="1"/>
    <col min="7431" max="7431" width="11.42578125" style="16" customWidth="1"/>
    <col min="7432" max="7680" width="9.140625" style="16"/>
    <col min="7681" max="7681" width="10.7109375" style="16" customWidth="1"/>
    <col min="7682" max="7682" width="40.7109375" style="16" customWidth="1"/>
    <col min="7683" max="7685" width="17.7109375" style="16" customWidth="1"/>
    <col min="7686" max="7686" width="9.85546875" style="16" bestFit="1" customWidth="1"/>
    <col min="7687" max="7687" width="11.42578125" style="16" customWidth="1"/>
    <col min="7688" max="7936" width="9.140625" style="16"/>
    <col min="7937" max="7937" width="10.7109375" style="16" customWidth="1"/>
    <col min="7938" max="7938" width="40.7109375" style="16" customWidth="1"/>
    <col min="7939" max="7941" width="17.7109375" style="16" customWidth="1"/>
    <col min="7942" max="7942" width="9.85546875" style="16" bestFit="1" customWidth="1"/>
    <col min="7943" max="7943" width="11.42578125" style="16" customWidth="1"/>
    <col min="7944" max="8192" width="9.140625" style="16"/>
    <col min="8193" max="8193" width="10.7109375" style="16" customWidth="1"/>
    <col min="8194" max="8194" width="40.7109375" style="16" customWidth="1"/>
    <col min="8195" max="8197" width="17.7109375" style="16" customWidth="1"/>
    <col min="8198" max="8198" width="9.85546875" style="16" bestFit="1" customWidth="1"/>
    <col min="8199" max="8199" width="11.42578125" style="16" customWidth="1"/>
    <col min="8200" max="8448" width="9.140625" style="16"/>
    <col min="8449" max="8449" width="10.7109375" style="16" customWidth="1"/>
    <col min="8450" max="8450" width="40.7109375" style="16" customWidth="1"/>
    <col min="8451" max="8453" width="17.7109375" style="16" customWidth="1"/>
    <col min="8454" max="8454" width="9.85546875" style="16" bestFit="1" customWidth="1"/>
    <col min="8455" max="8455" width="11.42578125" style="16" customWidth="1"/>
    <col min="8456" max="8704" width="9.140625" style="16"/>
    <col min="8705" max="8705" width="10.7109375" style="16" customWidth="1"/>
    <col min="8706" max="8706" width="40.7109375" style="16" customWidth="1"/>
    <col min="8707" max="8709" width="17.7109375" style="16" customWidth="1"/>
    <col min="8710" max="8710" width="9.85546875" style="16" bestFit="1" customWidth="1"/>
    <col min="8711" max="8711" width="11.42578125" style="16" customWidth="1"/>
    <col min="8712" max="8960" width="9.140625" style="16"/>
    <col min="8961" max="8961" width="10.7109375" style="16" customWidth="1"/>
    <col min="8962" max="8962" width="40.7109375" style="16" customWidth="1"/>
    <col min="8963" max="8965" width="17.7109375" style="16" customWidth="1"/>
    <col min="8966" max="8966" width="9.85546875" style="16" bestFit="1" customWidth="1"/>
    <col min="8967" max="8967" width="11.42578125" style="16" customWidth="1"/>
    <col min="8968" max="9216" width="9.140625" style="16"/>
    <col min="9217" max="9217" width="10.7109375" style="16" customWidth="1"/>
    <col min="9218" max="9218" width="40.7109375" style="16" customWidth="1"/>
    <col min="9219" max="9221" width="17.7109375" style="16" customWidth="1"/>
    <col min="9222" max="9222" width="9.85546875" style="16" bestFit="1" customWidth="1"/>
    <col min="9223" max="9223" width="11.42578125" style="16" customWidth="1"/>
    <col min="9224" max="9472" width="9.140625" style="16"/>
    <col min="9473" max="9473" width="10.7109375" style="16" customWidth="1"/>
    <col min="9474" max="9474" width="40.7109375" style="16" customWidth="1"/>
    <col min="9475" max="9477" width="17.7109375" style="16" customWidth="1"/>
    <col min="9478" max="9478" width="9.85546875" style="16" bestFit="1" customWidth="1"/>
    <col min="9479" max="9479" width="11.42578125" style="16" customWidth="1"/>
    <col min="9480" max="9728" width="9.140625" style="16"/>
    <col min="9729" max="9729" width="10.7109375" style="16" customWidth="1"/>
    <col min="9730" max="9730" width="40.7109375" style="16" customWidth="1"/>
    <col min="9731" max="9733" width="17.7109375" style="16" customWidth="1"/>
    <col min="9734" max="9734" width="9.85546875" style="16" bestFit="1" customWidth="1"/>
    <col min="9735" max="9735" width="11.42578125" style="16" customWidth="1"/>
    <col min="9736" max="9984" width="9.140625" style="16"/>
    <col min="9985" max="9985" width="10.7109375" style="16" customWidth="1"/>
    <col min="9986" max="9986" width="40.7109375" style="16" customWidth="1"/>
    <col min="9987" max="9989" width="17.7109375" style="16" customWidth="1"/>
    <col min="9990" max="9990" width="9.85546875" style="16" bestFit="1" customWidth="1"/>
    <col min="9991" max="9991" width="11.42578125" style="16" customWidth="1"/>
    <col min="9992" max="10240" width="9.140625" style="16"/>
    <col min="10241" max="10241" width="10.7109375" style="16" customWidth="1"/>
    <col min="10242" max="10242" width="40.7109375" style="16" customWidth="1"/>
    <col min="10243" max="10245" width="17.7109375" style="16" customWidth="1"/>
    <col min="10246" max="10246" width="9.85546875" style="16" bestFit="1" customWidth="1"/>
    <col min="10247" max="10247" width="11.42578125" style="16" customWidth="1"/>
    <col min="10248" max="10496" width="9.140625" style="16"/>
    <col min="10497" max="10497" width="10.7109375" style="16" customWidth="1"/>
    <col min="10498" max="10498" width="40.7109375" style="16" customWidth="1"/>
    <col min="10499" max="10501" width="17.7109375" style="16" customWidth="1"/>
    <col min="10502" max="10502" width="9.85546875" style="16" bestFit="1" customWidth="1"/>
    <col min="10503" max="10503" width="11.42578125" style="16" customWidth="1"/>
    <col min="10504" max="10752" width="9.140625" style="16"/>
    <col min="10753" max="10753" width="10.7109375" style="16" customWidth="1"/>
    <col min="10754" max="10754" width="40.7109375" style="16" customWidth="1"/>
    <col min="10755" max="10757" width="17.7109375" style="16" customWidth="1"/>
    <col min="10758" max="10758" width="9.85546875" style="16" bestFit="1" customWidth="1"/>
    <col min="10759" max="10759" width="11.42578125" style="16" customWidth="1"/>
    <col min="10760" max="11008" width="9.140625" style="16"/>
    <col min="11009" max="11009" width="10.7109375" style="16" customWidth="1"/>
    <col min="11010" max="11010" width="40.7109375" style="16" customWidth="1"/>
    <col min="11011" max="11013" width="17.7109375" style="16" customWidth="1"/>
    <col min="11014" max="11014" width="9.85546875" style="16" bestFit="1" customWidth="1"/>
    <col min="11015" max="11015" width="11.42578125" style="16" customWidth="1"/>
    <col min="11016" max="11264" width="9.140625" style="16"/>
    <col min="11265" max="11265" width="10.7109375" style="16" customWidth="1"/>
    <col min="11266" max="11266" width="40.7109375" style="16" customWidth="1"/>
    <col min="11267" max="11269" width="17.7109375" style="16" customWidth="1"/>
    <col min="11270" max="11270" width="9.85546875" style="16" bestFit="1" customWidth="1"/>
    <col min="11271" max="11271" width="11.42578125" style="16" customWidth="1"/>
    <col min="11272" max="11520" width="9.140625" style="16"/>
    <col min="11521" max="11521" width="10.7109375" style="16" customWidth="1"/>
    <col min="11522" max="11522" width="40.7109375" style="16" customWidth="1"/>
    <col min="11523" max="11525" width="17.7109375" style="16" customWidth="1"/>
    <col min="11526" max="11526" width="9.85546875" style="16" bestFit="1" customWidth="1"/>
    <col min="11527" max="11527" width="11.42578125" style="16" customWidth="1"/>
    <col min="11528" max="11776" width="9.140625" style="16"/>
    <col min="11777" max="11777" width="10.7109375" style="16" customWidth="1"/>
    <col min="11778" max="11778" width="40.7109375" style="16" customWidth="1"/>
    <col min="11779" max="11781" width="17.7109375" style="16" customWidth="1"/>
    <col min="11782" max="11782" width="9.85546875" style="16" bestFit="1" customWidth="1"/>
    <col min="11783" max="11783" width="11.42578125" style="16" customWidth="1"/>
    <col min="11784" max="12032" width="9.140625" style="16"/>
    <col min="12033" max="12033" width="10.7109375" style="16" customWidth="1"/>
    <col min="12034" max="12034" width="40.7109375" style="16" customWidth="1"/>
    <col min="12035" max="12037" width="17.7109375" style="16" customWidth="1"/>
    <col min="12038" max="12038" width="9.85546875" style="16" bestFit="1" customWidth="1"/>
    <col min="12039" max="12039" width="11.42578125" style="16" customWidth="1"/>
    <col min="12040" max="12288" width="9.140625" style="16"/>
    <col min="12289" max="12289" width="10.7109375" style="16" customWidth="1"/>
    <col min="12290" max="12290" width="40.7109375" style="16" customWidth="1"/>
    <col min="12291" max="12293" width="17.7109375" style="16" customWidth="1"/>
    <col min="12294" max="12294" width="9.85546875" style="16" bestFit="1" customWidth="1"/>
    <col min="12295" max="12295" width="11.42578125" style="16" customWidth="1"/>
    <col min="12296" max="12544" width="9.140625" style="16"/>
    <col min="12545" max="12545" width="10.7109375" style="16" customWidth="1"/>
    <col min="12546" max="12546" width="40.7109375" style="16" customWidth="1"/>
    <col min="12547" max="12549" width="17.7109375" style="16" customWidth="1"/>
    <col min="12550" max="12550" width="9.85546875" style="16" bestFit="1" customWidth="1"/>
    <col min="12551" max="12551" width="11.42578125" style="16" customWidth="1"/>
    <col min="12552" max="12800" width="9.140625" style="16"/>
    <col min="12801" max="12801" width="10.7109375" style="16" customWidth="1"/>
    <col min="12802" max="12802" width="40.7109375" style="16" customWidth="1"/>
    <col min="12803" max="12805" width="17.7109375" style="16" customWidth="1"/>
    <col min="12806" max="12806" width="9.85546875" style="16" bestFit="1" customWidth="1"/>
    <col min="12807" max="12807" width="11.42578125" style="16" customWidth="1"/>
    <col min="12808" max="13056" width="9.140625" style="16"/>
    <col min="13057" max="13057" width="10.7109375" style="16" customWidth="1"/>
    <col min="13058" max="13058" width="40.7109375" style="16" customWidth="1"/>
    <col min="13059" max="13061" width="17.7109375" style="16" customWidth="1"/>
    <col min="13062" max="13062" width="9.85546875" style="16" bestFit="1" customWidth="1"/>
    <col min="13063" max="13063" width="11.42578125" style="16" customWidth="1"/>
    <col min="13064" max="13312" width="9.140625" style="16"/>
    <col min="13313" max="13313" width="10.7109375" style="16" customWidth="1"/>
    <col min="13314" max="13314" width="40.7109375" style="16" customWidth="1"/>
    <col min="13315" max="13317" width="17.7109375" style="16" customWidth="1"/>
    <col min="13318" max="13318" width="9.85546875" style="16" bestFit="1" customWidth="1"/>
    <col min="13319" max="13319" width="11.42578125" style="16" customWidth="1"/>
    <col min="13320" max="13568" width="9.140625" style="16"/>
    <col min="13569" max="13569" width="10.7109375" style="16" customWidth="1"/>
    <col min="13570" max="13570" width="40.7109375" style="16" customWidth="1"/>
    <col min="13571" max="13573" width="17.7109375" style="16" customWidth="1"/>
    <col min="13574" max="13574" width="9.85546875" style="16" bestFit="1" customWidth="1"/>
    <col min="13575" max="13575" width="11.42578125" style="16" customWidth="1"/>
    <col min="13576" max="13824" width="9.140625" style="16"/>
    <col min="13825" max="13825" width="10.7109375" style="16" customWidth="1"/>
    <col min="13826" max="13826" width="40.7109375" style="16" customWidth="1"/>
    <col min="13827" max="13829" width="17.7109375" style="16" customWidth="1"/>
    <col min="13830" max="13830" width="9.85546875" style="16" bestFit="1" customWidth="1"/>
    <col min="13831" max="13831" width="11.42578125" style="16" customWidth="1"/>
    <col min="13832" max="14080" width="9.140625" style="16"/>
    <col min="14081" max="14081" width="10.7109375" style="16" customWidth="1"/>
    <col min="14082" max="14082" width="40.7109375" style="16" customWidth="1"/>
    <col min="14083" max="14085" width="17.7109375" style="16" customWidth="1"/>
    <col min="14086" max="14086" width="9.85546875" style="16" bestFit="1" customWidth="1"/>
    <col min="14087" max="14087" width="11.42578125" style="16" customWidth="1"/>
    <col min="14088" max="14336" width="9.140625" style="16"/>
    <col min="14337" max="14337" width="10.7109375" style="16" customWidth="1"/>
    <col min="14338" max="14338" width="40.7109375" style="16" customWidth="1"/>
    <col min="14339" max="14341" width="17.7109375" style="16" customWidth="1"/>
    <col min="14342" max="14342" width="9.85546875" style="16" bestFit="1" customWidth="1"/>
    <col min="14343" max="14343" width="11.42578125" style="16" customWidth="1"/>
    <col min="14344" max="14592" width="9.140625" style="16"/>
    <col min="14593" max="14593" width="10.7109375" style="16" customWidth="1"/>
    <col min="14594" max="14594" width="40.7109375" style="16" customWidth="1"/>
    <col min="14595" max="14597" width="17.7109375" style="16" customWidth="1"/>
    <col min="14598" max="14598" width="9.85546875" style="16" bestFit="1" customWidth="1"/>
    <col min="14599" max="14599" width="11.42578125" style="16" customWidth="1"/>
    <col min="14600" max="14848" width="9.140625" style="16"/>
    <col min="14849" max="14849" width="10.7109375" style="16" customWidth="1"/>
    <col min="14850" max="14850" width="40.7109375" style="16" customWidth="1"/>
    <col min="14851" max="14853" width="17.7109375" style="16" customWidth="1"/>
    <col min="14854" max="14854" width="9.85546875" style="16" bestFit="1" customWidth="1"/>
    <col min="14855" max="14855" width="11.42578125" style="16" customWidth="1"/>
    <col min="14856" max="15104" width="9.140625" style="16"/>
    <col min="15105" max="15105" width="10.7109375" style="16" customWidth="1"/>
    <col min="15106" max="15106" width="40.7109375" style="16" customWidth="1"/>
    <col min="15107" max="15109" width="17.7109375" style="16" customWidth="1"/>
    <col min="15110" max="15110" width="9.85546875" style="16" bestFit="1" customWidth="1"/>
    <col min="15111" max="15111" width="11.42578125" style="16" customWidth="1"/>
    <col min="15112" max="15360" width="9.140625" style="16"/>
    <col min="15361" max="15361" width="10.7109375" style="16" customWidth="1"/>
    <col min="15362" max="15362" width="40.7109375" style="16" customWidth="1"/>
    <col min="15363" max="15365" width="17.7109375" style="16" customWidth="1"/>
    <col min="15366" max="15366" width="9.85546875" style="16" bestFit="1" customWidth="1"/>
    <col min="15367" max="15367" width="11.42578125" style="16" customWidth="1"/>
    <col min="15368" max="15616" width="9.140625" style="16"/>
    <col min="15617" max="15617" width="10.7109375" style="16" customWidth="1"/>
    <col min="15618" max="15618" width="40.7109375" style="16" customWidth="1"/>
    <col min="15619" max="15621" width="17.7109375" style="16" customWidth="1"/>
    <col min="15622" max="15622" width="9.85546875" style="16" bestFit="1" customWidth="1"/>
    <col min="15623" max="15623" width="11.42578125" style="16" customWidth="1"/>
    <col min="15624" max="15872" width="9.140625" style="16"/>
    <col min="15873" max="15873" width="10.7109375" style="16" customWidth="1"/>
    <col min="15874" max="15874" width="40.7109375" style="16" customWidth="1"/>
    <col min="15875" max="15877" width="17.7109375" style="16" customWidth="1"/>
    <col min="15878" max="15878" width="9.85546875" style="16" bestFit="1" customWidth="1"/>
    <col min="15879" max="15879" width="11.42578125" style="16" customWidth="1"/>
    <col min="15880" max="16128" width="9.140625" style="16"/>
    <col min="16129" max="16129" width="10.7109375" style="16" customWidth="1"/>
    <col min="16130" max="16130" width="40.7109375" style="16" customWidth="1"/>
    <col min="16131" max="16133" width="17.7109375" style="16" customWidth="1"/>
    <col min="16134" max="16134" width="9.85546875" style="16" bestFit="1" customWidth="1"/>
    <col min="16135" max="16135" width="11.42578125" style="16" customWidth="1"/>
    <col min="16136" max="16384" width="9.140625" style="16"/>
  </cols>
  <sheetData>
    <row r="1" spans="1:16" x14ac:dyDescent="0.25">
      <c r="A1" s="133" t="s">
        <v>84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6" x14ac:dyDescent="0.25">
      <c r="A2" s="133" t="s">
        <v>55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pans="1:16" ht="15.75" thickBot="1" x14ac:dyDescent="0.3">
      <c r="E3" s="1"/>
      <c r="O3" s="1" t="s">
        <v>68</v>
      </c>
      <c r="P3"/>
    </row>
    <row r="4" spans="1:16" s="17" customFormat="1" x14ac:dyDescent="0.25">
      <c r="A4" s="58" t="s">
        <v>4</v>
      </c>
      <c r="B4" s="45" t="s">
        <v>5</v>
      </c>
      <c r="C4" s="45" t="s">
        <v>39</v>
      </c>
      <c r="D4" s="45" t="s">
        <v>40</v>
      </c>
      <c r="E4" s="45" t="s">
        <v>41</v>
      </c>
      <c r="F4" s="45" t="s">
        <v>42</v>
      </c>
      <c r="G4" s="45" t="s">
        <v>43</v>
      </c>
      <c r="H4" s="45" t="s">
        <v>44</v>
      </c>
      <c r="I4" s="45" t="s">
        <v>45</v>
      </c>
      <c r="J4" s="45" t="s">
        <v>46</v>
      </c>
      <c r="K4" s="45" t="s">
        <v>47</v>
      </c>
      <c r="L4" s="45" t="s">
        <v>48</v>
      </c>
      <c r="M4" s="45" t="s">
        <v>49</v>
      </c>
      <c r="N4" s="45" t="s">
        <v>50</v>
      </c>
      <c r="O4" s="50" t="s">
        <v>51</v>
      </c>
    </row>
    <row r="5" spans="1:16" s="7" customFormat="1" x14ac:dyDescent="0.25">
      <c r="A5" s="59" t="s">
        <v>6</v>
      </c>
      <c r="B5" s="46" t="s">
        <v>7</v>
      </c>
      <c r="C5" s="51">
        <f>$P$5/12</f>
        <v>15918333.333333334</v>
      </c>
      <c r="D5" s="51">
        <f t="shared" ref="D5:N5" si="0">$P$5/12</f>
        <v>15918333.333333334</v>
      </c>
      <c r="E5" s="51">
        <f t="shared" si="0"/>
        <v>15918333.333333334</v>
      </c>
      <c r="F5" s="51">
        <f t="shared" si="0"/>
        <v>15918333.333333334</v>
      </c>
      <c r="G5" s="51">
        <f t="shared" si="0"/>
        <v>15918333.333333334</v>
      </c>
      <c r="H5" s="51">
        <f t="shared" si="0"/>
        <v>15918333.333333334</v>
      </c>
      <c r="I5" s="51">
        <f t="shared" si="0"/>
        <v>15918333.333333334</v>
      </c>
      <c r="J5" s="51">
        <f t="shared" si="0"/>
        <v>15918333.333333334</v>
      </c>
      <c r="K5" s="51">
        <f t="shared" si="0"/>
        <v>15918333.333333334</v>
      </c>
      <c r="L5" s="51">
        <f t="shared" si="0"/>
        <v>15918333.333333334</v>
      </c>
      <c r="M5" s="51">
        <f t="shared" si="0"/>
        <v>15918333.333333334</v>
      </c>
      <c r="N5" s="51">
        <f t="shared" si="0"/>
        <v>15918333.333333334</v>
      </c>
      <c r="O5" s="52">
        <f>SUM(C5:N5)</f>
        <v>191020000.00000003</v>
      </c>
      <c r="P5" s="16">
        <v>191020000</v>
      </c>
    </row>
    <row r="6" spans="1:16" s="7" customFormat="1" ht="26.25" x14ac:dyDescent="0.25">
      <c r="A6" s="59" t="s">
        <v>8</v>
      </c>
      <c r="B6" s="65" t="s">
        <v>9</v>
      </c>
      <c r="C6" s="51">
        <f>$P$6/12</f>
        <v>3362366.6666666665</v>
      </c>
      <c r="D6" s="51">
        <f t="shared" ref="D6:N6" si="1">$P$6/12</f>
        <v>3362366.6666666665</v>
      </c>
      <c r="E6" s="51">
        <f t="shared" si="1"/>
        <v>3362366.6666666665</v>
      </c>
      <c r="F6" s="51">
        <f t="shared" si="1"/>
        <v>3362366.6666666665</v>
      </c>
      <c r="G6" s="51">
        <f t="shared" si="1"/>
        <v>3362366.6666666665</v>
      </c>
      <c r="H6" s="51">
        <f t="shared" si="1"/>
        <v>3362366.6666666665</v>
      </c>
      <c r="I6" s="51">
        <f t="shared" si="1"/>
        <v>3362366.6666666665</v>
      </c>
      <c r="J6" s="51">
        <f t="shared" si="1"/>
        <v>3362366.6666666665</v>
      </c>
      <c r="K6" s="51">
        <f t="shared" si="1"/>
        <v>3362366.6666666665</v>
      </c>
      <c r="L6" s="51">
        <f t="shared" si="1"/>
        <v>3362366.6666666665</v>
      </c>
      <c r="M6" s="51">
        <f t="shared" si="1"/>
        <v>3362366.6666666665</v>
      </c>
      <c r="N6" s="51">
        <f t="shared" si="1"/>
        <v>3362366.6666666665</v>
      </c>
      <c r="O6" s="52">
        <f t="shared" ref="O6:O13" si="2">SUM(C6:N6)</f>
        <v>40348400</v>
      </c>
      <c r="P6" s="16">
        <v>40348400</v>
      </c>
    </row>
    <row r="7" spans="1:16" x14ac:dyDescent="0.25">
      <c r="A7" s="59" t="s">
        <v>10</v>
      </c>
      <c r="B7" s="46" t="s">
        <v>11</v>
      </c>
      <c r="C7" s="51">
        <f>$P$7/12</f>
        <v>2983333.3333333335</v>
      </c>
      <c r="D7" s="51">
        <f t="shared" ref="D7:N7" si="3">$P$7/12</f>
        <v>2983333.3333333335</v>
      </c>
      <c r="E7" s="51">
        <f t="shared" si="3"/>
        <v>2983333.3333333335</v>
      </c>
      <c r="F7" s="51">
        <f t="shared" si="3"/>
        <v>2983333.3333333335</v>
      </c>
      <c r="G7" s="51">
        <f t="shared" si="3"/>
        <v>2983333.3333333335</v>
      </c>
      <c r="H7" s="51">
        <f t="shared" si="3"/>
        <v>2983333.3333333335</v>
      </c>
      <c r="I7" s="51">
        <f t="shared" si="3"/>
        <v>2983333.3333333335</v>
      </c>
      <c r="J7" s="51">
        <f t="shared" si="3"/>
        <v>2983333.3333333335</v>
      </c>
      <c r="K7" s="51">
        <f t="shared" si="3"/>
        <v>2983333.3333333335</v>
      </c>
      <c r="L7" s="51">
        <f t="shared" si="3"/>
        <v>2983333.3333333335</v>
      </c>
      <c r="M7" s="51">
        <f t="shared" si="3"/>
        <v>2983333.3333333335</v>
      </c>
      <c r="N7" s="51">
        <f t="shared" si="3"/>
        <v>2983333.3333333335</v>
      </c>
      <c r="O7" s="52">
        <f t="shared" si="2"/>
        <v>35799999.999999993</v>
      </c>
      <c r="P7" s="16">
        <v>35800000</v>
      </c>
    </row>
    <row r="8" spans="1:16" x14ac:dyDescent="0.25">
      <c r="A8" s="59" t="s">
        <v>12</v>
      </c>
      <c r="B8" s="65" t="s">
        <v>13</v>
      </c>
      <c r="C8" s="51">
        <f>$P$8/12</f>
        <v>0</v>
      </c>
      <c r="D8" s="51">
        <f t="shared" ref="D8:N8" si="4">$P$8/12</f>
        <v>0</v>
      </c>
      <c r="E8" s="51">
        <f t="shared" si="4"/>
        <v>0</v>
      </c>
      <c r="F8" s="51">
        <f t="shared" si="4"/>
        <v>0</v>
      </c>
      <c r="G8" s="51">
        <f t="shared" si="4"/>
        <v>0</v>
      </c>
      <c r="H8" s="51">
        <f t="shared" si="4"/>
        <v>0</v>
      </c>
      <c r="I8" s="51">
        <f t="shared" si="4"/>
        <v>0</v>
      </c>
      <c r="J8" s="51">
        <f t="shared" si="4"/>
        <v>0</v>
      </c>
      <c r="K8" s="51">
        <f t="shared" si="4"/>
        <v>0</v>
      </c>
      <c r="L8" s="51">
        <f t="shared" si="4"/>
        <v>0</v>
      </c>
      <c r="M8" s="51">
        <f t="shared" si="4"/>
        <v>0</v>
      </c>
      <c r="N8" s="51">
        <f t="shared" si="4"/>
        <v>0</v>
      </c>
      <c r="O8" s="52">
        <f t="shared" si="2"/>
        <v>0</v>
      </c>
    </row>
    <row r="9" spans="1:16" x14ac:dyDescent="0.25">
      <c r="A9" s="59" t="s">
        <v>14</v>
      </c>
      <c r="B9" s="46" t="s">
        <v>15</v>
      </c>
      <c r="C9" s="51">
        <f>$P$9/12</f>
        <v>0</v>
      </c>
      <c r="D9" s="51">
        <f t="shared" ref="D9:N9" si="5">$P$9/12</f>
        <v>0</v>
      </c>
      <c r="E9" s="51">
        <f t="shared" si="5"/>
        <v>0</v>
      </c>
      <c r="F9" s="51">
        <f t="shared" si="5"/>
        <v>0</v>
      </c>
      <c r="G9" s="51">
        <f t="shared" si="5"/>
        <v>0</v>
      </c>
      <c r="H9" s="51">
        <f t="shared" si="5"/>
        <v>0</v>
      </c>
      <c r="I9" s="51">
        <f t="shared" si="5"/>
        <v>0</v>
      </c>
      <c r="J9" s="51">
        <f t="shared" si="5"/>
        <v>0</v>
      </c>
      <c r="K9" s="51">
        <f t="shared" si="5"/>
        <v>0</v>
      </c>
      <c r="L9" s="51">
        <f t="shared" si="5"/>
        <v>0</v>
      </c>
      <c r="M9" s="51">
        <f t="shared" si="5"/>
        <v>0</v>
      </c>
      <c r="N9" s="51">
        <f t="shared" si="5"/>
        <v>0</v>
      </c>
      <c r="O9" s="52">
        <f t="shared" si="2"/>
        <v>0</v>
      </c>
    </row>
    <row r="10" spans="1:16" x14ac:dyDescent="0.25">
      <c r="A10" s="59" t="s">
        <v>16</v>
      </c>
      <c r="B10" s="46" t="s">
        <v>17</v>
      </c>
      <c r="C10" s="51">
        <f>$P$10/12</f>
        <v>416666.66666666669</v>
      </c>
      <c r="D10" s="51">
        <f t="shared" ref="D10:N10" si="6">$P$10/12</f>
        <v>416666.66666666669</v>
      </c>
      <c r="E10" s="51">
        <f t="shared" si="6"/>
        <v>416666.66666666669</v>
      </c>
      <c r="F10" s="51">
        <f t="shared" si="6"/>
        <v>416666.66666666669</v>
      </c>
      <c r="G10" s="51">
        <f t="shared" si="6"/>
        <v>416666.66666666669</v>
      </c>
      <c r="H10" s="51">
        <f t="shared" si="6"/>
        <v>416666.66666666669</v>
      </c>
      <c r="I10" s="51">
        <f t="shared" si="6"/>
        <v>416666.66666666669</v>
      </c>
      <c r="J10" s="51">
        <f t="shared" si="6"/>
        <v>416666.66666666669</v>
      </c>
      <c r="K10" s="51">
        <f t="shared" si="6"/>
        <v>416666.66666666669</v>
      </c>
      <c r="L10" s="51">
        <f t="shared" si="6"/>
        <v>416666.66666666669</v>
      </c>
      <c r="M10" s="51">
        <f t="shared" si="6"/>
        <v>416666.66666666669</v>
      </c>
      <c r="N10" s="51">
        <f t="shared" si="6"/>
        <v>416666.66666666669</v>
      </c>
      <c r="O10" s="52">
        <f t="shared" si="2"/>
        <v>5000000</v>
      </c>
      <c r="P10" s="16">
        <v>5000000</v>
      </c>
    </row>
    <row r="11" spans="1:16" x14ac:dyDescent="0.25">
      <c r="A11" s="59" t="s">
        <v>18</v>
      </c>
      <c r="B11" s="46" t="s">
        <v>19</v>
      </c>
      <c r="C11" s="51">
        <f>$P$11/12</f>
        <v>0</v>
      </c>
      <c r="D11" s="51">
        <f t="shared" ref="D11:N11" si="7">$P$11/12</f>
        <v>0</v>
      </c>
      <c r="E11" s="51">
        <f t="shared" si="7"/>
        <v>0</v>
      </c>
      <c r="F11" s="51">
        <f t="shared" si="7"/>
        <v>0</v>
      </c>
      <c r="G11" s="51">
        <f t="shared" si="7"/>
        <v>0</v>
      </c>
      <c r="H11" s="51">
        <f t="shared" si="7"/>
        <v>0</v>
      </c>
      <c r="I11" s="51">
        <f t="shared" si="7"/>
        <v>0</v>
      </c>
      <c r="J11" s="51">
        <f t="shared" si="7"/>
        <v>0</v>
      </c>
      <c r="K11" s="51">
        <f t="shared" si="7"/>
        <v>0</v>
      </c>
      <c r="L11" s="51">
        <f t="shared" si="7"/>
        <v>0</v>
      </c>
      <c r="M11" s="51">
        <f t="shared" si="7"/>
        <v>0</v>
      </c>
      <c r="N11" s="51">
        <f t="shared" si="7"/>
        <v>0</v>
      </c>
      <c r="O11" s="52">
        <f t="shared" si="2"/>
        <v>0</v>
      </c>
    </row>
    <row r="12" spans="1:16" ht="26.25" x14ac:dyDescent="0.25">
      <c r="A12" s="59" t="s">
        <v>20</v>
      </c>
      <c r="B12" s="65" t="s">
        <v>21</v>
      </c>
      <c r="C12" s="51">
        <f>$P$12/12</f>
        <v>0</v>
      </c>
      <c r="D12" s="51">
        <f t="shared" ref="D12:N12" si="8">$P$12/12</f>
        <v>0</v>
      </c>
      <c r="E12" s="51">
        <f t="shared" si="8"/>
        <v>0</v>
      </c>
      <c r="F12" s="51">
        <f t="shared" si="8"/>
        <v>0</v>
      </c>
      <c r="G12" s="51">
        <f t="shared" si="8"/>
        <v>0</v>
      </c>
      <c r="H12" s="51">
        <f t="shared" si="8"/>
        <v>0</v>
      </c>
      <c r="I12" s="51">
        <f t="shared" si="8"/>
        <v>0</v>
      </c>
      <c r="J12" s="51">
        <f t="shared" si="8"/>
        <v>0</v>
      </c>
      <c r="K12" s="51">
        <f t="shared" si="8"/>
        <v>0</v>
      </c>
      <c r="L12" s="51">
        <f t="shared" si="8"/>
        <v>0</v>
      </c>
      <c r="M12" s="51">
        <f t="shared" si="8"/>
        <v>0</v>
      </c>
      <c r="N12" s="51">
        <f t="shared" si="8"/>
        <v>0</v>
      </c>
      <c r="O12" s="52">
        <f t="shared" si="2"/>
        <v>0</v>
      </c>
    </row>
    <row r="13" spans="1:16" ht="15.75" thickBot="1" x14ac:dyDescent="0.3">
      <c r="A13" s="60" t="s">
        <v>22</v>
      </c>
      <c r="B13" s="47" t="s">
        <v>23</v>
      </c>
      <c r="C13" s="51">
        <f>$P$13/12</f>
        <v>0</v>
      </c>
      <c r="D13" s="51">
        <f t="shared" ref="D13:N13" si="9">$P$13/12</f>
        <v>0</v>
      </c>
      <c r="E13" s="51">
        <f t="shared" si="9"/>
        <v>0</v>
      </c>
      <c r="F13" s="51">
        <f t="shared" si="9"/>
        <v>0</v>
      </c>
      <c r="G13" s="51">
        <f t="shared" si="9"/>
        <v>0</v>
      </c>
      <c r="H13" s="51">
        <f t="shared" si="9"/>
        <v>0</v>
      </c>
      <c r="I13" s="51">
        <f t="shared" si="9"/>
        <v>0</v>
      </c>
      <c r="J13" s="51">
        <f t="shared" si="9"/>
        <v>0</v>
      </c>
      <c r="K13" s="51">
        <f t="shared" si="9"/>
        <v>0</v>
      </c>
      <c r="L13" s="51">
        <f t="shared" si="9"/>
        <v>0</v>
      </c>
      <c r="M13" s="51">
        <f t="shared" si="9"/>
        <v>0</v>
      </c>
      <c r="N13" s="51">
        <f t="shared" si="9"/>
        <v>0</v>
      </c>
      <c r="O13" s="52">
        <f t="shared" si="2"/>
        <v>0</v>
      </c>
    </row>
    <row r="14" spans="1:16" ht="15.75" thickBot="1" x14ac:dyDescent="0.3">
      <c r="A14" s="61" t="s">
        <v>24</v>
      </c>
      <c r="B14" s="48" t="s">
        <v>25</v>
      </c>
      <c r="C14" s="53">
        <f t="shared" ref="C14:O14" si="10">SUM(C5:C13)</f>
        <v>22680700</v>
      </c>
      <c r="D14" s="53">
        <f t="shared" si="10"/>
        <v>22680700</v>
      </c>
      <c r="E14" s="54">
        <f t="shared" si="10"/>
        <v>22680700</v>
      </c>
      <c r="F14" s="53">
        <f t="shared" si="10"/>
        <v>22680700</v>
      </c>
      <c r="G14" s="53">
        <f t="shared" si="10"/>
        <v>22680700</v>
      </c>
      <c r="H14" s="54">
        <f t="shared" si="10"/>
        <v>22680700</v>
      </c>
      <c r="I14" s="53">
        <f t="shared" si="10"/>
        <v>22680700</v>
      </c>
      <c r="J14" s="53">
        <f t="shared" si="10"/>
        <v>22680700</v>
      </c>
      <c r="K14" s="54">
        <f t="shared" si="10"/>
        <v>22680700</v>
      </c>
      <c r="L14" s="53">
        <f t="shared" si="10"/>
        <v>22680700</v>
      </c>
      <c r="M14" s="53">
        <f t="shared" si="10"/>
        <v>22680700</v>
      </c>
      <c r="N14" s="54">
        <f t="shared" si="10"/>
        <v>22680700</v>
      </c>
      <c r="O14" s="54">
        <f t="shared" si="10"/>
        <v>272168400</v>
      </c>
    </row>
    <row r="15" spans="1:16" ht="26.25" x14ac:dyDescent="0.25">
      <c r="A15" s="62" t="s">
        <v>26</v>
      </c>
      <c r="B15" s="68" t="s">
        <v>27</v>
      </c>
      <c r="C15" s="51"/>
      <c r="D15" s="51"/>
      <c r="E15" s="51">
        <v>1338400</v>
      </c>
      <c r="F15" s="51"/>
      <c r="G15" s="51"/>
      <c r="H15" s="51"/>
      <c r="I15" s="51"/>
      <c r="J15" s="51"/>
      <c r="K15" s="51"/>
      <c r="L15" s="51"/>
      <c r="M15" s="51"/>
      <c r="N15" s="51"/>
      <c r="O15" s="55">
        <f>SUM(C15:N15)</f>
        <v>1338400</v>
      </c>
      <c r="P15" s="16">
        <v>1338400</v>
      </c>
    </row>
    <row r="16" spans="1:16" ht="26.25" x14ac:dyDescent="0.25">
      <c r="A16" s="59" t="s">
        <v>28</v>
      </c>
      <c r="B16" s="65" t="s">
        <v>29</v>
      </c>
      <c r="C16" s="51">
        <f>$P$16/12</f>
        <v>0</v>
      </c>
      <c r="D16" s="51">
        <f t="shared" ref="D16:N16" si="11">$P$16/12</f>
        <v>0</v>
      </c>
      <c r="E16" s="51">
        <f t="shared" si="11"/>
        <v>0</v>
      </c>
      <c r="F16" s="51">
        <f t="shared" si="11"/>
        <v>0</v>
      </c>
      <c r="G16" s="51">
        <f t="shared" si="11"/>
        <v>0</v>
      </c>
      <c r="H16" s="51">
        <f t="shared" si="11"/>
        <v>0</v>
      </c>
      <c r="I16" s="51">
        <f t="shared" si="11"/>
        <v>0</v>
      </c>
      <c r="J16" s="51">
        <f t="shared" si="11"/>
        <v>0</v>
      </c>
      <c r="K16" s="51">
        <f t="shared" si="11"/>
        <v>0</v>
      </c>
      <c r="L16" s="51">
        <f t="shared" si="11"/>
        <v>0</v>
      </c>
      <c r="M16" s="51">
        <f t="shared" si="11"/>
        <v>0</v>
      </c>
      <c r="N16" s="51">
        <f t="shared" si="11"/>
        <v>0</v>
      </c>
      <c r="O16" s="56">
        <f t="shared" ref="O16:O20" si="12">SUM(C16:N16)</f>
        <v>0</v>
      </c>
    </row>
    <row r="17" spans="1:16" x14ac:dyDescent="0.25">
      <c r="A17" s="59" t="s">
        <v>30</v>
      </c>
      <c r="B17" s="46" t="s">
        <v>31</v>
      </c>
      <c r="C17" s="51">
        <f>$P$17/12</f>
        <v>0</v>
      </c>
      <c r="D17" s="51">
        <f t="shared" ref="D17:N17" si="13">$P$17/12</f>
        <v>0</v>
      </c>
      <c r="E17" s="51">
        <f t="shared" si="13"/>
        <v>0</v>
      </c>
      <c r="F17" s="51">
        <f t="shared" si="13"/>
        <v>0</v>
      </c>
      <c r="G17" s="51">
        <f t="shared" si="13"/>
        <v>0</v>
      </c>
      <c r="H17" s="51">
        <f t="shared" si="13"/>
        <v>0</v>
      </c>
      <c r="I17" s="51">
        <f t="shared" si="13"/>
        <v>0</v>
      </c>
      <c r="J17" s="51">
        <f t="shared" si="13"/>
        <v>0</v>
      </c>
      <c r="K17" s="51">
        <f t="shared" si="13"/>
        <v>0</v>
      </c>
      <c r="L17" s="51">
        <f t="shared" si="13"/>
        <v>0</v>
      </c>
      <c r="M17" s="51">
        <f t="shared" si="13"/>
        <v>0</v>
      </c>
      <c r="N17" s="51">
        <f t="shared" si="13"/>
        <v>0</v>
      </c>
      <c r="O17" s="56">
        <f t="shared" si="12"/>
        <v>0</v>
      </c>
    </row>
    <row r="18" spans="1:16" x14ac:dyDescent="0.25">
      <c r="A18" s="59" t="s">
        <v>32</v>
      </c>
      <c r="B18" s="46" t="s">
        <v>33</v>
      </c>
      <c r="C18" s="51">
        <f>$P$18/12</f>
        <v>188333.33333333334</v>
      </c>
      <c r="D18" s="51">
        <f t="shared" ref="D18:N18" si="14">$P$18/12</f>
        <v>188333.33333333334</v>
      </c>
      <c r="E18" s="51">
        <f t="shared" si="14"/>
        <v>188333.33333333334</v>
      </c>
      <c r="F18" s="51">
        <f t="shared" si="14"/>
        <v>188333.33333333334</v>
      </c>
      <c r="G18" s="51">
        <f t="shared" si="14"/>
        <v>188333.33333333334</v>
      </c>
      <c r="H18" s="51">
        <f t="shared" si="14"/>
        <v>188333.33333333334</v>
      </c>
      <c r="I18" s="51">
        <f t="shared" si="14"/>
        <v>188333.33333333334</v>
      </c>
      <c r="J18" s="51">
        <f t="shared" si="14"/>
        <v>188333.33333333334</v>
      </c>
      <c r="K18" s="51">
        <f t="shared" si="14"/>
        <v>188333.33333333334</v>
      </c>
      <c r="L18" s="51">
        <f t="shared" si="14"/>
        <v>188333.33333333334</v>
      </c>
      <c r="M18" s="51">
        <f t="shared" si="14"/>
        <v>188333.33333333334</v>
      </c>
      <c r="N18" s="51">
        <f t="shared" si="14"/>
        <v>188333.33333333334</v>
      </c>
      <c r="O18" s="56">
        <f t="shared" si="12"/>
        <v>2259999.9999999995</v>
      </c>
      <c r="P18" s="16">
        <v>2260000</v>
      </c>
    </row>
    <row r="19" spans="1:16" ht="26.25" x14ac:dyDescent="0.25">
      <c r="A19" s="59" t="s">
        <v>34</v>
      </c>
      <c r="B19" s="65" t="s">
        <v>35</v>
      </c>
      <c r="C19" s="51">
        <f>$P$19/12</f>
        <v>0</v>
      </c>
      <c r="D19" s="51">
        <f t="shared" ref="D19:N19" si="15">$P$19/12</f>
        <v>0</v>
      </c>
      <c r="E19" s="51">
        <f t="shared" si="15"/>
        <v>0</v>
      </c>
      <c r="F19" s="51">
        <f t="shared" si="15"/>
        <v>0</v>
      </c>
      <c r="G19" s="51">
        <f t="shared" si="15"/>
        <v>0</v>
      </c>
      <c r="H19" s="51">
        <f t="shared" si="15"/>
        <v>0</v>
      </c>
      <c r="I19" s="51">
        <f t="shared" si="15"/>
        <v>0</v>
      </c>
      <c r="J19" s="51">
        <f t="shared" si="15"/>
        <v>0</v>
      </c>
      <c r="K19" s="51">
        <f t="shared" si="15"/>
        <v>0</v>
      </c>
      <c r="L19" s="51">
        <f t="shared" si="15"/>
        <v>0</v>
      </c>
      <c r="M19" s="51">
        <f t="shared" si="15"/>
        <v>0</v>
      </c>
      <c r="N19" s="51">
        <f t="shared" si="15"/>
        <v>0</v>
      </c>
      <c r="O19" s="56">
        <f t="shared" si="12"/>
        <v>0</v>
      </c>
    </row>
    <row r="20" spans="1:16" ht="15.75" thickBot="1" x14ac:dyDescent="0.3">
      <c r="A20" s="60" t="s">
        <v>36</v>
      </c>
      <c r="B20" s="47" t="s">
        <v>37</v>
      </c>
      <c r="C20" s="51">
        <f>$P$20/12</f>
        <v>22380833.333333332</v>
      </c>
      <c r="D20" s="51">
        <f t="shared" ref="D20:N20" si="16">$P$20/12</f>
        <v>22380833.333333332</v>
      </c>
      <c r="E20" s="51">
        <f t="shared" si="16"/>
        <v>22380833.333333332</v>
      </c>
      <c r="F20" s="51">
        <f t="shared" si="16"/>
        <v>22380833.333333332</v>
      </c>
      <c r="G20" s="51">
        <f t="shared" si="16"/>
        <v>22380833.333333332</v>
      </c>
      <c r="H20" s="51">
        <f t="shared" si="16"/>
        <v>22380833.333333332</v>
      </c>
      <c r="I20" s="51">
        <f t="shared" si="16"/>
        <v>22380833.333333332</v>
      </c>
      <c r="J20" s="51">
        <f t="shared" si="16"/>
        <v>22380833.333333332</v>
      </c>
      <c r="K20" s="51">
        <f t="shared" si="16"/>
        <v>22380833.333333332</v>
      </c>
      <c r="L20" s="51">
        <f t="shared" si="16"/>
        <v>22380833.333333332</v>
      </c>
      <c r="M20" s="51">
        <f t="shared" si="16"/>
        <v>22380833.333333332</v>
      </c>
      <c r="N20" s="51">
        <f t="shared" si="16"/>
        <v>22380833.333333332</v>
      </c>
      <c r="O20" s="57">
        <f t="shared" si="12"/>
        <v>268570000.00000006</v>
      </c>
      <c r="P20" s="16">
        <v>268570000</v>
      </c>
    </row>
    <row r="21" spans="1:16" ht="15.75" thickBot="1" x14ac:dyDescent="0.3">
      <c r="A21" s="61" t="s">
        <v>24</v>
      </c>
      <c r="B21" s="48" t="s">
        <v>38</v>
      </c>
      <c r="C21" s="53">
        <f t="shared" ref="C21:O21" si="17">SUM(C15:C20)</f>
        <v>22569166.666666664</v>
      </c>
      <c r="D21" s="53">
        <f t="shared" si="17"/>
        <v>22569166.666666664</v>
      </c>
      <c r="E21" s="54">
        <f t="shared" si="17"/>
        <v>23907566.666666664</v>
      </c>
      <c r="F21" s="53">
        <f t="shared" si="17"/>
        <v>22569166.666666664</v>
      </c>
      <c r="G21" s="53">
        <f t="shared" si="17"/>
        <v>22569166.666666664</v>
      </c>
      <c r="H21" s="54">
        <f t="shared" si="17"/>
        <v>22569166.666666664</v>
      </c>
      <c r="I21" s="53">
        <f t="shared" si="17"/>
        <v>22569166.666666664</v>
      </c>
      <c r="J21" s="53">
        <f t="shared" si="17"/>
        <v>22569166.666666664</v>
      </c>
      <c r="K21" s="54">
        <f t="shared" si="17"/>
        <v>22569166.666666664</v>
      </c>
      <c r="L21" s="53">
        <f t="shared" si="17"/>
        <v>22569166.666666664</v>
      </c>
      <c r="M21" s="53">
        <f t="shared" si="17"/>
        <v>22569166.666666664</v>
      </c>
      <c r="N21" s="54">
        <f t="shared" si="17"/>
        <v>22569166.666666664</v>
      </c>
      <c r="O21" s="54">
        <f t="shared" si="17"/>
        <v>272168400.00000006</v>
      </c>
    </row>
  </sheetData>
  <mergeCells count="2">
    <mergeCell ref="A1:O1"/>
    <mergeCell ref="A2:O2"/>
  </mergeCells>
  <pageMargins left="0.7" right="0.7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A2" sqref="A2:G2"/>
    </sheetView>
  </sheetViews>
  <sheetFormatPr defaultRowHeight="15" x14ac:dyDescent="0.25"/>
  <cols>
    <col min="3" max="3" width="47.7109375" bestFit="1" customWidth="1"/>
    <col min="4" max="4" width="15.42578125" bestFit="1" customWidth="1"/>
    <col min="5" max="5" width="9.85546875" style="72" bestFit="1" customWidth="1"/>
    <col min="6" max="6" width="9.140625" style="72"/>
    <col min="7" max="7" width="13.5703125" bestFit="1" customWidth="1"/>
    <col min="259" max="259" width="47.7109375" bestFit="1" customWidth="1"/>
    <col min="260" max="260" width="10.85546875" bestFit="1" customWidth="1"/>
    <col min="261" max="261" width="9.85546875" bestFit="1" customWidth="1"/>
    <col min="515" max="515" width="47.7109375" bestFit="1" customWidth="1"/>
    <col min="516" max="516" width="10.85546875" bestFit="1" customWidth="1"/>
    <col min="517" max="517" width="9.85546875" bestFit="1" customWidth="1"/>
    <col min="771" max="771" width="47.7109375" bestFit="1" customWidth="1"/>
    <col min="772" max="772" width="10.85546875" bestFit="1" customWidth="1"/>
    <col min="773" max="773" width="9.85546875" bestFit="1" customWidth="1"/>
    <col min="1027" max="1027" width="47.7109375" bestFit="1" customWidth="1"/>
    <col min="1028" max="1028" width="10.85546875" bestFit="1" customWidth="1"/>
    <col min="1029" max="1029" width="9.85546875" bestFit="1" customWidth="1"/>
    <col min="1283" max="1283" width="47.7109375" bestFit="1" customWidth="1"/>
    <col min="1284" max="1284" width="10.85546875" bestFit="1" customWidth="1"/>
    <col min="1285" max="1285" width="9.85546875" bestFit="1" customWidth="1"/>
    <col min="1539" max="1539" width="47.7109375" bestFit="1" customWidth="1"/>
    <col min="1540" max="1540" width="10.85546875" bestFit="1" customWidth="1"/>
    <col min="1541" max="1541" width="9.85546875" bestFit="1" customWidth="1"/>
    <col min="1795" max="1795" width="47.7109375" bestFit="1" customWidth="1"/>
    <col min="1796" max="1796" width="10.85546875" bestFit="1" customWidth="1"/>
    <col min="1797" max="1797" width="9.85546875" bestFit="1" customWidth="1"/>
    <col min="2051" max="2051" width="47.7109375" bestFit="1" customWidth="1"/>
    <col min="2052" max="2052" width="10.85546875" bestFit="1" customWidth="1"/>
    <col min="2053" max="2053" width="9.85546875" bestFit="1" customWidth="1"/>
    <col min="2307" max="2307" width="47.7109375" bestFit="1" customWidth="1"/>
    <col min="2308" max="2308" width="10.85546875" bestFit="1" customWidth="1"/>
    <col min="2309" max="2309" width="9.85546875" bestFit="1" customWidth="1"/>
    <col min="2563" max="2563" width="47.7109375" bestFit="1" customWidth="1"/>
    <col min="2564" max="2564" width="10.85546875" bestFit="1" customWidth="1"/>
    <col min="2565" max="2565" width="9.85546875" bestFit="1" customWidth="1"/>
    <col min="2819" max="2819" width="47.7109375" bestFit="1" customWidth="1"/>
    <col min="2820" max="2820" width="10.85546875" bestFit="1" customWidth="1"/>
    <col min="2821" max="2821" width="9.85546875" bestFit="1" customWidth="1"/>
    <col min="3075" max="3075" width="47.7109375" bestFit="1" customWidth="1"/>
    <col min="3076" max="3076" width="10.85546875" bestFit="1" customWidth="1"/>
    <col min="3077" max="3077" width="9.85546875" bestFit="1" customWidth="1"/>
    <col min="3331" max="3331" width="47.7109375" bestFit="1" customWidth="1"/>
    <col min="3332" max="3332" width="10.85546875" bestFit="1" customWidth="1"/>
    <col min="3333" max="3333" width="9.85546875" bestFit="1" customWidth="1"/>
    <col min="3587" max="3587" width="47.7109375" bestFit="1" customWidth="1"/>
    <col min="3588" max="3588" width="10.85546875" bestFit="1" customWidth="1"/>
    <col min="3589" max="3589" width="9.85546875" bestFit="1" customWidth="1"/>
    <col min="3843" max="3843" width="47.7109375" bestFit="1" customWidth="1"/>
    <col min="3844" max="3844" width="10.85546875" bestFit="1" customWidth="1"/>
    <col min="3845" max="3845" width="9.85546875" bestFit="1" customWidth="1"/>
    <col min="4099" max="4099" width="47.7109375" bestFit="1" customWidth="1"/>
    <col min="4100" max="4100" width="10.85546875" bestFit="1" customWidth="1"/>
    <col min="4101" max="4101" width="9.85546875" bestFit="1" customWidth="1"/>
    <col min="4355" max="4355" width="47.7109375" bestFit="1" customWidth="1"/>
    <col min="4356" max="4356" width="10.85546875" bestFit="1" customWidth="1"/>
    <col min="4357" max="4357" width="9.85546875" bestFit="1" customWidth="1"/>
    <col min="4611" max="4611" width="47.7109375" bestFit="1" customWidth="1"/>
    <col min="4612" max="4612" width="10.85546875" bestFit="1" customWidth="1"/>
    <col min="4613" max="4613" width="9.85546875" bestFit="1" customWidth="1"/>
    <col min="4867" max="4867" width="47.7109375" bestFit="1" customWidth="1"/>
    <col min="4868" max="4868" width="10.85546875" bestFit="1" customWidth="1"/>
    <col min="4869" max="4869" width="9.85546875" bestFit="1" customWidth="1"/>
    <col min="5123" max="5123" width="47.7109375" bestFit="1" customWidth="1"/>
    <col min="5124" max="5124" width="10.85546875" bestFit="1" customWidth="1"/>
    <col min="5125" max="5125" width="9.85546875" bestFit="1" customWidth="1"/>
    <col min="5379" max="5379" width="47.7109375" bestFit="1" customWidth="1"/>
    <col min="5380" max="5380" width="10.85546875" bestFit="1" customWidth="1"/>
    <col min="5381" max="5381" width="9.85546875" bestFit="1" customWidth="1"/>
    <col min="5635" max="5635" width="47.7109375" bestFit="1" customWidth="1"/>
    <col min="5636" max="5636" width="10.85546875" bestFit="1" customWidth="1"/>
    <col min="5637" max="5637" width="9.85546875" bestFit="1" customWidth="1"/>
    <col min="5891" max="5891" width="47.7109375" bestFit="1" customWidth="1"/>
    <col min="5892" max="5892" width="10.85546875" bestFit="1" customWidth="1"/>
    <col min="5893" max="5893" width="9.85546875" bestFit="1" customWidth="1"/>
    <col min="6147" max="6147" width="47.7109375" bestFit="1" customWidth="1"/>
    <col min="6148" max="6148" width="10.85546875" bestFit="1" customWidth="1"/>
    <col min="6149" max="6149" width="9.85546875" bestFit="1" customWidth="1"/>
    <col min="6403" max="6403" width="47.7109375" bestFit="1" customWidth="1"/>
    <col min="6404" max="6404" width="10.85546875" bestFit="1" customWidth="1"/>
    <col min="6405" max="6405" width="9.85546875" bestFit="1" customWidth="1"/>
    <col min="6659" max="6659" width="47.7109375" bestFit="1" customWidth="1"/>
    <col min="6660" max="6660" width="10.85546875" bestFit="1" customWidth="1"/>
    <col min="6661" max="6661" width="9.85546875" bestFit="1" customWidth="1"/>
    <col min="6915" max="6915" width="47.7109375" bestFit="1" customWidth="1"/>
    <col min="6916" max="6916" width="10.85546875" bestFit="1" customWidth="1"/>
    <col min="6917" max="6917" width="9.85546875" bestFit="1" customWidth="1"/>
    <col min="7171" max="7171" width="47.7109375" bestFit="1" customWidth="1"/>
    <col min="7172" max="7172" width="10.85546875" bestFit="1" customWidth="1"/>
    <col min="7173" max="7173" width="9.85546875" bestFit="1" customWidth="1"/>
    <col min="7427" max="7427" width="47.7109375" bestFit="1" customWidth="1"/>
    <col min="7428" max="7428" width="10.85546875" bestFit="1" customWidth="1"/>
    <col min="7429" max="7429" width="9.85546875" bestFit="1" customWidth="1"/>
    <col min="7683" max="7683" width="47.7109375" bestFit="1" customWidth="1"/>
    <col min="7684" max="7684" width="10.85546875" bestFit="1" customWidth="1"/>
    <col min="7685" max="7685" width="9.85546875" bestFit="1" customWidth="1"/>
    <col min="7939" max="7939" width="47.7109375" bestFit="1" customWidth="1"/>
    <col min="7940" max="7940" width="10.85546875" bestFit="1" customWidth="1"/>
    <col min="7941" max="7941" width="9.85546875" bestFit="1" customWidth="1"/>
    <col min="8195" max="8195" width="47.7109375" bestFit="1" customWidth="1"/>
    <col min="8196" max="8196" width="10.85546875" bestFit="1" customWidth="1"/>
    <col min="8197" max="8197" width="9.85546875" bestFit="1" customWidth="1"/>
    <col min="8451" max="8451" width="47.7109375" bestFit="1" customWidth="1"/>
    <col min="8452" max="8452" width="10.85546875" bestFit="1" customWidth="1"/>
    <col min="8453" max="8453" width="9.85546875" bestFit="1" customWidth="1"/>
    <col min="8707" max="8707" width="47.7109375" bestFit="1" customWidth="1"/>
    <col min="8708" max="8708" width="10.85546875" bestFit="1" customWidth="1"/>
    <col min="8709" max="8709" width="9.85546875" bestFit="1" customWidth="1"/>
    <col min="8963" max="8963" width="47.7109375" bestFit="1" customWidth="1"/>
    <col min="8964" max="8964" width="10.85546875" bestFit="1" customWidth="1"/>
    <col min="8965" max="8965" width="9.85546875" bestFit="1" customWidth="1"/>
    <col min="9219" max="9219" width="47.7109375" bestFit="1" customWidth="1"/>
    <col min="9220" max="9220" width="10.85546875" bestFit="1" customWidth="1"/>
    <col min="9221" max="9221" width="9.85546875" bestFit="1" customWidth="1"/>
    <col min="9475" max="9475" width="47.7109375" bestFit="1" customWidth="1"/>
    <col min="9476" max="9476" width="10.85546875" bestFit="1" customWidth="1"/>
    <col min="9477" max="9477" width="9.85546875" bestFit="1" customWidth="1"/>
    <col min="9731" max="9731" width="47.7109375" bestFit="1" customWidth="1"/>
    <col min="9732" max="9732" width="10.85546875" bestFit="1" customWidth="1"/>
    <col min="9733" max="9733" width="9.85546875" bestFit="1" customWidth="1"/>
    <col min="9987" max="9987" width="47.7109375" bestFit="1" customWidth="1"/>
    <col min="9988" max="9988" width="10.85546875" bestFit="1" customWidth="1"/>
    <col min="9989" max="9989" width="9.85546875" bestFit="1" customWidth="1"/>
    <col min="10243" max="10243" width="47.7109375" bestFit="1" customWidth="1"/>
    <col min="10244" max="10244" width="10.85546875" bestFit="1" customWidth="1"/>
    <col min="10245" max="10245" width="9.85546875" bestFit="1" customWidth="1"/>
    <col min="10499" max="10499" width="47.7109375" bestFit="1" customWidth="1"/>
    <col min="10500" max="10500" width="10.85546875" bestFit="1" customWidth="1"/>
    <col min="10501" max="10501" width="9.85546875" bestFit="1" customWidth="1"/>
    <col min="10755" max="10755" width="47.7109375" bestFit="1" customWidth="1"/>
    <col min="10756" max="10756" width="10.85546875" bestFit="1" customWidth="1"/>
    <col min="10757" max="10757" width="9.85546875" bestFit="1" customWidth="1"/>
    <col min="11011" max="11011" width="47.7109375" bestFit="1" customWidth="1"/>
    <col min="11012" max="11012" width="10.85546875" bestFit="1" customWidth="1"/>
    <col min="11013" max="11013" width="9.85546875" bestFit="1" customWidth="1"/>
    <col min="11267" max="11267" width="47.7109375" bestFit="1" customWidth="1"/>
    <col min="11268" max="11268" width="10.85546875" bestFit="1" customWidth="1"/>
    <col min="11269" max="11269" width="9.85546875" bestFit="1" customWidth="1"/>
    <col min="11523" max="11523" width="47.7109375" bestFit="1" customWidth="1"/>
    <col min="11524" max="11524" width="10.85546875" bestFit="1" customWidth="1"/>
    <col min="11525" max="11525" width="9.85546875" bestFit="1" customWidth="1"/>
    <col min="11779" max="11779" width="47.7109375" bestFit="1" customWidth="1"/>
    <col min="11780" max="11780" width="10.85546875" bestFit="1" customWidth="1"/>
    <col min="11781" max="11781" width="9.85546875" bestFit="1" customWidth="1"/>
    <col min="12035" max="12035" width="47.7109375" bestFit="1" customWidth="1"/>
    <col min="12036" max="12036" width="10.85546875" bestFit="1" customWidth="1"/>
    <col min="12037" max="12037" width="9.85546875" bestFit="1" customWidth="1"/>
    <col min="12291" max="12291" width="47.7109375" bestFit="1" customWidth="1"/>
    <col min="12292" max="12292" width="10.85546875" bestFit="1" customWidth="1"/>
    <col min="12293" max="12293" width="9.85546875" bestFit="1" customWidth="1"/>
    <col min="12547" max="12547" width="47.7109375" bestFit="1" customWidth="1"/>
    <col min="12548" max="12548" width="10.85546875" bestFit="1" customWidth="1"/>
    <col min="12549" max="12549" width="9.85546875" bestFit="1" customWidth="1"/>
    <col min="12803" max="12803" width="47.7109375" bestFit="1" customWidth="1"/>
    <col min="12804" max="12804" width="10.85546875" bestFit="1" customWidth="1"/>
    <col min="12805" max="12805" width="9.85546875" bestFit="1" customWidth="1"/>
    <col min="13059" max="13059" width="47.7109375" bestFit="1" customWidth="1"/>
    <col min="13060" max="13060" width="10.85546875" bestFit="1" customWidth="1"/>
    <col min="13061" max="13061" width="9.85546875" bestFit="1" customWidth="1"/>
    <col min="13315" max="13315" width="47.7109375" bestFit="1" customWidth="1"/>
    <col min="13316" max="13316" width="10.85546875" bestFit="1" customWidth="1"/>
    <col min="13317" max="13317" width="9.85546875" bestFit="1" customWidth="1"/>
    <col min="13571" max="13571" width="47.7109375" bestFit="1" customWidth="1"/>
    <col min="13572" max="13572" width="10.85546875" bestFit="1" customWidth="1"/>
    <col min="13573" max="13573" width="9.85546875" bestFit="1" customWidth="1"/>
    <col min="13827" max="13827" width="47.7109375" bestFit="1" customWidth="1"/>
    <col min="13828" max="13828" width="10.85546875" bestFit="1" customWidth="1"/>
    <col min="13829" max="13829" width="9.85546875" bestFit="1" customWidth="1"/>
    <col min="14083" max="14083" width="47.7109375" bestFit="1" customWidth="1"/>
    <col min="14084" max="14084" width="10.85546875" bestFit="1" customWidth="1"/>
    <col min="14085" max="14085" width="9.85546875" bestFit="1" customWidth="1"/>
    <col min="14339" max="14339" width="47.7109375" bestFit="1" customWidth="1"/>
    <col min="14340" max="14340" width="10.85546875" bestFit="1" customWidth="1"/>
    <col min="14341" max="14341" width="9.85546875" bestFit="1" customWidth="1"/>
    <col min="14595" max="14595" width="47.7109375" bestFit="1" customWidth="1"/>
    <col min="14596" max="14596" width="10.85546875" bestFit="1" customWidth="1"/>
    <col min="14597" max="14597" width="9.85546875" bestFit="1" customWidth="1"/>
    <col min="14851" max="14851" width="47.7109375" bestFit="1" customWidth="1"/>
    <col min="14852" max="14852" width="10.85546875" bestFit="1" customWidth="1"/>
    <col min="14853" max="14853" width="9.85546875" bestFit="1" customWidth="1"/>
    <col min="15107" max="15107" width="47.7109375" bestFit="1" customWidth="1"/>
    <col min="15108" max="15108" width="10.85546875" bestFit="1" customWidth="1"/>
    <col min="15109" max="15109" width="9.85546875" bestFit="1" customWidth="1"/>
    <col min="15363" max="15363" width="47.7109375" bestFit="1" customWidth="1"/>
    <col min="15364" max="15364" width="10.85546875" bestFit="1" customWidth="1"/>
    <col min="15365" max="15365" width="9.85546875" bestFit="1" customWidth="1"/>
    <col min="15619" max="15619" width="47.7109375" bestFit="1" customWidth="1"/>
    <col min="15620" max="15620" width="10.85546875" bestFit="1" customWidth="1"/>
    <col min="15621" max="15621" width="9.85546875" bestFit="1" customWidth="1"/>
    <col min="15875" max="15875" width="47.7109375" bestFit="1" customWidth="1"/>
    <col min="15876" max="15876" width="10.85546875" bestFit="1" customWidth="1"/>
    <col min="15877" max="15877" width="9.85546875" bestFit="1" customWidth="1"/>
    <col min="16131" max="16131" width="47.7109375" bestFit="1" customWidth="1"/>
    <col min="16132" max="16132" width="10.85546875" bestFit="1" customWidth="1"/>
    <col min="16133" max="16133" width="9.85546875" bestFit="1" customWidth="1"/>
  </cols>
  <sheetData>
    <row r="1" spans="1:16" s="16" customFormat="1" x14ac:dyDescent="0.25">
      <c r="A1" s="133" t="s">
        <v>85</v>
      </c>
      <c r="B1" s="133"/>
      <c r="C1" s="133"/>
      <c r="D1" s="133"/>
      <c r="E1" s="133"/>
      <c r="F1" s="133"/>
      <c r="G1" s="133"/>
      <c r="H1" s="2"/>
      <c r="I1" s="2"/>
      <c r="J1" s="2"/>
      <c r="K1" s="2"/>
      <c r="L1" s="2"/>
      <c r="M1" s="2"/>
      <c r="N1" s="2"/>
      <c r="O1" s="2"/>
    </row>
    <row r="2" spans="1:16" s="16" customFormat="1" ht="48" customHeight="1" x14ac:dyDescent="0.25">
      <c r="A2" s="134" t="s">
        <v>77</v>
      </c>
      <c r="B2" s="134"/>
      <c r="C2" s="134"/>
      <c r="D2" s="134"/>
      <c r="E2" s="134"/>
      <c r="F2" s="134"/>
      <c r="G2" s="134"/>
      <c r="H2" s="2"/>
      <c r="I2" s="2"/>
      <c r="J2" s="2"/>
      <c r="K2" s="2"/>
      <c r="L2" s="2"/>
      <c r="M2" s="2"/>
      <c r="N2" s="2"/>
      <c r="O2" s="2"/>
    </row>
    <row r="3" spans="1:16" s="16" customFormat="1" x14ac:dyDescent="0.25">
      <c r="E3" s="101"/>
      <c r="F3" s="22"/>
      <c r="O3" s="1"/>
      <c r="P3"/>
    </row>
    <row r="4" spans="1:16" ht="15.75" thickBot="1" x14ac:dyDescent="0.3">
      <c r="B4" s="25"/>
      <c r="D4" s="21"/>
      <c r="E4" s="102"/>
      <c r="G4" s="21" t="s">
        <v>69</v>
      </c>
    </row>
    <row r="5" spans="1:16" ht="15.75" thickBot="1" x14ac:dyDescent="0.3">
      <c r="B5" s="115" t="s">
        <v>4</v>
      </c>
      <c r="C5" s="116" t="s">
        <v>5</v>
      </c>
      <c r="D5" s="117" t="s">
        <v>75</v>
      </c>
      <c r="E5" s="118" t="s">
        <v>70</v>
      </c>
      <c r="F5" s="119" t="s">
        <v>71</v>
      </c>
      <c r="G5" s="90" t="s">
        <v>72</v>
      </c>
    </row>
    <row r="6" spans="1:16" x14ac:dyDescent="0.25">
      <c r="B6" s="80" t="s">
        <v>6</v>
      </c>
      <c r="C6" s="81" t="s">
        <v>7</v>
      </c>
      <c r="D6" s="91">
        <v>397400000</v>
      </c>
      <c r="E6" s="92"/>
      <c r="F6" s="93"/>
      <c r="G6" s="91">
        <f>SUM(D6+E6-F6)</f>
        <v>397400000</v>
      </c>
    </row>
    <row r="7" spans="1:16" x14ac:dyDescent="0.25">
      <c r="B7" s="26" t="s">
        <v>8</v>
      </c>
      <c r="C7" s="24" t="s">
        <v>9</v>
      </c>
      <c r="D7" s="27">
        <v>84233000</v>
      </c>
      <c r="E7" s="94"/>
      <c r="F7" s="95"/>
      <c r="G7" s="27">
        <f t="shared" ref="G7:G14" si="0">SUM(D7+E7-F7)</f>
        <v>84233000</v>
      </c>
    </row>
    <row r="8" spans="1:16" x14ac:dyDescent="0.25">
      <c r="B8" s="26" t="s">
        <v>10</v>
      </c>
      <c r="C8" s="24" t="s">
        <v>11</v>
      </c>
      <c r="D8" s="27">
        <v>27300000</v>
      </c>
      <c r="E8" s="94"/>
      <c r="F8" s="95"/>
      <c r="G8" s="27">
        <f t="shared" si="0"/>
        <v>27300000</v>
      </c>
    </row>
    <row r="9" spans="1:16" ht="15.75" thickBot="1" x14ac:dyDescent="0.3">
      <c r="B9" s="78" t="s">
        <v>16</v>
      </c>
      <c r="C9" s="79" t="s">
        <v>17</v>
      </c>
      <c r="D9" s="98">
        <v>4000000</v>
      </c>
      <c r="E9" s="96"/>
      <c r="F9" s="97"/>
      <c r="G9" s="98">
        <f t="shared" si="0"/>
        <v>4000000</v>
      </c>
    </row>
    <row r="10" spans="1:16" ht="15.75" thickBot="1" x14ac:dyDescent="0.3">
      <c r="B10" s="112" t="s">
        <v>24</v>
      </c>
      <c r="C10" s="113" t="s">
        <v>25</v>
      </c>
      <c r="D10" s="114">
        <f>SUM(D6:D9)</f>
        <v>512933000</v>
      </c>
      <c r="E10" s="114">
        <f t="shared" ref="E10:G10" si="1">SUM(E6:E9)</f>
        <v>0</v>
      </c>
      <c r="F10" s="114">
        <f t="shared" si="1"/>
        <v>0</v>
      </c>
      <c r="G10" s="114">
        <f t="shared" si="1"/>
        <v>512933000</v>
      </c>
    </row>
    <row r="11" spans="1:16" x14ac:dyDescent="0.25">
      <c r="B11" s="80" t="s">
        <v>26</v>
      </c>
      <c r="C11" s="81" t="s">
        <v>27</v>
      </c>
      <c r="D11" s="91">
        <v>27000000</v>
      </c>
      <c r="E11" s="92"/>
      <c r="F11" s="93"/>
      <c r="G11" s="91">
        <f t="shared" si="0"/>
        <v>27000000</v>
      </c>
    </row>
    <row r="12" spans="1:16" x14ac:dyDescent="0.25">
      <c r="B12" s="26" t="s">
        <v>32</v>
      </c>
      <c r="C12" s="24" t="s">
        <v>33</v>
      </c>
      <c r="D12" s="27">
        <v>2510000</v>
      </c>
      <c r="E12" s="94"/>
      <c r="F12" s="95"/>
      <c r="G12" s="27">
        <f t="shared" si="0"/>
        <v>2510000</v>
      </c>
    </row>
    <row r="13" spans="1:16" x14ac:dyDescent="0.25">
      <c r="B13" s="26" t="s">
        <v>52</v>
      </c>
      <c r="C13" s="24" t="s">
        <v>53</v>
      </c>
      <c r="D13" s="27">
        <v>600000</v>
      </c>
      <c r="E13" s="94"/>
      <c r="F13" s="95"/>
      <c r="G13" s="27">
        <f t="shared" si="0"/>
        <v>600000</v>
      </c>
    </row>
    <row r="14" spans="1:16" ht="15.75" thickBot="1" x14ac:dyDescent="0.3">
      <c r="B14" s="78" t="s">
        <v>36</v>
      </c>
      <c r="C14" s="79" t="s">
        <v>37</v>
      </c>
      <c r="D14" s="98">
        <v>482823000</v>
      </c>
      <c r="E14" s="96"/>
      <c r="F14" s="97"/>
      <c r="G14" s="98">
        <f t="shared" si="0"/>
        <v>482823000</v>
      </c>
    </row>
    <row r="15" spans="1:16" ht="15.75" thickBot="1" x14ac:dyDescent="0.3">
      <c r="B15" s="104" t="s">
        <v>24</v>
      </c>
      <c r="C15" s="105" t="s">
        <v>38</v>
      </c>
      <c r="D15" s="106">
        <f>SUM(D11:D14)</f>
        <v>512933000</v>
      </c>
      <c r="E15" s="106">
        <f t="shared" ref="E15:G15" si="2">SUM(E11:E14)</f>
        <v>0</v>
      </c>
      <c r="F15" s="106">
        <f t="shared" si="2"/>
        <v>0</v>
      </c>
      <c r="G15" s="106">
        <f t="shared" si="2"/>
        <v>512933000</v>
      </c>
      <c r="I15" s="128"/>
    </row>
  </sheetData>
  <mergeCells count="2"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Normal="100" workbookViewId="0">
      <selection activeCell="A2" sqref="A2:O2"/>
    </sheetView>
  </sheetViews>
  <sheetFormatPr defaultRowHeight="15" x14ac:dyDescent="0.25"/>
  <cols>
    <col min="1" max="1" width="5.140625" style="16" customWidth="1"/>
    <col min="2" max="2" width="26.5703125" style="16" customWidth="1"/>
    <col min="3" max="10" width="9.85546875" style="16" bestFit="1" customWidth="1"/>
    <col min="11" max="11" width="10.42578125" style="16" bestFit="1" customWidth="1"/>
    <col min="12" max="14" width="9.85546875" style="16" bestFit="1" customWidth="1"/>
    <col min="15" max="15" width="10.85546875" style="16" bestFit="1" customWidth="1"/>
    <col min="16" max="16" width="10" style="16" bestFit="1" customWidth="1"/>
    <col min="17" max="256" width="9.140625" style="16"/>
    <col min="257" max="257" width="10.7109375" style="16" customWidth="1"/>
    <col min="258" max="258" width="40.7109375" style="16" customWidth="1"/>
    <col min="259" max="261" width="17.7109375" style="16" customWidth="1"/>
    <col min="262" max="262" width="9.85546875" style="16" bestFit="1" customWidth="1"/>
    <col min="263" max="263" width="11.42578125" style="16" customWidth="1"/>
    <col min="264" max="512" width="9.140625" style="16"/>
    <col min="513" max="513" width="10.7109375" style="16" customWidth="1"/>
    <col min="514" max="514" width="40.7109375" style="16" customWidth="1"/>
    <col min="515" max="517" width="17.7109375" style="16" customWidth="1"/>
    <col min="518" max="518" width="9.85546875" style="16" bestFit="1" customWidth="1"/>
    <col min="519" max="519" width="11.42578125" style="16" customWidth="1"/>
    <col min="520" max="768" width="9.140625" style="16"/>
    <col min="769" max="769" width="10.7109375" style="16" customWidth="1"/>
    <col min="770" max="770" width="40.7109375" style="16" customWidth="1"/>
    <col min="771" max="773" width="17.7109375" style="16" customWidth="1"/>
    <col min="774" max="774" width="9.85546875" style="16" bestFit="1" customWidth="1"/>
    <col min="775" max="775" width="11.42578125" style="16" customWidth="1"/>
    <col min="776" max="1024" width="9.140625" style="16"/>
    <col min="1025" max="1025" width="10.7109375" style="16" customWidth="1"/>
    <col min="1026" max="1026" width="40.7109375" style="16" customWidth="1"/>
    <col min="1027" max="1029" width="17.7109375" style="16" customWidth="1"/>
    <col min="1030" max="1030" width="9.85546875" style="16" bestFit="1" customWidth="1"/>
    <col min="1031" max="1031" width="11.42578125" style="16" customWidth="1"/>
    <col min="1032" max="1280" width="9.140625" style="16"/>
    <col min="1281" max="1281" width="10.7109375" style="16" customWidth="1"/>
    <col min="1282" max="1282" width="40.7109375" style="16" customWidth="1"/>
    <col min="1283" max="1285" width="17.7109375" style="16" customWidth="1"/>
    <col min="1286" max="1286" width="9.85546875" style="16" bestFit="1" customWidth="1"/>
    <col min="1287" max="1287" width="11.42578125" style="16" customWidth="1"/>
    <col min="1288" max="1536" width="9.140625" style="16"/>
    <col min="1537" max="1537" width="10.7109375" style="16" customWidth="1"/>
    <col min="1538" max="1538" width="40.7109375" style="16" customWidth="1"/>
    <col min="1539" max="1541" width="17.7109375" style="16" customWidth="1"/>
    <col min="1542" max="1542" width="9.85546875" style="16" bestFit="1" customWidth="1"/>
    <col min="1543" max="1543" width="11.42578125" style="16" customWidth="1"/>
    <col min="1544" max="1792" width="9.140625" style="16"/>
    <col min="1793" max="1793" width="10.7109375" style="16" customWidth="1"/>
    <col min="1794" max="1794" width="40.7109375" style="16" customWidth="1"/>
    <col min="1795" max="1797" width="17.7109375" style="16" customWidth="1"/>
    <col min="1798" max="1798" width="9.85546875" style="16" bestFit="1" customWidth="1"/>
    <col min="1799" max="1799" width="11.42578125" style="16" customWidth="1"/>
    <col min="1800" max="2048" width="9.140625" style="16"/>
    <col min="2049" max="2049" width="10.7109375" style="16" customWidth="1"/>
    <col min="2050" max="2050" width="40.7109375" style="16" customWidth="1"/>
    <col min="2051" max="2053" width="17.7109375" style="16" customWidth="1"/>
    <col min="2054" max="2054" width="9.85546875" style="16" bestFit="1" customWidth="1"/>
    <col min="2055" max="2055" width="11.42578125" style="16" customWidth="1"/>
    <col min="2056" max="2304" width="9.140625" style="16"/>
    <col min="2305" max="2305" width="10.7109375" style="16" customWidth="1"/>
    <col min="2306" max="2306" width="40.7109375" style="16" customWidth="1"/>
    <col min="2307" max="2309" width="17.7109375" style="16" customWidth="1"/>
    <col min="2310" max="2310" width="9.85546875" style="16" bestFit="1" customWidth="1"/>
    <col min="2311" max="2311" width="11.42578125" style="16" customWidth="1"/>
    <col min="2312" max="2560" width="9.140625" style="16"/>
    <col min="2561" max="2561" width="10.7109375" style="16" customWidth="1"/>
    <col min="2562" max="2562" width="40.7109375" style="16" customWidth="1"/>
    <col min="2563" max="2565" width="17.7109375" style="16" customWidth="1"/>
    <col min="2566" max="2566" width="9.85546875" style="16" bestFit="1" customWidth="1"/>
    <col min="2567" max="2567" width="11.42578125" style="16" customWidth="1"/>
    <col min="2568" max="2816" width="9.140625" style="16"/>
    <col min="2817" max="2817" width="10.7109375" style="16" customWidth="1"/>
    <col min="2818" max="2818" width="40.7109375" style="16" customWidth="1"/>
    <col min="2819" max="2821" width="17.7109375" style="16" customWidth="1"/>
    <col min="2822" max="2822" width="9.85546875" style="16" bestFit="1" customWidth="1"/>
    <col min="2823" max="2823" width="11.42578125" style="16" customWidth="1"/>
    <col min="2824" max="3072" width="9.140625" style="16"/>
    <col min="3073" max="3073" width="10.7109375" style="16" customWidth="1"/>
    <col min="3074" max="3074" width="40.7109375" style="16" customWidth="1"/>
    <col min="3075" max="3077" width="17.7109375" style="16" customWidth="1"/>
    <col min="3078" max="3078" width="9.85546875" style="16" bestFit="1" customWidth="1"/>
    <col min="3079" max="3079" width="11.42578125" style="16" customWidth="1"/>
    <col min="3080" max="3328" width="9.140625" style="16"/>
    <col min="3329" max="3329" width="10.7109375" style="16" customWidth="1"/>
    <col min="3330" max="3330" width="40.7109375" style="16" customWidth="1"/>
    <col min="3331" max="3333" width="17.7109375" style="16" customWidth="1"/>
    <col min="3334" max="3334" width="9.85546875" style="16" bestFit="1" customWidth="1"/>
    <col min="3335" max="3335" width="11.42578125" style="16" customWidth="1"/>
    <col min="3336" max="3584" width="9.140625" style="16"/>
    <col min="3585" max="3585" width="10.7109375" style="16" customWidth="1"/>
    <col min="3586" max="3586" width="40.7109375" style="16" customWidth="1"/>
    <col min="3587" max="3589" width="17.7109375" style="16" customWidth="1"/>
    <col min="3590" max="3590" width="9.85546875" style="16" bestFit="1" customWidth="1"/>
    <col min="3591" max="3591" width="11.42578125" style="16" customWidth="1"/>
    <col min="3592" max="3840" width="9.140625" style="16"/>
    <col min="3841" max="3841" width="10.7109375" style="16" customWidth="1"/>
    <col min="3842" max="3842" width="40.7109375" style="16" customWidth="1"/>
    <col min="3843" max="3845" width="17.7109375" style="16" customWidth="1"/>
    <col min="3846" max="3846" width="9.85546875" style="16" bestFit="1" customWidth="1"/>
    <col min="3847" max="3847" width="11.42578125" style="16" customWidth="1"/>
    <col min="3848" max="4096" width="9.140625" style="16"/>
    <col min="4097" max="4097" width="10.7109375" style="16" customWidth="1"/>
    <col min="4098" max="4098" width="40.7109375" style="16" customWidth="1"/>
    <col min="4099" max="4101" width="17.7109375" style="16" customWidth="1"/>
    <col min="4102" max="4102" width="9.85546875" style="16" bestFit="1" customWidth="1"/>
    <col min="4103" max="4103" width="11.42578125" style="16" customWidth="1"/>
    <col min="4104" max="4352" width="9.140625" style="16"/>
    <col min="4353" max="4353" width="10.7109375" style="16" customWidth="1"/>
    <col min="4354" max="4354" width="40.7109375" style="16" customWidth="1"/>
    <col min="4355" max="4357" width="17.7109375" style="16" customWidth="1"/>
    <col min="4358" max="4358" width="9.85546875" style="16" bestFit="1" customWidth="1"/>
    <col min="4359" max="4359" width="11.42578125" style="16" customWidth="1"/>
    <col min="4360" max="4608" width="9.140625" style="16"/>
    <col min="4609" max="4609" width="10.7109375" style="16" customWidth="1"/>
    <col min="4610" max="4610" width="40.7109375" style="16" customWidth="1"/>
    <col min="4611" max="4613" width="17.7109375" style="16" customWidth="1"/>
    <col min="4614" max="4614" width="9.85546875" style="16" bestFit="1" customWidth="1"/>
    <col min="4615" max="4615" width="11.42578125" style="16" customWidth="1"/>
    <col min="4616" max="4864" width="9.140625" style="16"/>
    <col min="4865" max="4865" width="10.7109375" style="16" customWidth="1"/>
    <col min="4866" max="4866" width="40.7109375" style="16" customWidth="1"/>
    <col min="4867" max="4869" width="17.7109375" style="16" customWidth="1"/>
    <col min="4870" max="4870" width="9.85546875" style="16" bestFit="1" customWidth="1"/>
    <col min="4871" max="4871" width="11.42578125" style="16" customWidth="1"/>
    <col min="4872" max="5120" width="9.140625" style="16"/>
    <col min="5121" max="5121" width="10.7109375" style="16" customWidth="1"/>
    <col min="5122" max="5122" width="40.7109375" style="16" customWidth="1"/>
    <col min="5123" max="5125" width="17.7109375" style="16" customWidth="1"/>
    <col min="5126" max="5126" width="9.85546875" style="16" bestFit="1" customWidth="1"/>
    <col min="5127" max="5127" width="11.42578125" style="16" customWidth="1"/>
    <col min="5128" max="5376" width="9.140625" style="16"/>
    <col min="5377" max="5377" width="10.7109375" style="16" customWidth="1"/>
    <col min="5378" max="5378" width="40.7109375" style="16" customWidth="1"/>
    <col min="5379" max="5381" width="17.7109375" style="16" customWidth="1"/>
    <col min="5382" max="5382" width="9.85546875" style="16" bestFit="1" customWidth="1"/>
    <col min="5383" max="5383" width="11.42578125" style="16" customWidth="1"/>
    <col min="5384" max="5632" width="9.140625" style="16"/>
    <col min="5633" max="5633" width="10.7109375" style="16" customWidth="1"/>
    <col min="5634" max="5634" width="40.7109375" style="16" customWidth="1"/>
    <col min="5635" max="5637" width="17.7109375" style="16" customWidth="1"/>
    <col min="5638" max="5638" width="9.85546875" style="16" bestFit="1" customWidth="1"/>
    <col min="5639" max="5639" width="11.42578125" style="16" customWidth="1"/>
    <col min="5640" max="5888" width="9.140625" style="16"/>
    <col min="5889" max="5889" width="10.7109375" style="16" customWidth="1"/>
    <col min="5890" max="5890" width="40.7109375" style="16" customWidth="1"/>
    <col min="5891" max="5893" width="17.7109375" style="16" customWidth="1"/>
    <col min="5894" max="5894" width="9.85546875" style="16" bestFit="1" customWidth="1"/>
    <col min="5895" max="5895" width="11.42578125" style="16" customWidth="1"/>
    <col min="5896" max="6144" width="9.140625" style="16"/>
    <col min="6145" max="6145" width="10.7109375" style="16" customWidth="1"/>
    <col min="6146" max="6146" width="40.7109375" style="16" customWidth="1"/>
    <col min="6147" max="6149" width="17.7109375" style="16" customWidth="1"/>
    <col min="6150" max="6150" width="9.85546875" style="16" bestFit="1" customWidth="1"/>
    <col min="6151" max="6151" width="11.42578125" style="16" customWidth="1"/>
    <col min="6152" max="6400" width="9.140625" style="16"/>
    <col min="6401" max="6401" width="10.7109375" style="16" customWidth="1"/>
    <col min="6402" max="6402" width="40.7109375" style="16" customWidth="1"/>
    <col min="6403" max="6405" width="17.7109375" style="16" customWidth="1"/>
    <col min="6406" max="6406" width="9.85546875" style="16" bestFit="1" customWidth="1"/>
    <col min="6407" max="6407" width="11.42578125" style="16" customWidth="1"/>
    <col min="6408" max="6656" width="9.140625" style="16"/>
    <col min="6657" max="6657" width="10.7109375" style="16" customWidth="1"/>
    <col min="6658" max="6658" width="40.7109375" style="16" customWidth="1"/>
    <col min="6659" max="6661" width="17.7109375" style="16" customWidth="1"/>
    <col min="6662" max="6662" width="9.85546875" style="16" bestFit="1" customWidth="1"/>
    <col min="6663" max="6663" width="11.42578125" style="16" customWidth="1"/>
    <col min="6664" max="6912" width="9.140625" style="16"/>
    <col min="6913" max="6913" width="10.7109375" style="16" customWidth="1"/>
    <col min="6914" max="6914" width="40.7109375" style="16" customWidth="1"/>
    <col min="6915" max="6917" width="17.7109375" style="16" customWidth="1"/>
    <col min="6918" max="6918" width="9.85546875" style="16" bestFit="1" customWidth="1"/>
    <col min="6919" max="6919" width="11.42578125" style="16" customWidth="1"/>
    <col min="6920" max="7168" width="9.140625" style="16"/>
    <col min="7169" max="7169" width="10.7109375" style="16" customWidth="1"/>
    <col min="7170" max="7170" width="40.7109375" style="16" customWidth="1"/>
    <col min="7171" max="7173" width="17.7109375" style="16" customWidth="1"/>
    <col min="7174" max="7174" width="9.85546875" style="16" bestFit="1" customWidth="1"/>
    <col min="7175" max="7175" width="11.42578125" style="16" customWidth="1"/>
    <col min="7176" max="7424" width="9.140625" style="16"/>
    <col min="7425" max="7425" width="10.7109375" style="16" customWidth="1"/>
    <col min="7426" max="7426" width="40.7109375" style="16" customWidth="1"/>
    <col min="7427" max="7429" width="17.7109375" style="16" customWidth="1"/>
    <col min="7430" max="7430" width="9.85546875" style="16" bestFit="1" customWidth="1"/>
    <col min="7431" max="7431" width="11.42578125" style="16" customWidth="1"/>
    <col min="7432" max="7680" width="9.140625" style="16"/>
    <col min="7681" max="7681" width="10.7109375" style="16" customWidth="1"/>
    <col min="7682" max="7682" width="40.7109375" style="16" customWidth="1"/>
    <col min="7683" max="7685" width="17.7109375" style="16" customWidth="1"/>
    <col min="7686" max="7686" width="9.85546875" style="16" bestFit="1" customWidth="1"/>
    <col min="7687" max="7687" width="11.42578125" style="16" customWidth="1"/>
    <col min="7688" max="7936" width="9.140625" style="16"/>
    <col min="7937" max="7937" width="10.7109375" style="16" customWidth="1"/>
    <col min="7938" max="7938" width="40.7109375" style="16" customWidth="1"/>
    <col min="7939" max="7941" width="17.7109375" style="16" customWidth="1"/>
    <col min="7942" max="7942" width="9.85546875" style="16" bestFit="1" customWidth="1"/>
    <col min="7943" max="7943" width="11.42578125" style="16" customWidth="1"/>
    <col min="7944" max="8192" width="9.140625" style="16"/>
    <col min="8193" max="8193" width="10.7109375" style="16" customWidth="1"/>
    <col min="8194" max="8194" width="40.7109375" style="16" customWidth="1"/>
    <col min="8195" max="8197" width="17.7109375" style="16" customWidth="1"/>
    <col min="8198" max="8198" width="9.85546875" style="16" bestFit="1" customWidth="1"/>
    <col min="8199" max="8199" width="11.42578125" style="16" customWidth="1"/>
    <col min="8200" max="8448" width="9.140625" style="16"/>
    <col min="8449" max="8449" width="10.7109375" style="16" customWidth="1"/>
    <col min="8450" max="8450" width="40.7109375" style="16" customWidth="1"/>
    <col min="8451" max="8453" width="17.7109375" style="16" customWidth="1"/>
    <col min="8454" max="8454" width="9.85546875" style="16" bestFit="1" customWidth="1"/>
    <col min="8455" max="8455" width="11.42578125" style="16" customWidth="1"/>
    <col min="8456" max="8704" width="9.140625" style="16"/>
    <col min="8705" max="8705" width="10.7109375" style="16" customWidth="1"/>
    <col min="8706" max="8706" width="40.7109375" style="16" customWidth="1"/>
    <col min="8707" max="8709" width="17.7109375" style="16" customWidth="1"/>
    <col min="8710" max="8710" width="9.85546875" style="16" bestFit="1" customWidth="1"/>
    <col min="8711" max="8711" width="11.42578125" style="16" customWidth="1"/>
    <col min="8712" max="8960" width="9.140625" style="16"/>
    <col min="8961" max="8961" width="10.7109375" style="16" customWidth="1"/>
    <col min="8962" max="8962" width="40.7109375" style="16" customWidth="1"/>
    <col min="8963" max="8965" width="17.7109375" style="16" customWidth="1"/>
    <col min="8966" max="8966" width="9.85546875" style="16" bestFit="1" customWidth="1"/>
    <col min="8967" max="8967" width="11.42578125" style="16" customWidth="1"/>
    <col min="8968" max="9216" width="9.140625" style="16"/>
    <col min="9217" max="9217" width="10.7109375" style="16" customWidth="1"/>
    <col min="9218" max="9218" width="40.7109375" style="16" customWidth="1"/>
    <col min="9219" max="9221" width="17.7109375" style="16" customWidth="1"/>
    <col min="9222" max="9222" width="9.85546875" style="16" bestFit="1" customWidth="1"/>
    <col min="9223" max="9223" width="11.42578125" style="16" customWidth="1"/>
    <col min="9224" max="9472" width="9.140625" style="16"/>
    <col min="9473" max="9473" width="10.7109375" style="16" customWidth="1"/>
    <col min="9474" max="9474" width="40.7109375" style="16" customWidth="1"/>
    <col min="9475" max="9477" width="17.7109375" style="16" customWidth="1"/>
    <col min="9478" max="9478" width="9.85546875" style="16" bestFit="1" customWidth="1"/>
    <col min="9479" max="9479" width="11.42578125" style="16" customWidth="1"/>
    <col min="9480" max="9728" width="9.140625" style="16"/>
    <col min="9729" max="9729" width="10.7109375" style="16" customWidth="1"/>
    <col min="9730" max="9730" width="40.7109375" style="16" customWidth="1"/>
    <col min="9731" max="9733" width="17.7109375" style="16" customWidth="1"/>
    <col min="9734" max="9734" width="9.85546875" style="16" bestFit="1" customWidth="1"/>
    <col min="9735" max="9735" width="11.42578125" style="16" customWidth="1"/>
    <col min="9736" max="9984" width="9.140625" style="16"/>
    <col min="9985" max="9985" width="10.7109375" style="16" customWidth="1"/>
    <col min="9986" max="9986" width="40.7109375" style="16" customWidth="1"/>
    <col min="9987" max="9989" width="17.7109375" style="16" customWidth="1"/>
    <col min="9990" max="9990" width="9.85546875" style="16" bestFit="1" customWidth="1"/>
    <col min="9991" max="9991" width="11.42578125" style="16" customWidth="1"/>
    <col min="9992" max="10240" width="9.140625" style="16"/>
    <col min="10241" max="10241" width="10.7109375" style="16" customWidth="1"/>
    <col min="10242" max="10242" width="40.7109375" style="16" customWidth="1"/>
    <col min="10243" max="10245" width="17.7109375" style="16" customWidth="1"/>
    <col min="10246" max="10246" width="9.85546875" style="16" bestFit="1" customWidth="1"/>
    <col min="10247" max="10247" width="11.42578125" style="16" customWidth="1"/>
    <col min="10248" max="10496" width="9.140625" style="16"/>
    <col min="10497" max="10497" width="10.7109375" style="16" customWidth="1"/>
    <col min="10498" max="10498" width="40.7109375" style="16" customWidth="1"/>
    <col min="10499" max="10501" width="17.7109375" style="16" customWidth="1"/>
    <col min="10502" max="10502" width="9.85546875" style="16" bestFit="1" customWidth="1"/>
    <col min="10503" max="10503" width="11.42578125" style="16" customWidth="1"/>
    <col min="10504" max="10752" width="9.140625" style="16"/>
    <col min="10753" max="10753" width="10.7109375" style="16" customWidth="1"/>
    <col min="10754" max="10754" width="40.7109375" style="16" customWidth="1"/>
    <col min="10755" max="10757" width="17.7109375" style="16" customWidth="1"/>
    <col min="10758" max="10758" width="9.85546875" style="16" bestFit="1" customWidth="1"/>
    <col min="10759" max="10759" width="11.42578125" style="16" customWidth="1"/>
    <col min="10760" max="11008" width="9.140625" style="16"/>
    <col min="11009" max="11009" width="10.7109375" style="16" customWidth="1"/>
    <col min="11010" max="11010" width="40.7109375" style="16" customWidth="1"/>
    <col min="11011" max="11013" width="17.7109375" style="16" customWidth="1"/>
    <col min="11014" max="11014" width="9.85546875" style="16" bestFit="1" customWidth="1"/>
    <col min="11015" max="11015" width="11.42578125" style="16" customWidth="1"/>
    <col min="11016" max="11264" width="9.140625" style="16"/>
    <col min="11265" max="11265" width="10.7109375" style="16" customWidth="1"/>
    <col min="11266" max="11266" width="40.7109375" style="16" customWidth="1"/>
    <col min="11267" max="11269" width="17.7109375" style="16" customWidth="1"/>
    <col min="11270" max="11270" width="9.85546875" style="16" bestFit="1" customWidth="1"/>
    <col min="11271" max="11271" width="11.42578125" style="16" customWidth="1"/>
    <col min="11272" max="11520" width="9.140625" style="16"/>
    <col min="11521" max="11521" width="10.7109375" style="16" customWidth="1"/>
    <col min="11522" max="11522" width="40.7109375" style="16" customWidth="1"/>
    <col min="11523" max="11525" width="17.7109375" style="16" customWidth="1"/>
    <col min="11526" max="11526" width="9.85546875" style="16" bestFit="1" customWidth="1"/>
    <col min="11527" max="11527" width="11.42578125" style="16" customWidth="1"/>
    <col min="11528" max="11776" width="9.140625" style="16"/>
    <col min="11777" max="11777" width="10.7109375" style="16" customWidth="1"/>
    <col min="11778" max="11778" width="40.7109375" style="16" customWidth="1"/>
    <col min="11779" max="11781" width="17.7109375" style="16" customWidth="1"/>
    <col min="11782" max="11782" width="9.85546875" style="16" bestFit="1" customWidth="1"/>
    <col min="11783" max="11783" width="11.42578125" style="16" customWidth="1"/>
    <col min="11784" max="12032" width="9.140625" style="16"/>
    <col min="12033" max="12033" width="10.7109375" style="16" customWidth="1"/>
    <col min="12034" max="12034" width="40.7109375" style="16" customWidth="1"/>
    <col min="12035" max="12037" width="17.7109375" style="16" customWidth="1"/>
    <col min="12038" max="12038" width="9.85546875" style="16" bestFit="1" customWidth="1"/>
    <col min="12039" max="12039" width="11.42578125" style="16" customWidth="1"/>
    <col min="12040" max="12288" width="9.140625" style="16"/>
    <col min="12289" max="12289" width="10.7109375" style="16" customWidth="1"/>
    <col min="12290" max="12290" width="40.7109375" style="16" customWidth="1"/>
    <col min="12291" max="12293" width="17.7109375" style="16" customWidth="1"/>
    <col min="12294" max="12294" width="9.85546875" style="16" bestFit="1" customWidth="1"/>
    <col min="12295" max="12295" width="11.42578125" style="16" customWidth="1"/>
    <col min="12296" max="12544" width="9.140625" style="16"/>
    <col min="12545" max="12545" width="10.7109375" style="16" customWidth="1"/>
    <col min="12546" max="12546" width="40.7109375" style="16" customWidth="1"/>
    <col min="12547" max="12549" width="17.7109375" style="16" customWidth="1"/>
    <col min="12550" max="12550" width="9.85546875" style="16" bestFit="1" customWidth="1"/>
    <col min="12551" max="12551" width="11.42578125" style="16" customWidth="1"/>
    <col min="12552" max="12800" width="9.140625" style="16"/>
    <col min="12801" max="12801" width="10.7109375" style="16" customWidth="1"/>
    <col min="12802" max="12802" width="40.7109375" style="16" customWidth="1"/>
    <col min="12803" max="12805" width="17.7109375" style="16" customWidth="1"/>
    <col min="12806" max="12806" width="9.85546875" style="16" bestFit="1" customWidth="1"/>
    <col min="12807" max="12807" width="11.42578125" style="16" customWidth="1"/>
    <col min="12808" max="13056" width="9.140625" style="16"/>
    <col min="13057" max="13057" width="10.7109375" style="16" customWidth="1"/>
    <col min="13058" max="13058" width="40.7109375" style="16" customWidth="1"/>
    <col min="13059" max="13061" width="17.7109375" style="16" customWidth="1"/>
    <col min="13062" max="13062" width="9.85546875" style="16" bestFit="1" customWidth="1"/>
    <col min="13063" max="13063" width="11.42578125" style="16" customWidth="1"/>
    <col min="13064" max="13312" width="9.140625" style="16"/>
    <col min="13313" max="13313" width="10.7109375" style="16" customWidth="1"/>
    <col min="13314" max="13314" width="40.7109375" style="16" customWidth="1"/>
    <col min="13315" max="13317" width="17.7109375" style="16" customWidth="1"/>
    <col min="13318" max="13318" width="9.85546875" style="16" bestFit="1" customWidth="1"/>
    <col min="13319" max="13319" width="11.42578125" style="16" customWidth="1"/>
    <col min="13320" max="13568" width="9.140625" style="16"/>
    <col min="13569" max="13569" width="10.7109375" style="16" customWidth="1"/>
    <col min="13570" max="13570" width="40.7109375" style="16" customWidth="1"/>
    <col min="13571" max="13573" width="17.7109375" style="16" customWidth="1"/>
    <col min="13574" max="13574" width="9.85546875" style="16" bestFit="1" customWidth="1"/>
    <col min="13575" max="13575" width="11.42578125" style="16" customWidth="1"/>
    <col min="13576" max="13824" width="9.140625" style="16"/>
    <col min="13825" max="13825" width="10.7109375" style="16" customWidth="1"/>
    <col min="13826" max="13826" width="40.7109375" style="16" customWidth="1"/>
    <col min="13827" max="13829" width="17.7109375" style="16" customWidth="1"/>
    <col min="13830" max="13830" width="9.85546875" style="16" bestFit="1" customWidth="1"/>
    <col min="13831" max="13831" width="11.42578125" style="16" customWidth="1"/>
    <col min="13832" max="14080" width="9.140625" style="16"/>
    <col min="14081" max="14081" width="10.7109375" style="16" customWidth="1"/>
    <col min="14082" max="14082" width="40.7109375" style="16" customWidth="1"/>
    <col min="14083" max="14085" width="17.7109375" style="16" customWidth="1"/>
    <col min="14086" max="14086" width="9.85546875" style="16" bestFit="1" customWidth="1"/>
    <col min="14087" max="14087" width="11.42578125" style="16" customWidth="1"/>
    <col min="14088" max="14336" width="9.140625" style="16"/>
    <col min="14337" max="14337" width="10.7109375" style="16" customWidth="1"/>
    <col min="14338" max="14338" width="40.7109375" style="16" customWidth="1"/>
    <col min="14339" max="14341" width="17.7109375" style="16" customWidth="1"/>
    <col min="14342" max="14342" width="9.85546875" style="16" bestFit="1" customWidth="1"/>
    <col min="14343" max="14343" width="11.42578125" style="16" customWidth="1"/>
    <col min="14344" max="14592" width="9.140625" style="16"/>
    <col min="14593" max="14593" width="10.7109375" style="16" customWidth="1"/>
    <col min="14594" max="14594" width="40.7109375" style="16" customWidth="1"/>
    <col min="14595" max="14597" width="17.7109375" style="16" customWidth="1"/>
    <col min="14598" max="14598" width="9.85546875" style="16" bestFit="1" customWidth="1"/>
    <col min="14599" max="14599" width="11.42578125" style="16" customWidth="1"/>
    <col min="14600" max="14848" width="9.140625" style="16"/>
    <col min="14849" max="14849" width="10.7109375" style="16" customWidth="1"/>
    <col min="14850" max="14850" width="40.7109375" style="16" customWidth="1"/>
    <col min="14851" max="14853" width="17.7109375" style="16" customWidth="1"/>
    <col min="14854" max="14854" width="9.85546875" style="16" bestFit="1" customWidth="1"/>
    <col min="14855" max="14855" width="11.42578125" style="16" customWidth="1"/>
    <col min="14856" max="15104" width="9.140625" style="16"/>
    <col min="15105" max="15105" width="10.7109375" style="16" customWidth="1"/>
    <col min="15106" max="15106" width="40.7109375" style="16" customWidth="1"/>
    <col min="15107" max="15109" width="17.7109375" style="16" customWidth="1"/>
    <col min="15110" max="15110" width="9.85546875" style="16" bestFit="1" customWidth="1"/>
    <col min="15111" max="15111" width="11.42578125" style="16" customWidth="1"/>
    <col min="15112" max="15360" width="9.140625" style="16"/>
    <col min="15361" max="15361" width="10.7109375" style="16" customWidth="1"/>
    <col min="15362" max="15362" width="40.7109375" style="16" customWidth="1"/>
    <col min="15363" max="15365" width="17.7109375" style="16" customWidth="1"/>
    <col min="15366" max="15366" width="9.85546875" style="16" bestFit="1" customWidth="1"/>
    <col min="15367" max="15367" width="11.42578125" style="16" customWidth="1"/>
    <col min="15368" max="15616" width="9.140625" style="16"/>
    <col min="15617" max="15617" width="10.7109375" style="16" customWidth="1"/>
    <col min="15618" max="15618" width="40.7109375" style="16" customWidth="1"/>
    <col min="15619" max="15621" width="17.7109375" style="16" customWidth="1"/>
    <col min="15622" max="15622" width="9.85546875" style="16" bestFit="1" customWidth="1"/>
    <col min="15623" max="15623" width="11.42578125" style="16" customWidth="1"/>
    <col min="15624" max="15872" width="9.140625" style="16"/>
    <col min="15873" max="15873" width="10.7109375" style="16" customWidth="1"/>
    <col min="15874" max="15874" width="40.7109375" style="16" customWidth="1"/>
    <col min="15875" max="15877" width="17.7109375" style="16" customWidth="1"/>
    <col min="15878" max="15878" width="9.85546875" style="16" bestFit="1" customWidth="1"/>
    <col min="15879" max="15879" width="11.42578125" style="16" customWidth="1"/>
    <col min="15880" max="16128" width="9.140625" style="16"/>
    <col min="16129" max="16129" width="10.7109375" style="16" customWidth="1"/>
    <col min="16130" max="16130" width="40.7109375" style="16" customWidth="1"/>
    <col min="16131" max="16133" width="17.7109375" style="16" customWidth="1"/>
    <col min="16134" max="16134" width="9.85546875" style="16" bestFit="1" customWidth="1"/>
    <col min="16135" max="16135" width="11.42578125" style="16" customWidth="1"/>
    <col min="16136" max="16384" width="9.140625" style="16"/>
  </cols>
  <sheetData>
    <row r="1" spans="1:16" x14ac:dyDescent="0.25">
      <c r="A1" s="133" t="s">
        <v>86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6" x14ac:dyDescent="0.25">
      <c r="A2" s="133" t="s">
        <v>56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pans="1:16" ht="15.75" thickBot="1" x14ac:dyDescent="0.3">
      <c r="E3" s="1"/>
      <c r="O3" s="1" t="s">
        <v>69</v>
      </c>
      <c r="P3"/>
    </row>
    <row r="4" spans="1:16" s="17" customFormat="1" x14ac:dyDescent="0.25">
      <c r="A4" s="58" t="s">
        <v>4</v>
      </c>
      <c r="B4" s="45" t="s">
        <v>5</v>
      </c>
      <c r="C4" s="45" t="s">
        <v>39</v>
      </c>
      <c r="D4" s="45" t="s">
        <v>40</v>
      </c>
      <c r="E4" s="45" t="s">
        <v>41</v>
      </c>
      <c r="F4" s="45" t="s">
        <v>42</v>
      </c>
      <c r="G4" s="45" t="s">
        <v>43</v>
      </c>
      <c r="H4" s="45" t="s">
        <v>44</v>
      </c>
      <c r="I4" s="45" t="s">
        <v>45</v>
      </c>
      <c r="J4" s="45" t="s">
        <v>46</v>
      </c>
      <c r="K4" s="45" t="s">
        <v>47</v>
      </c>
      <c r="L4" s="45" t="s">
        <v>48</v>
      </c>
      <c r="M4" s="45" t="s">
        <v>49</v>
      </c>
      <c r="N4" s="45" t="s">
        <v>50</v>
      </c>
      <c r="O4" s="50" t="s">
        <v>51</v>
      </c>
    </row>
    <row r="5" spans="1:16" s="7" customFormat="1" x14ac:dyDescent="0.25">
      <c r="A5" s="59" t="s">
        <v>6</v>
      </c>
      <c r="B5" s="46" t="s">
        <v>7</v>
      </c>
      <c r="C5" s="51">
        <f>$P$5/12</f>
        <v>33116666.666666668</v>
      </c>
      <c r="D5" s="51">
        <f t="shared" ref="D5:N5" si="0">$P$5/12</f>
        <v>33116666.666666668</v>
      </c>
      <c r="E5" s="51">
        <f t="shared" si="0"/>
        <v>33116666.666666668</v>
      </c>
      <c r="F5" s="51">
        <f t="shared" si="0"/>
        <v>33116666.666666668</v>
      </c>
      <c r="G5" s="51">
        <f t="shared" si="0"/>
        <v>33116666.666666668</v>
      </c>
      <c r="H5" s="51">
        <f t="shared" si="0"/>
        <v>33116666.666666668</v>
      </c>
      <c r="I5" s="51">
        <f t="shared" si="0"/>
        <v>33116666.666666668</v>
      </c>
      <c r="J5" s="51">
        <f t="shared" si="0"/>
        <v>33116666.666666668</v>
      </c>
      <c r="K5" s="51">
        <f t="shared" si="0"/>
        <v>33116666.666666668</v>
      </c>
      <c r="L5" s="51">
        <f t="shared" si="0"/>
        <v>33116666.666666668</v>
      </c>
      <c r="M5" s="51">
        <f t="shared" si="0"/>
        <v>33116666.666666668</v>
      </c>
      <c r="N5" s="51">
        <f t="shared" si="0"/>
        <v>33116666.666666668</v>
      </c>
      <c r="O5" s="52">
        <f>SUM(C5:N5)</f>
        <v>397400000.00000006</v>
      </c>
      <c r="P5" s="7">
        <v>397400000</v>
      </c>
    </row>
    <row r="6" spans="1:16" s="7" customFormat="1" ht="26.25" x14ac:dyDescent="0.25">
      <c r="A6" s="59" t="s">
        <v>8</v>
      </c>
      <c r="B6" s="65" t="s">
        <v>9</v>
      </c>
      <c r="C6" s="51">
        <f>$P$6/12</f>
        <v>7019416.666666667</v>
      </c>
      <c r="D6" s="51">
        <f t="shared" ref="D6:N6" si="1">$P$6/12</f>
        <v>7019416.666666667</v>
      </c>
      <c r="E6" s="51">
        <f t="shared" si="1"/>
        <v>7019416.666666667</v>
      </c>
      <c r="F6" s="51">
        <f t="shared" si="1"/>
        <v>7019416.666666667</v>
      </c>
      <c r="G6" s="51">
        <f t="shared" si="1"/>
        <v>7019416.666666667</v>
      </c>
      <c r="H6" s="51">
        <f t="shared" si="1"/>
        <v>7019416.666666667</v>
      </c>
      <c r="I6" s="51">
        <f t="shared" si="1"/>
        <v>7019416.666666667</v>
      </c>
      <c r="J6" s="51">
        <f t="shared" si="1"/>
        <v>7019416.666666667</v>
      </c>
      <c r="K6" s="51">
        <f t="shared" si="1"/>
        <v>7019416.666666667</v>
      </c>
      <c r="L6" s="51">
        <f t="shared" si="1"/>
        <v>7019416.666666667</v>
      </c>
      <c r="M6" s="51">
        <f t="shared" si="1"/>
        <v>7019416.666666667</v>
      </c>
      <c r="N6" s="51">
        <f t="shared" si="1"/>
        <v>7019416.666666667</v>
      </c>
      <c r="O6" s="52">
        <f t="shared" ref="O6:O13" si="2">SUM(C6:N6)</f>
        <v>84233000</v>
      </c>
      <c r="P6" s="7">
        <v>84233000</v>
      </c>
    </row>
    <row r="7" spans="1:16" x14ac:dyDescent="0.25">
      <c r="A7" s="59" t="s">
        <v>10</v>
      </c>
      <c r="B7" s="46" t="s">
        <v>11</v>
      </c>
      <c r="C7" s="51">
        <f>$P$7/12</f>
        <v>2275000</v>
      </c>
      <c r="D7" s="51">
        <f t="shared" ref="D7:N7" si="3">$P$7/12</f>
        <v>2275000</v>
      </c>
      <c r="E7" s="51">
        <f t="shared" si="3"/>
        <v>2275000</v>
      </c>
      <c r="F7" s="51">
        <f t="shared" si="3"/>
        <v>2275000</v>
      </c>
      <c r="G7" s="51">
        <f t="shared" si="3"/>
        <v>2275000</v>
      </c>
      <c r="H7" s="51">
        <f t="shared" si="3"/>
        <v>2275000</v>
      </c>
      <c r="I7" s="51">
        <f t="shared" si="3"/>
        <v>2275000</v>
      </c>
      <c r="J7" s="51">
        <f t="shared" si="3"/>
        <v>2275000</v>
      </c>
      <c r="K7" s="51">
        <f t="shared" si="3"/>
        <v>2275000</v>
      </c>
      <c r="L7" s="51">
        <f t="shared" si="3"/>
        <v>2275000</v>
      </c>
      <c r="M7" s="51">
        <f t="shared" si="3"/>
        <v>2275000</v>
      </c>
      <c r="N7" s="51">
        <f t="shared" si="3"/>
        <v>2275000</v>
      </c>
      <c r="O7" s="52">
        <f t="shared" si="2"/>
        <v>27300000</v>
      </c>
      <c r="P7" s="16">
        <v>27300000</v>
      </c>
    </row>
    <row r="8" spans="1:16" x14ac:dyDescent="0.25">
      <c r="A8" s="59" t="s">
        <v>12</v>
      </c>
      <c r="B8" s="46" t="s">
        <v>13</v>
      </c>
      <c r="C8" s="51">
        <f>$P$8/12</f>
        <v>0</v>
      </c>
      <c r="D8" s="51">
        <f t="shared" ref="D8:N8" si="4">$P$8/12</f>
        <v>0</v>
      </c>
      <c r="E8" s="51">
        <f t="shared" si="4"/>
        <v>0</v>
      </c>
      <c r="F8" s="51">
        <f t="shared" si="4"/>
        <v>0</v>
      </c>
      <c r="G8" s="51">
        <f t="shared" si="4"/>
        <v>0</v>
      </c>
      <c r="H8" s="51">
        <f t="shared" si="4"/>
        <v>0</v>
      </c>
      <c r="I8" s="51">
        <f t="shared" si="4"/>
        <v>0</v>
      </c>
      <c r="J8" s="51">
        <f t="shared" si="4"/>
        <v>0</v>
      </c>
      <c r="K8" s="51">
        <f t="shared" si="4"/>
        <v>0</v>
      </c>
      <c r="L8" s="51">
        <f t="shared" si="4"/>
        <v>0</v>
      </c>
      <c r="M8" s="51">
        <f t="shared" si="4"/>
        <v>0</v>
      </c>
      <c r="N8" s="51">
        <f t="shared" si="4"/>
        <v>0</v>
      </c>
      <c r="O8" s="52">
        <f t="shared" si="2"/>
        <v>0</v>
      </c>
    </row>
    <row r="9" spans="1:16" x14ac:dyDescent="0.25">
      <c r="A9" s="59" t="s">
        <v>14</v>
      </c>
      <c r="B9" s="46" t="s">
        <v>15</v>
      </c>
      <c r="C9" s="51">
        <f>$P$9/12</f>
        <v>0</v>
      </c>
      <c r="D9" s="51">
        <f t="shared" ref="D9:N9" si="5">$P$9/12</f>
        <v>0</v>
      </c>
      <c r="E9" s="51">
        <f t="shared" si="5"/>
        <v>0</v>
      </c>
      <c r="F9" s="51">
        <f t="shared" si="5"/>
        <v>0</v>
      </c>
      <c r="G9" s="51">
        <f t="shared" si="5"/>
        <v>0</v>
      </c>
      <c r="H9" s="51">
        <f t="shared" si="5"/>
        <v>0</v>
      </c>
      <c r="I9" s="51">
        <f t="shared" si="5"/>
        <v>0</v>
      </c>
      <c r="J9" s="51">
        <f t="shared" si="5"/>
        <v>0</v>
      </c>
      <c r="K9" s="51">
        <f t="shared" si="5"/>
        <v>0</v>
      </c>
      <c r="L9" s="51">
        <f t="shared" si="5"/>
        <v>0</v>
      </c>
      <c r="M9" s="51">
        <f t="shared" si="5"/>
        <v>0</v>
      </c>
      <c r="N9" s="51">
        <f t="shared" si="5"/>
        <v>0</v>
      </c>
      <c r="O9" s="52">
        <f t="shared" si="2"/>
        <v>0</v>
      </c>
    </row>
    <row r="10" spans="1:16" x14ac:dyDescent="0.25">
      <c r="A10" s="59" t="s">
        <v>16</v>
      </c>
      <c r="B10" s="46" t="s">
        <v>17</v>
      </c>
      <c r="C10" s="51">
        <f>$P$10/12</f>
        <v>333333.33333333331</v>
      </c>
      <c r="D10" s="51">
        <f t="shared" ref="D10:N10" si="6">$P$10/12</f>
        <v>333333.33333333331</v>
      </c>
      <c r="E10" s="51">
        <f t="shared" si="6"/>
        <v>333333.33333333331</v>
      </c>
      <c r="F10" s="51">
        <f t="shared" si="6"/>
        <v>333333.33333333331</v>
      </c>
      <c r="G10" s="51">
        <f t="shared" si="6"/>
        <v>333333.33333333331</v>
      </c>
      <c r="H10" s="51">
        <f t="shared" si="6"/>
        <v>333333.33333333331</v>
      </c>
      <c r="I10" s="51">
        <f t="shared" si="6"/>
        <v>333333.33333333331</v>
      </c>
      <c r="J10" s="51">
        <f t="shared" si="6"/>
        <v>333333.33333333331</v>
      </c>
      <c r="K10" s="51">
        <f t="shared" si="6"/>
        <v>333333.33333333331</v>
      </c>
      <c r="L10" s="51">
        <f t="shared" si="6"/>
        <v>333333.33333333331</v>
      </c>
      <c r="M10" s="51">
        <f t="shared" si="6"/>
        <v>333333.33333333331</v>
      </c>
      <c r="N10" s="51">
        <f t="shared" si="6"/>
        <v>333333.33333333331</v>
      </c>
      <c r="O10" s="52">
        <f t="shared" si="2"/>
        <v>4000000.0000000005</v>
      </c>
      <c r="P10" s="16">
        <v>4000000</v>
      </c>
    </row>
    <row r="11" spans="1:16" x14ac:dyDescent="0.25">
      <c r="A11" s="59" t="s">
        <v>18</v>
      </c>
      <c r="B11" s="46" t="s">
        <v>19</v>
      </c>
      <c r="C11" s="51">
        <f>$P$11/12</f>
        <v>0</v>
      </c>
      <c r="D11" s="51">
        <f t="shared" ref="D11:N11" si="7">$P$11/12</f>
        <v>0</v>
      </c>
      <c r="E11" s="51">
        <f t="shared" si="7"/>
        <v>0</v>
      </c>
      <c r="F11" s="51">
        <f t="shared" si="7"/>
        <v>0</v>
      </c>
      <c r="G11" s="51">
        <f t="shared" si="7"/>
        <v>0</v>
      </c>
      <c r="H11" s="51">
        <f t="shared" si="7"/>
        <v>0</v>
      </c>
      <c r="I11" s="51">
        <f t="shared" si="7"/>
        <v>0</v>
      </c>
      <c r="J11" s="51">
        <f t="shared" si="7"/>
        <v>0</v>
      </c>
      <c r="K11" s="51">
        <f t="shared" si="7"/>
        <v>0</v>
      </c>
      <c r="L11" s="51">
        <f t="shared" si="7"/>
        <v>0</v>
      </c>
      <c r="M11" s="51">
        <f t="shared" si="7"/>
        <v>0</v>
      </c>
      <c r="N11" s="51">
        <f t="shared" si="7"/>
        <v>0</v>
      </c>
      <c r="O11" s="52">
        <f t="shared" si="2"/>
        <v>0</v>
      </c>
    </row>
    <row r="12" spans="1:16" ht="26.25" x14ac:dyDescent="0.25">
      <c r="A12" s="59" t="s">
        <v>20</v>
      </c>
      <c r="B12" s="65" t="s">
        <v>21</v>
      </c>
      <c r="C12" s="51">
        <f>$P$12/12</f>
        <v>0</v>
      </c>
      <c r="D12" s="51">
        <f t="shared" ref="D12:N12" si="8">$P$12/12</f>
        <v>0</v>
      </c>
      <c r="E12" s="51">
        <f t="shared" si="8"/>
        <v>0</v>
      </c>
      <c r="F12" s="51">
        <f t="shared" si="8"/>
        <v>0</v>
      </c>
      <c r="G12" s="51">
        <f t="shared" si="8"/>
        <v>0</v>
      </c>
      <c r="H12" s="51">
        <f t="shared" si="8"/>
        <v>0</v>
      </c>
      <c r="I12" s="51">
        <f t="shared" si="8"/>
        <v>0</v>
      </c>
      <c r="J12" s="51">
        <f t="shared" si="8"/>
        <v>0</v>
      </c>
      <c r="K12" s="51">
        <f t="shared" si="8"/>
        <v>0</v>
      </c>
      <c r="L12" s="51">
        <f t="shared" si="8"/>
        <v>0</v>
      </c>
      <c r="M12" s="51">
        <f t="shared" si="8"/>
        <v>0</v>
      </c>
      <c r="N12" s="51">
        <f t="shared" si="8"/>
        <v>0</v>
      </c>
      <c r="O12" s="52">
        <f t="shared" si="2"/>
        <v>0</v>
      </c>
    </row>
    <row r="13" spans="1:16" ht="15.75" thickBot="1" x14ac:dyDescent="0.3">
      <c r="A13" s="60" t="s">
        <v>22</v>
      </c>
      <c r="B13" s="47" t="s">
        <v>23</v>
      </c>
      <c r="C13" s="51">
        <f>$P$13/12</f>
        <v>0</v>
      </c>
      <c r="D13" s="51">
        <f t="shared" ref="D13:N13" si="9">$P$13/12</f>
        <v>0</v>
      </c>
      <c r="E13" s="51">
        <f t="shared" si="9"/>
        <v>0</v>
      </c>
      <c r="F13" s="51">
        <f t="shared" si="9"/>
        <v>0</v>
      </c>
      <c r="G13" s="51">
        <f t="shared" si="9"/>
        <v>0</v>
      </c>
      <c r="H13" s="51">
        <f t="shared" si="9"/>
        <v>0</v>
      </c>
      <c r="I13" s="51">
        <f t="shared" si="9"/>
        <v>0</v>
      </c>
      <c r="J13" s="51">
        <f t="shared" si="9"/>
        <v>0</v>
      </c>
      <c r="K13" s="51">
        <f t="shared" si="9"/>
        <v>0</v>
      </c>
      <c r="L13" s="51">
        <f t="shared" si="9"/>
        <v>0</v>
      </c>
      <c r="M13" s="51">
        <f t="shared" si="9"/>
        <v>0</v>
      </c>
      <c r="N13" s="51">
        <f t="shared" si="9"/>
        <v>0</v>
      </c>
      <c r="O13" s="52">
        <f t="shared" si="2"/>
        <v>0</v>
      </c>
    </row>
    <row r="14" spans="1:16" ht="15.75" thickBot="1" x14ac:dyDescent="0.3">
      <c r="A14" s="61" t="s">
        <v>24</v>
      </c>
      <c r="B14" s="48" t="s">
        <v>25</v>
      </c>
      <c r="C14" s="53">
        <f t="shared" ref="C14:O14" si="10">SUM(C5:C13)</f>
        <v>42744416.666666672</v>
      </c>
      <c r="D14" s="53">
        <f t="shared" si="10"/>
        <v>42744416.666666672</v>
      </c>
      <c r="E14" s="54">
        <f t="shared" si="10"/>
        <v>42744416.666666672</v>
      </c>
      <c r="F14" s="53">
        <f t="shared" si="10"/>
        <v>42744416.666666672</v>
      </c>
      <c r="G14" s="53">
        <f t="shared" si="10"/>
        <v>42744416.666666672</v>
      </c>
      <c r="H14" s="54">
        <f t="shared" si="10"/>
        <v>42744416.666666672</v>
      </c>
      <c r="I14" s="53">
        <f t="shared" si="10"/>
        <v>42744416.666666672</v>
      </c>
      <c r="J14" s="53">
        <f t="shared" si="10"/>
        <v>42744416.666666672</v>
      </c>
      <c r="K14" s="54">
        <f t="shared" si="10"/>
        <v>42744416.666666672</v>
      </c>
      <c r="L14" s="53">
        <f t="shared" si="10"/>
        <v>42744416.666666672</v>
      </c>
      <c r="M14" s="53">
        <f t="shared" si="10"/>
        <v>42744416.666666672</v>
      </c>
      <c r="N14" s="54">
        <f t="shared" si="10"/>
        <v>42744416.666666672</v>
      </c>
      <c r="O14" s="54">
        <f t="shared" si="10"/>
        <v>512933000.00000006</v>
      </c>
    </row>
    <row r="15" spans="1:16" ht="26.25" x14ac:dyDescent="0.25">
      <c r="A15" s="62" t="s">
        <v>26</v>
      </c>
      <c r="B15" s="68" t="s">
        <v>27</v>
      </c>
      <c r="C15" s="51">
        <f>$P$15/12</f>
        <v>2250000</v>
      </c>
      <c r="D15" s="51">
        <f t="shared" ref="D15:N15" si="11">$P$15/12</f>
        <v>2250000</v>
      </c>
      <c r="E15" s="51">
        <f t="shared" si="11"/>
        <v>2250000</v>
      </c>
      <c r="F15" s="51">
        <f t="shared" si="11"/>
        <v>2250000</v>
      </c>
      <c r="G15" s="51">
        <f t="shared" si="11"/>
        <v>2250000</v>
      </c>
      <c r="H15" s="51">
        <f t="shared" si="11"/>
        <v>2250000</v>
      </c>
      <c r="I15" s="51">
        <f t="shared" si="11"/>
        <v>2250000</v>
      </c>
      <c r="J15" s="51">
        <f t="shared" si="11"/>
        <v>2250000</v>
      </c>
      <c r="K15" s="51">
        <f t="shared" si="11"/>
        <v>2250000</v>
      </c>
      <c r="L15" s="51">
        <f t="shared" si="11"/>
        <v>2250000</v>
      </c>
      <c r="M15" s="51">
        <f t="shared" si="11"/>
        <v>2250000</v>
      </c>
      <c r="N15" s="51">
        <f t="shared" si="11"/>
        <v>2250000</v>
      </c>
      <c r="O15" s="55">
        <f>SUM(C15:N15)</f>
        <v>27000000</v>
      </c>
      <c r="P15" s="16">
        <v>27000000</v>
      </c>
    </row>
    <row r="16" spans="1:16" ht="26.25" x14ac:dyDescent="0.25">
      <c r="A16" s="59" t="s">
        <v>28</v>
      </c>
      <c r="B16" s="65" t="s">
        <v>29</v>
      </c>
      <c r="C16" s="51">
        <f>$P$16/12</f>
        <v>0</v>
      </c>
      <c r="D16" s="51">
        <f t="shared" ref="D16:N16" si="12">$P$16/12</f>
        <v>0</v>
      </c>
      <c r="E16" s="51">
        <f t="shared" si="12"/>
        <v>0</v>
      </c>
      <c r="F16" s="51">
        <f t="shared" si="12"/>
        <v>0</v>
      </c>
      <c r="G16" s="51">
        <f t="shared" si="12"/>
        <v>0</v>
      </c>
      <c r="H16" s="51">
        <f t="shared" si="12"/>
        <v>0</v>
      </c>
      <c r="I16" s="51">
        <f t="shared" si="12"/>
        <v>0</v>
      </c>
      <c r="J16" s="51">
        <f t="shared" si="12"/>
        <v>0</v>
      </c>
      <c r="K16" s="51">
        <f t="shared" si="12"/>
        <v>0</v>
      </c>
      <c r="L16" s="51">
        <f t="shared" si="12"/>
        <v>0</v>
      </c>
      <c r="M16" s="51">
        <f t="shared" si="12"/>
        <v>0</v>
      </c>
      <c r="N16" s="51">
        <f t="shared" si="12"/>
        <v>0</v>
      </c>
      <c r="O16" s="56">
        <f t="shared" ref="O16:O20" si="13">SUM(C16:N16)</f>
        <v>0</v>
      </c>
    </row>
    <row r="17" spans="1:16" x14ac:dyDescent="0.25">
      <c r="A17" s="59" t="s">
        <v>30</v>
      </c>
      <c r="B17" s="46" t="s">
        <v>31</v>
      </c>
      <c r="C17" s="51">
        <f>$P$17/12</f>
        <v>0</v>
      </c>
      <c r="D17" s="51">
        <f t="shared" ref="D17:N17" si="14">$P$17/12</f>
        <v>0</v>
      </c>
      <c r="E17" s="51">
        <f t="shared" si="14"/>
        <v>0</v>
      </c>
      <c r="F17" s="51">
        <f t="shared" si="14"/>
        <v>0</v>
      </c>
      <c r="G17" s="51">
        <f t="shared" si="14"/>
        <v>0</v>
      </c>
      <c r="H17" s="51">
        <f t="shared" si="14"/>
        <v>0</v>
      </c>
      <c r="I17" s="51">
        <f t="shared" si="14"/>
        <v>0</v>
      </c>
      <c r="J17" s="51">
        <f t="shared" si="14"/>
        <v>0</v>
      </c>
      <c r="K17" s="51">
        <f t="shared" si="14"/>
        <v>0</v>
      </c>
      <c r="L17" s="51">
        <f t="shared" si="14"/>
        <v>0</v>
      </c>
      <c r="M17" s="51">
        <f t="shared" si="14"/>
        <v>0</v>
      </c>
      <c r="N17" s="51">
        <f t="shared" si="14"/>
        <v>0</v>
      </c>
      <c r="O17" s="56">
        <f t="shared" si="13"/>
        <v>0</v>
      </c>
    </row>
    <row r="18" spans="1:16" x14ac:dyDescent="0.25">
      <c r="A18" s="59" t="s">
        <v>32</v>
      </c>
      <c r="B18" s="46" t="s">
        <v>33</v>
      </c>
      <c r="C18" s="51">
        <f>$P$18/12</f>
        <v>209166.66666666666</v>
      </c>
      <c r="D18" s="51">
        <f t="shared" ref="D18:N18" si="15">$P$18/12</f>
        <v>209166.66666666666</v>
      </c>
      <c r="E18" s="51">
        <f t="shared" si="15"/>
        <v>209166.66666666666</v>
      </c>
      <c r="F18" s="51">
        <f t="shared" si="15"/>
        <v>209166.66666666666</v>
      </c>
      <c r="G18" s="51">
        <f t="shared" si="15"/>
        <v>209166.66666666666</v>
      </c>
      <c r="H18" s="51">
        <f t="shared" si="15"/>
        <v>209166.66666666666</v>
      </c>
      <c r="I18" s="51">
        <f t="shared" si="15"/>
        <v>209166.66666666666</v>
      </c>
      <c r="J18" s="51">
        <f t="shared" si="15"/>
        <v>209166.66666666666</v>
      </c>
      <c r="K18" s="51">
        <f t="shared" si="15"/>
        <v>209166.66666666666</v>
      </c>
      <c r="L18" s="51">
        <f t="shared" si="15"/>
        <v>209166.66666666666</v>
      </c>
      <c r="M18" s="51">
        <f t="shared" si="15"/>
        <v>209166.66666666666</v>
      </c>
      <c r="N18" s="51">
        <f t="shared" si="15"/>
        <v>209166.66666666666</v>
      </c>
      <c r="O18" s="56">
        <f t="shared" si="13"/>
        <v>2510000</v>
      </c>
      <c r="P18" s="16">
        <v>2510000</v>
      </c>
    </row>
    <row r="19" spans="1:16" ht="26.25" x14ac:dyDescent="0.25">
      <c r="A19" s="59" t="s">
        <v>34</v>
      </c>
      <c r="B19" s="65" t="s">
        <v>35</v>
      </c>
      <c r="C19" s="51">
        <f>$P$19/12</f>
        <v>0</v>
      </c>
      <c r="D19" s="51">
        <f t="shared" ref="D19:N19" si="16">$P$19/12</f>
        <v>0</v>
      </c>
      <c r="E19" s="51">
        <f t="shared" si="16"/>
        <v>0</v>
      </c>
      <c r="F19" s="51">
        <f t="shared" si="16"/>
        <v>0</v>
      </c>
      <c r="G19" s="51">
        <f t="shared" si="16"/>
        <v>0</v>
      </c>
      <c r="H19" s="51">
        <f t="shared" si="16"/>
        <v>0</v>
      </c>
      <c r="I19" s="51">
        <f t="shared" si="16"/>
        <v>0</v>
      </c>
      <c r="J19" s="51">
        <f t="shared" si="16"/>
        <v>0</v>
      </c>
      <c r="K19" s="51">
        <f t="shared" si="16"/>
        <v>0</v>
      </c>
      <c r="L19" s="51">
        <f t="shared" si="16"/>
        <v>0</v>
      </c>
      <c r="M19" s="51">
        <f t="shared" si="16"/>
        <v>0</v>
      </c>
      <c r="N19" s="51">
        <f t="shared" si="16"/>
        <v>0</v>
      </c>
      <c r="O19" s="56">
        <f t="shared" si="13"/>
        <v>0</v>
      </c>
    </row>
    <row r="20" spans="1:16" ht="15.75" thickBot="1" x14ac:dyDescent="0.3">
      <c r="A20" s="60" t="s">
        <v>36</v>
      </c>
      <c r="B20" s="47" t="s">
        <v>37</v>
      </c>
      <c r="C20" s="51">
        <f>$P$20/12</f>
        <v>40235250</v>
      </c>
      <c r="D20" s="51">
        <f t="shared" ref="D20:N20" si="17">$P$20/12</f>
        <v>40235250</v>
      </c>
      <c r="E20" s="51">
        <f t="shared" si="17"/>
        <v>40235250</v>
      </c>
      <c r="F20" s="51">
        <f t="shared" si="17"/>
        <v>40235250</v>
      </c>
      <c r="G20" s="51">
        <f t="shared" si="17"/>
        <v>40235250</v>
      </c>
      <c r="H20" s="51">
        <f t="shared" si="17"/>
        <v>40235250</v>
      </c>
      <c r="I20" s="51">
        <f t="shared" si="17"/>
        <v>40235250</v>
      </c>
      <c r="J20" s="51">
        <f t="shared" si="17"/>
        <v>40235250</v>
      </c>
      <c r="K20" s="51">
        <f t="shared" si="17"/>
        <v>40235250</v>
      </c>
      <c r="L20" s="51">
        <f t="shared" si="17"/>
        <v>40235250</v>
      </c>
      <c r="M20" s="51">
        <f t="shared" si="17"/>
        <v>40235250</v>
      </c>
      <c r="N20" s="51">
        <f t="shared" si="17"/>
        <v>40235250</v>
      </c>
      <c r="O20" s="57">
        <f t="shared" si="13"/>
        <v>482823000</v>
      </c>
      <c r="P20" s="16">
        <v>482823000</v>
      </c>
    </row>
    <row r="21" spans="1:16" ht="15.75" thickBot="1" x14ac:dyDescent="0.3">
      <c r="A21" s="61" t="s">
        <v>24</v>
      </c>
      <c r="B21" s="48" t="s">
        <v>38</v>
      </c>
      <c r="C21" s="53">
        <f t="shared" ref="C21:O21" si="18">SUM(C15:C20)</f>
        <v>42694416.666666664</v>
      </c>
      <c r="D21" s="53">
        <f t="shared" si="18"/>
        <v>42694416.666666664</v>
      </c>
      <c r="E21" s="54">
        <f t="shared" si="18"/>
        <v>42694416.666666664</v>
      </c>
      <c r="F21" s="53">
        <f t="shared" si="18"/>
        <v>42694416.666666664</v>
      </c>
      <c r="G21" s="53">
        <f t="shared" si="18"/>
        <v>42694416.666666664</v>
      </c>
      <c r="H21" s="54">
        <f t="shared" si="18"/>
        <v>42694416.666666664</v>
      </c>
      <c r="I21" s="53">
        <f t="shared" si="18"/>
        <v>42694416.666666664</v>
      </c>
      <c r="J21" s="53">
        <f t="shared" si="18"/>
        <v>42694416.666666664</v>
      </c>
      <c r="K21" s="54">
        <f t="shared" si="18"/>
        <v>42694416.666666664</v>
      </c>
      <c r="L21" s="53">
        <f t="shared" si="18"/>
        <v>42694416.666666664</v>
      </c>
      <c r="M21" s="53">
        <f t="shared" si="18"/>
        <v>42694416.666666664</v>
      </c>
      <c r="N21" s="54">
        <f t="shared" si="18"/>
        <v>42694416.666666664</v>
      </c>
      <c r="O21" s="54">
        <f t="shared" si="18"/>
        <v>512333000</v>
      </c>
    </row>
  </sheetData>
  <mergeCells count="2">
    <mergeCell ref="A1:O1"/>
    <mergeCell ref="A2:O2"/>
  </mergeCells>
  <pageMargins left="0.7" right="0.7" top="0.75" bottom="0.75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A2" sqref="A2:G2"/>
    </sheetView>
  </sheetViews>
  <sheetFormatPr defaultRowHeight="15" x14ac:dyDescent="0.25"/>
  <cols>
    <col min="2" max="2" width="6.5703125" bestFit="1" customWidth="1"/>
    <col min="3" max="3" width="38.85546875" bestFit="1" customWidth="1"/>
    <col min="4" max="4" width="15.42578125" bestFit="1" customWidth="1"/>
    <col min="5" max="6" width="9.140625" style="72"/>
    <col min="7" max="7" width="13.5703125" bestFit="1" customWidth="1"/>
  </cols>
  <sheetData>
    <row r="1" spans="1:16" s="16" customFormat="1" x14ac:dyDescent="0.25">
      <c r="A1" s="133" t="s">
        <v>87</v>
      </c>
      <c r="B1" s="133"/>
      <c r="C1" s="133"/>
      <c r="D1" s="133"/>
      <c r="E1" s="133"/>
      <c r="F1" s="133"/>
      <c r="G1" s="133"/>
      <c r="H1" s="2"/>
      <c r="I1" s="2"/>
      <c r="J1" s="2"/>
      <c r="K1" s="2"/>
      <c r="L1" s="2"/>
      <c r="M1" s="2"/>
      <c r="N1" s="2"/>
      <c r="O1" s="2"/>
    </row>
    <row r="2" spans="1:16" s="16" customFormat="1" x14ac:dyDescent="0.25">
      <c r="A2" s="133" t="s">
        <v>74</v>
      </c>
      <c r="B2" s="133"/>
      <c r="C2" s="133"/>
      <c r="D2" s="133"/>
      <c r="E2" s="133"/>
      <c r="F2" s="133"/>
      <c r="G2" s="133"/>
      <c r="H2" s="2"/>
      <c r="I2" s="2"/>
      <c r="J2" s="2"/>
      <c r="K2" s="2"/>
      <c r="L2" s="2"/>
      <c r="M2" s="2"/>
      <c r="N2" s="2"/>
      <c r="O2" s="2"/>
    </row>
    <row r="3" spans="1:16" s="16" customFormat="1" x14ac:dyDescent="0.25">
      <c r="E3" s="101"/>
      <c r="F3" s="22"/>
      <c r="O3" s="1"/>
      <c r="P3"/>
    </row>
    <row r="4" spans="1:16" ht="15.75" thickBot="1" x14ac:dyDescent="0.3">
      <c r="B4" s="25"/>
      <c r="D4" s="1"/>
      <c r="G4" s="1" t="s">
        <v>69</v>
      </c>
    </row>
    <row r="5" spans="1:16" ht="15.75" thickBot="1" x14ac:dyDescent="0.3">
      <c r="B5" s="115" t="s">
        <v>4</v>
      </c>
      <c r="C5" s="116" t="s">
        <v>5</v>
      </c>
      <c r="D5" s="117" t="s">
        <v>75</v>
      </c>
      <c r="E5" s="118" t="s">
        <v>70</v>
      </c>
      <c r="F5" s="119" t="s">
        <v>71</v>
      </c>
      <c r="G5" s="90" t="s">
        <v>72</v>
      </c>
    </row>
    <row r="6" spans="1:16" x14ac:dyDescent="0.25">
      <c r="B6" s="80" t="s">
        <v>6</v>
      </c>
      <c r="C6" s="81" t="s">
        <v>7</v>
      </c>
      <c r="D6" s="91">
        <v>11126000</v>
      </c>
      <c r="E6" s="92"/>
      <c r="F6" s="93"/>
      <c r="G6" s="91">
        <f>D6+E6-F6</f>
        <v>11126000</v>
      </c>
    </row>
    <row r="7" spans="1:16" x14ac:dyDescent="0.25">
      <c r="B7" s="26" t="s">
        <v>8</v>
      </c>
      <c r="C7" s="24" t="s">
        <v>9</v>
      </c>
      <c r="D7" s="27">
        <v>2280000</v>
      </c>
      <c r="E7" s="94"/>
      <c r="F7" s="95"/>
      <c r="G7" s="91">
        <f t="shared" ref="G7:G15" si="0">D7+E7-F7</f>
        <v>2280000</v>
      </c>
    </row>
    <row r="8" spans="1:16" x14ac:dyDescent="0.25">
      <c r="B8" s="26" t="s">
        <v>10</v>
      </c>
      <c r="C8" s="24" t="s">
        <v>11</v>
      </c>
      <c r="D8" s="27">
        <v>3000000</v>
      </c>
      <c r="E8" s="94"/>
      <c r="F8" s="95"/>
      <c r="G8" s="91">
        <f t="shared" si="0"/>
        <v>3000000</v>
      </c>
    </row>
    <row r="9" spans="1:16" ht="15.75" thickBot="1" x14ac:dyDescent="0.3">
      <c r="B9" s="78" t="s">
        <v>16</v>
      </c>
      <c r="C9" s="79" t="s">
        <v>17</v>
      </c>
      <c r="D9" s="98">
        <v>4000000</v>
      </c>
      <c r="E9" s="96"/>
      <c r="F9" s="97"/>
      <c r="G9" s="98">
        <f t="shared" si="0"/>
        <v>4000000</v>
      </c>
    </row>
    <row r="10" spans="1:16" ht="15.75" thickBot="1" x14ac:dyDescent="0.3">
      <c r="B10" s="112" t="s">
        <v>24</v>
      </c>
      <c r="C10" s="113" t="s">
        <v>25</v>
      </c>
      <c r="D10" s="114">
        <f>SUM(D6:D9)</f>
        <v>20406000</v>
      </c>
      <c r="E10" s="114">
        <f t="shared" ref="E10:F10" si="1">SUM(E6:E9)</f>
        <v>0</v>
      </c>
      <c r="F10" s="114">
        <f t="shared" si="1"/>
        <v>0</v>
      </c>
      <c r="G10" s="124">
        <f t="shared" si="0"/>
        <v>20406000</v>
      </c>
    </row>
    <row r="11" spans="1:16" x14ac:dyDescent="0.25">
      <c r="B11" s="80" t="s">
        <v>26</v>
      </c>
      <c r="C11" s="81" t="s">
        <v>27</v>
      </c>
      <c r="D11" s="91">
        <v>0</v>
      </c>
      <c r="E11" s="92"/>
      <c r="F11" s="93"/>
      <c r="G11" s="91">
        <f t="shared" si="0"/>
        <v>0</v>
      </c>
    </row>
    <row r="12" spans="1:16" x14ac:dyDescent="0.25">
      <c r="B12" s="26" t="s">
        <v>32</v>
      </c>
      <c r="C12" s="24" t="s">
        <v>33</v>
      </c>
      <c r="D12" s="27">
        <v>320000</v>
      </c>
      <c r="E12" s="94"/>
      <c r="F12" s="95"/>
      <c r="G12" s="91">
        <f t="shared" si="0"/>
        <v>320000</v>
      </c>
    </row>
    <row r="13" spans="1:16" x14ac:dyDescent="0.25">
      <c r="B13" s="26" t="s">
        <v>52</v>
      </c>
      <c r="C13" s="24" t="s">
        <v>53</v>
      </c>
      <c r="D13" s="27">
        <v>0</v>
      </c>
      <c r="E13" s="94"/>
      <c r="F13" s="95"/>
      <c r="G13" s="91">
        <f t="shared" si="0"/>
        <v>0</v>
      </c>
    </row>
    <row r="14" spans="1:16" ht="15.75" thickBot="1" x14ac:dyDescent="0.3">
      <c r="B14" s="78" t="s">
        <v>36</v>
      </c>
      <c r="C14" s="79" t="s">
        <v>37</v>
      </c>
      <c r="D14" s="98">
        <v>20086000</v>
      </c>
      <c r="E14" s="96"/>
      <c r="F14" s="97"/>
      <c r="G14" s="98">
        <f t="shared" si="0"/>
        <v>20086000</v>
      </c>
    </row>
    <row r="15" spans="1:16" ht="15.75" thickBot="1" x14ac:dyDescent="0.3">
      <c r="B15" s="104" t="s">
        <v>24</v>
      </c>
      <c r="C15" s="105" t="s">
        <v>38</v>
      </c>
      <c r="D15" s="106">
        <f>SUM(D11:D14)</f>
        <v>20406000</v>
      </c>
      <c r="E15" s="106">
        <f t="shared" ref="E15:F15" si="2">SUM(E11:E14)</f>
        <v>0</v>
      </c>
      <c r="F15" s="106">
        <f t="shared" si="2"/>
        <v>0</v>
      </c>
      <c r="G15" s="124">
        <f t="shared" si="0"/>
        <v>20406000</v>
      </c>
    </row>
  </sheetData>
  <mergeCells count="2"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zoomScaleNormal="100" workbookViewId="0">
      <selection activeCell="A2" sqref="A2:O2"/>
    </sheetView>
  </sheetViews>
  <sheetFormatPr defaultRowHeight="15" x14ac:dyDescent="0.25"/>
  <cols>
    <col min="1" max="1" width="5" style="16" customWidth="1"/>
    <col min="2" max="2" width="22.85546875" style="16" customWidth="1"/>
    <col min="3" max="7" width="9" style="16" bestFit="1" customWidth="1"/>
    <col min="8" max="8" width="9.28515625" style="16" bestFit="1" customWidth="1"/>
    <col min="9" max="9" width="9" style="16" bestFit="1" customWidth="1"/>
    <col min="10" max="10" width="8.85546875" style="16" bestFit="1" customWidth="1"/>
    <col min="11" max="11" width="10.5703125" style="16" bestFit="1" customWidth="1"/>
    <col min="12" max="12" width="9" style="16" bestFit="1" customWidth="1"/>
    <col min="13" max="13" width="9.28515625" style="16" bestFit="1" customWidth="1"/>
    <col min="14" max="14" width="9.140625" style="16" bestFit="1" customWidth="1"/>
    <col min="15" max="15" width="10" style="16" bestFit="1" customWidth="1"/>
    <col min="16" max="16" width="11.140625" style="16" bestFit="1" customWidth="1"/>
    <col min="17" max="256" width="9.140625" style="16"/>
    <col min="257" max="257" width="10.7109375" style="16" customWidth="1"/>
    <col min="258" max="258" width="40.7109375" style="16" customWidth="1"/>
    <col min="259" max="261" width="17.7109375" style="16" customWidth="1"/>
    <col min="262" max="262" width="9.85546875" style="16" bestFit="1" customWidth="1"/>
    <col min="263" max="263" width="11.42578125" style="16" customWidth="1"/>
    <col min="264" max="512" width="9.140625" style="16"/>
    <col min="513" max="513" width="10.7109375" style="16" customWidth="1"/>
    <col min="514" max="514" width="40.7109375" style="16" customWidth="1"/>
    <col min="515" max="517" width="17.7109375" style="16" customWidth="1"/>
    <col min="518" max="518" width="9.85546875" style="16" bestFit="1" customWidth="1"/>
    <col min="519" max="519" width="11.42578125" style="16" customWidth="1"/>
    <col min="520" max="768" width="9.140625" style="16"/>
    <col min="769" max="769" width="10.7109375" style="16" customWidth="1"/>
    <col min="770" max="770" width="40.7109375" style="16" customWidth="1"/>
    <col min="771" max="773" width="17.7109375" style="16" customWidth="1"/>
    <col min="774" max="774" width="9.85546875" style="16" bestFit="1" customWidth="1"/>
    <col min="775" max="775" width="11.42578125" style="16" customWidth="1"/>
    <col min="776" max="1024" width="9.140625" style="16"/>
    <col min="1025" max="1025" width="10.7109375" style="16" customWidth="1"/>
    <col min="1026" max="1026" width="40.7109375" style="16" customWidth="1"/>
    <col min="1027" max="1029" width="17.7109375" style="16" customWidth="1"/>
    <col min="1030" max="1030" width="9.85546875" style="16" bestFit="1" customWidth="1"/>
    <col min="1031" max="1031" width="11.42578125" style="16" customWidth="1"/>
    <col min="1032" max="1280" width="9.140625" style="16"/>
    <col min="1281" max="1281" width="10.7109375" style="16" customWidth="1"/>
    <col min="1282" max="1282" width="40.7109375" style="16" customWidth="1"/>
    <col min="1283" max="1285" width="17.7109375" style="16" customWidth="1"/>
    <col min="1286" max="1286" width="9.85546875" style="16" bestFit="1" customWidth="1"/>
    <col min="1287" max="1287" width="11.42578125" style="16" customWidth="1"/>
    <col min="1288" max="1536" width="9.140625" style="16"/>
    <col min="1537" max="1537" width="10.7109375" style="16" customWidth="1"/>
    <col min="1538" max="1538" width="40.7109375" style="16" customWidth="1"/>
    <col min="1539" max="1541" width="17.7109375" style="16" customWidth="1"/>
    <col min="1542" max="1542" width="9.85546875" style="16" bestFit="1" customWidth="1"/>
    <col min="1543" max="1543" width="11.42578125" style="16" customWidth="1"/>
    <col min="1544" max="1792" width="9.140625" style="16"/>
    <col min="1793" max="1793" width="10.7109375" style="16" customWidth="1"/>
    <col min="1794" max="1794" width="40.7109375" style="16" customWidth="1"/>
    <col min="1795" max="1797" width="17.7109375" style="16" customWidth="1"/>
    <col min="1798" max="1798" width="9.85546875" style="16" bestFit="1" customWidth="1"/>
    <col min="1799" max="1799" width="11.42578125" style="16" customWidth="1"/>
    <col min="1800" max="2048" width="9.140625" style="16"/>
    <col min="2049" max="2049" width="10.7109375" style="16" customWidth="1"/>
    <col min="2050" max="2050" width="40.7109375" style="16" customWidth="1"/>
    <col min="2051" max="2053" width="17.7109375" style="16" customWidth="1"/>
    <col min="2054" max="2054" width="9.85546875" style="16" bestFit="1" customWidth="1"/>
    <col min="2055" max="2055" width="11.42578125" style="16" customWidth="1"/>
    <col min="2056" max="2304" width="9.140625" style="16"/>
    <col min="2305" max="2305" width="10.7109375" style="16" customWidth="1"/>
    <col min="2306" max="2306" width="40.7109375" style="16" customWidth="1"/>
    <col min="2307" max="2309" width="17.7109375" style="16" customWidth="1"/>
    <col min="2310" max="2310" width="9.85546875" style="16" bestFit="1" customWidth="1"/>
    <col min="2311" max="2311" width="11.42578125" style="16" customWidth="1"/>
    <col min="2312" max="2560" width="9.140625" style="16"/>
    <col min="2561" max="2561" width="10.7109375" style="16" customWidth="1"/>
    <col min="2562" max="2562" width="40.7109375" style="16" customWidth="1"/>
    <col min="2563" max="2565" width="17.7109375" style="16" customWidth="1"/>
    <col min="2566" max="2566" width="9.85546875" style="16" bestFit="1" customWidth="1"/>
    <col min="2567" max="2567" width="11.42578125" style="16" customWidth="1"/>
    <col min="2568" max="2816" width="9.140625" style="16"/>
    <col min="2817" max="2817" width="10.7109375" style="16" customWidth="1"/>
    <col min="2818" max="2818" width="40.7109375" style="16" customWidth="1"/>
    <col min="2819" max="2821" width="17.7109375" style="16" customWidth="1"/>
    <col min="2822" max="2822" width="9.85546875" style="16" bestFit="1" customWidth="1"/>
    <col min="2823" max="2823" width="11.42578125" style="16" customWidth="1"/>
    <col min="2824" max="3072" width="9.140625" style="16"/>
    <col min="3073" max="3073" width="10.7109375" style="16" customWidth="1"/>
    <col min="3074" max="3074" width="40.7109375" style="16" customWidth="1"/>
    <col min="3075" max="3077" width="17.7109375" style="16" customWidth="1"/>
    <col min="3078" max="3078" width="9.85546875" style="16" bestFit="1" customWidth="1"/>
    <col min="3079" max="3079" width="11.42578125" style="16" customWidth="1"/>
    <col min="3080" max="3328" width="9.140625" style="16"/>
    <col min="3329" max="3329" width="10.7109375" style="16" customWidth="1"/>
    <col min="3330" max="3330" width="40.7109375" style="16" customWidth="1"/>
    <col min="3331" max="3333" width="17.7109375" style="16" customWidth="1"/>
    <col min="3334" max="3334" width="9.85546875" style="16" bestFit="1" customWidth="1"/>
    <col min="3335" max="3335" width="11.42578125" style="16" customWidth="1"/>
    <col min="3336" max="3584" width="9.140625" style="16"/>
    <col min="3585" max="3585" width="10.7109375" style="16" customWidth="1"/>
    <col min="3586" max="3586" width="40.7109375" style="16" customWidth="1"/>
    <col min="3587" max="3589" width="17.7109375" style="16" customWidth="1"/>
    <col min="3590" max="3590" width="9.85546875" style="16" bestFit="1" customWidth="1"/>
    <col min="3591" max="3591" width="11.42578125" style="16" customWidth="1"/>
    <col min="3592" max="3840" width="9.140625" style="16"/>
    <col min="3841" max="3841" width="10.7109375" style="16" customWidth="1"/>
    <col min="3842" max="3842" width="40.7109375" style="16" customWidth="1"/>
    <col min="3843" max="3845" width="17.7109375" style="16" customWidth="1"/>
    <col min="3846" max="3846" width="9.85546875" style="16" bestFit="1" customWidth="1"/>
    <col min="3847" max="3847" width="11.42578125" style="16" customWidth="1"/>
    <col min="3848" max="4096" width="9.140625" style="16"/>
    <col min="4097" max="4097" width="10.7109375" style="16" customWidth="1"/>
    <col min="4098" max="4098" width="40.7109375" style="16" customWidth="1"/>
    <col min="4099" max="4101" width="17.7109375" style="16" customWidth="1"/>
    <col min="4102" max="4102" width="9.85546875" style="16" bestFit="1" customWidth="1"/>
    <col min="4103" max="4103" width="11.42578125" style="16" customWidth="1"/>
    <col min="4104" max="4352" width="9.140625" style="16"/>
    <col min="4353" max="4353" width="10.7109375" style="16" customWidth="1"/>
    <col min="4354" max="4354" width="40.7109375" style="16" customWidth="1"/>
    <col min="4355" max="4357" width="17.7109375" style="16" customWidth="1"/>
    <col min="4358" max="4358" width="9.85546875" style="16" bestFit="1" customWidth="1"/>
    <col min="4359" max="4359" width="11.42578125" style="16" customWidth="1"/>
    <col min="4360" max="4608" width="9.140625" style="16"/>
    <col min="4609" max="4609" width="10.7109375" style="16" customWidth="1"/>
    <col min="4610" max="4610" width="40.7109375" style="16" customWidth="1"/>
    <col min="4611" max="4613" width="17.7109375" style="16" customWidth="1"/>
    <col min="4614" max="4614" width="9.85546875" style="16" bestFit="1" customWidth="1"/>
    <col min="4615" max="4615" width="11.42578125" style="16" customWidth="1"/>
    <col min="4616" max="4864" width="9.140625" style="16"/>
    <col min="4865" max="4865" width="10.7109375" style="16" customWidth="1"/>
    <col min="4866" max="4866" width="40.7109375" style="16" customWidth="1"/>
    <col min="4867" max="4869" width="17.7109375" style="16" customWidth="1"/>
    <col min="4870" max="4870" width="9.85546875" style="16" bestFit="1" customWidth="1"/>
    <col min="4871" max="4871" width="11.42578125" style="16" customWidth="1"/>
    <col min="4872" max="5120" width="9.140625" style="16"/>
    <col min="5121" max="5121" width="10.7109375" style="16" customWidth="1"/>
    <col min="5122" max="5122" width="40.7109375" style="16" customWidth="1"/>
    <col min="5123" max="5125" width="17.7109375" style="16" customWidth="1"/>
    <col min="5126" max="5126" width="9.85546875" style="16" bestFit="1" customWidth="1"/>
    <col min="5127" max="5127" width="11.42578125" style="16" customWidth="1"/>
    <col min="5128" max="5376" width="9.140625" style="16"/>
    <col min="5377" max="5377" width="10.7109375" style="16" customWidth="1"/>
    <col min="5378" max="5378" width="40.7109375" style="16" customWidth="1"/>
    <col min="5379" max="5381" width="17.7109375" style="16" customWidth="1"/>
    <col min="5382" max="5382" width="9.85546875" style="16" bestFit="1" customWidth="1"/>
    <col min="5383" max="5383" width="11.42578125" style="16" customWidth="1"/>
    <col min="5384" max="5632" width="9.140625" style="16"/>
    <col min="5633" max="5633" width="10.7109375" style="16" customWidth="1"/>
    <col min="5634" max="5634" width="40.7109375" style="16" customWidth="1"/>
    <col min="5635" max="5637" width="17.7109375" style="16" customWidth="1"/>
    <col min="5638" max="5638" width="9.85546875" style="16" bestFit="1" customWidth="1"/>
    <col min="5639" max="5639" width="11.42578125" style="16" customWidth="1"/>
    <col min="5640" max="5888" width="9.140625" style="16"/>
    <col min="5889" max="5889" width="10.7109375" style="16" customWidth="1"/>
    <col min="5890" max="5890" width="40.7109375" style="16" customWidth="1"/>
    <col min="5891" max="5893" width="17.7109375" style="16" customWidth="1"/>
    <col min="5894" max="5894" width="9.85546875" style="16" bestFit="1" customWidth="1"/>
    <col min="5895" max="5895" width="11.42578125" style="16" customWidth="1"/>
    <col min="5896" max="6144" width="9.140625" style="16"/>
    <col min="6145" max="6145" width="10.7109375" style="16" customWidth="1"/>
    <col min="6146" max="6146" width="40.7109375" style="16" customWidth="1"/>
    <col min="6147" max="6149" width="17.7109375" style="16" customWidth="1"/>
    <col min="6150" max="6150" width="9.85546875" style="16" bestFit="1" customWidth="1"/>
    <col min="6151" max="6151" width="11.42578125" style="16" customWidth="1"/>
    <col min="6152" max="6400" width="9.140625" style="16"/>
    <col min="6401" max="6401" width="10.7109375" style="16" customWidth="1"/>
    <col min="6402" max="6402" width="40.7109375" style="16" customWidth="1"/>
    <col min="6403" max="6405" width="17.7109375" style="16" customWidth="1"/>
    <col min="6406" max="6406" width="9.85546875" style="16" bestFit="1" customWidth="1"/>
    <col min="6407" max="6407" width="11.42578125" style="16" customWidth="1"/>
    <col min="6408" max="6656" width="9.140625" style="16"/>
    <col min="6657" max="6657" width="10.7109375" style="16" customWidth="1"/>
    <col min="6658" max="6658" width="40.7109375" style="16" customWidth="1"/>
    <col min="6659" max="6661" width="17.7109375" style="16" customWidth="1"/>
    <col min="6662" max="6662" width="9.85546875" style="16" bestFit="1" customWidth="1"/>
    <col min="6663" max="6663" width="11.42578125" style="16" customWidth="1"/>
    <col min="6664" max="6912" width="9.140625" style="16"/>
    <col min="6913" max="6913" width="10.7109375" style="16" customWidth="1"/>
    <col min="6914" max="6914" width="40.7109375" style="16" customWidth="1"/>
    <col min="6915" max="6917" width="17.7109375" style="16" customWidth="1"/>
    <col min="6918" max="6918" width="9.85546875" style="16" bestFit="1" customWidth="1"/>
    <col min="6919" max="6919" width="11.42578125" style="16" customWidth="1"/>
    <col min="6920" max="7168" width="9.140625" style="16"/>
    <col min="7169" max="7169" width="10.7109375" style="16" customWidth="1"/>
    <col min="7170" max="7170" width="40.7109375" style="16" customWidth="1"/>
    <col min="7171" max="7173" width="17.7109375" style="16" customWidth="1"/>
    <col min="7174" max="7174" width="9.85546875" style="16" bestFit="1" customWidth="1"/>
    <col min="7175" max="7175" width="11.42578125" style="16" customWidth="1"/>
    <col min="7176" max="7424" width="9.140625" style="16"/>
    <col min="7425" max="7425" width="10.7109375" style="16" customWidth="1"/>
    <col min="7426" max="7426" width="40.7109375" style="16" customWidth="1"/>
    <col min="7427" max="7429" width="17.7109375" style="16" customWidth="1"/>
    <col min="7430" max="7430" width="9.85546875" style="16" bestFit="1" customWidth="1"/>
    <col min="7431" max="7431" width="11.42578125" style="16" customWidth="1"/>
    <col min="7432" max="7680" width="9.140625" style="16"/>
    <col min="7681" max="7681" width="10.7109375" style="16" customWidth="1"/>
    <col min="7682" max="7682" width="40.7109375" style="16" customWidth="1"/>
    <col min="7683" max="7685" width="17.7109375" style="16" customWidth="1"/>
    <col min="7686" max="7686" width="9.85546875" style="16" bestFit="1" customWidth="1"/>
    <col min="7687" max="7687" width="11.42578125" style="16" customWidth="1"/>
    <col min="7688" max="7936" width="9.140625" style="16"/>
    <col min="7937" max="7937" width="10.7109375" style="16" customWidth="1"/>
    <col min="7938" max="7938" width="40.7109375" style="16" customWidth="1"/>
    <col min="7939" max="7941" width="17.7109375" style="16" customWidth="1"/>
    <col min="7942" max="7942" width="9.85546875" style="16" bestFit="1" customWidth="1"/>
    <col min="7943" max="7943" width="11.42578125" style="16" customWidth="1"/>
    <col min="7944" max="8192" width="9.140625" style="16"/>
    <col min="8193" max="8193" width="10.7109375" style="16" customWidth="1"/>
    <col min="8194" max="8194" width="40.7109375" style="16" customWidth="1"/>
    <col min="8195" max="8197" width="17.7109375" style="16" customWidth="1"/>
    <col min="8198" max="8198" width="9.85546875" style="16" bestFit="1" customWidth="1"/>
    <col min="8199" max="8199" width="11.42578125" style="16" customWidth="1"/>
    <col min="8200" max="8448" width="9.140625" style="16"/>
    <col min="8449" max="8449" width="10.7109375" style="16" customWidth="1"/>
    <col min="8450" max="8450" width="40.7109375" style="16" customWidth="1"/>
    <col min="8451" max="8453" width="17.7109375" style="16" customWidth="1"/>
    <col min="8454" max="8454" width="9.85546875" style="16" bestFit="1" customWidth="1"/>
    <col min="8455" max="8455" width="11.42578125" style="16" customWidth="1"/>
    <col min="8456" max="8704" width="9.140625" style="16"/>
    <col min="8705" max="8705" width="10.7109375" style="16" customWidth="1"/>
    <col min="8706" max="8706" width="40.7109375" style="16" customWidth="1"/>
    <col min="8707" max="8709" width="17.7109375" style="16" customWidth="1"/>
    <col min="8710" max="8710" width="9.85546875" style="16" bestFit="1" customWidth="1"/>
    <col min="8711" max="8711" width="11.42578125" style="16" customWidth="1"/>
    <col min="8712" max="8960" width="9.140625" style="16"/>
    <col min="8961" max="8961" width="10.7109375" style="16" customWidth="1"/>
    <col min="8962" max="8962" width="40.7109375" style="16" customWidth="1"/>
    <col min="8963" max="8965" width="17.7109375" style="16" customWidth="1"/>
    <col min="8966" max="8966" width="9.85546875" style="16" bestFit="1" customWidth="1"/>
    <col min="8967" max="8967" width="11.42578125" style="16" customWidth="1"/>
    <col min="8968" max="9216" width="9.140625" style="16"/>
    <col min="9217" max="9217" width="10.7109375" style="16" customWidth="1"/>
    <col min="9218" max="9218" width="40.7109375" style="16" customWidth="1"/>
    <col min="9219" max="9221" width="17.7109375" style="16" customWidth="1"/>
    <col min="9222" max="9222" width="9.85546875" style="16" bestFit="1" customWidth="1"/>
    <col min="9223" max="9223" width="11.42578125" style="16" customWidth="1"/>
    <col min="9224" max="9472" width="9.140625" style="16"/>
    <col min="9473" max="9473" width="10.7109375" style="16" customWidth="1"/>
    <col min="9474" max="9474" width="40.7109375" style="16" customWidth="1"/>
    <col min="9475" max="9477" width="17.7109375" style="16" customWidth="1"/>
    <col min="9478" max="9478" width="9.85546875" style="16" bestFit="1" customWidth="1"/>
    <col min="9479" max="9479" width="11.42578125" style="16" customWidth="1"/>
    <col min="9480" max="9728" width="9.140625" style="16"/>
    <col min="9729" max="9729" width="10.7109375" style="16" customWidth="1"/>
    <col min="9730" max="9730" width="40.7109375" style="16" customWidth="1"/>
    <col min="9731" max="9733" width="17.7109375" style="16" customWidth="1"/>
    <col min="9734" max="9734" width="9.85546875" style="16" bestFit="1" customWidth="1"/>
    <col min="9735" max="9735" width="11.42578125" style="16" customWidth="1"/>
    <col min="9736" max="9984" width="9.140625" style="16"/>
    <col min="9985" max="9985" width="10.7109375" style="16" customWidth="1"/>
    <col min="9986" max="9986" width="40.7109375" style="16" customWidth="1"/>
    <col min="9987" max="9989" width="17.7109375" style="16" customWidth="1"/>
    <col min="9990" max="9990" width="9.85546875" style="16" bestFit="1" customWidth="1"/>
    <col min="9991" max="9991" width="11.42578125" style="16" customWidth="1"/>
    <col min="9992" max="10240" width="9.140625" style="16"/>
    <col min="10241" max="10241" width="10.7109375" style="16" customWidth="1"/>
    <col min="10242" max="10242" width="40.7109375" style="16" customWidth="1"/>
    <col min="10243" max="10245" width="17.7109375" style="16" customWidth="1"/>
    <col min="10246" max="10246" width="9.85546875" style="16" bestFit="1" customWidth="1"/>
    <col min="10247" max="10247" width="11.42578125" style="16" customWidth="1"/>
    <col min="10248" max="10496" width="9.140625" style="16"/>
    <col min="10497" max="10497" width="10.7109375" style="16" customWidth="1"/>
    <col min="10498" max="10498" width="40.7109375" style="16" customWidth="1"/>
    <col min="10499" max="10501" width="17.7109375" style="16" customWidth="1"/>
    <col min="10502" max="10502" width="9.85546875" style="16" bestFit="1" customWidth="1"/>
    <col min="10503" max="10503" width="11.42578125" style="16" customWidth="1"/>
    <col min="10504" max="10752" width="9.140625" style="16"/>
    <col min="10753" max="10753" width="10.7109375" style="16" customWidth="1"/>
    <col min="10754" max="10754" width="40.7109375" style="16" customWidth="1"/>
    <col min="10755" max="10757" width="17.7109375" style="16" customWidth="1"/>
    <col min="10758" max="10758" width="9.85546875" style="16" bestFit="1" customWidth="1"/>
    <col min="10759" max="10759" width="11.42578125" style="16" customWidth="1"/>
    <col min="10760" max="11008" width="9.140625" style="16"/>
    <col min="11009" max="11009" width="10.7109375" style="16" customWidth="1"/>
    <col min="11010" max="11010" width="40.7109375" style="16" customWidth="1"/>
    <col min="11011" max="11013" width="17.7109375" style="16" customWidth="1"/>
    <col min="11014" max="11014" width="9.85546875" style="16" bestFit="1" customWidth="1"/>
    <col min="11015" max="11015" width="11.42578125" style="16" customWidth="1"/>
    <col min="11016" max="11264" width="9.140625" style="16"/>
    <col min="11265" max="11265" width="10.7109375" style="16" customWidth="1"/>
    <col min="11266" max="11266" width="40.7109375" style="16" customWidth="1"/>
    <col min="11267" max="11269" width="17.7109375" style="16" customWidth="1"/>
    <col min="11270" max="11270" width="9.85546875" style="16" bestFit="1" customWidth="1"/>
    <col min="11271" max="11271" width="11.42578125" style="16" customWidth="1"/>
    <col min="11272" max="11520" width="9.140625" style="16"/>
    <col min="11521" max="11521" width="10.7109375" style="16" customWidth="1"/>
    <col min="11522" max="11522" width="40.7109375" style="16" customWidth="1"/>
    <col min="11523" max="11525" width="17.7109375" style="16" customWidth="1"/>
    <col min="11526" max="11526" width="9.85546875" style="16" bestFit="1" customWidth="1"/>
    <col min="11527" max="11527" width="11.42578125" style="16" customWidth="1"/>
    <col min="11528" max="11776" width="9.140625" style="16"/>
    <col min="11777" max="11777" width="10.7109375" style="16" customWidth="1"/>
    <col min="11778" max="11778" width="40.7109375" style="16" customWidth="1"/>
    <col min="11779" max="11781" width="17.7109375" style="16" customWidth="1"/>
    <col min="11782" max="11782" width="9.85546875" style="16" bestFit="1" customWidth="1"/>
    <col min="11783" max="11783" width="11.42578125" style="16" customWidth="1"/>
    <col min="11784" max="12032" width="9.140625" style="16"/>
    <col min="12033" max="12033" width="10.7109375" style="16" customWidth="1"/>
    <col min="12034" max="12034" width="40.7109375" style="16" customWidth="1"/>
    <col min="12035" max="12037" width="17.7109375" style="16" customWidth="1"/>
    <col min="12038" max="12038" width="9.85546875" style="16" bestFit="1" customWidth="1"/>
    <col min="12039" max="12039" width="11.42578125" style="16" customWidth="1"/>
    <col min="12040" max="12288" width="9.140625" style="16"/>
    <col min="12289" max="12289" width="10.7109375" style="16" customWidth="1"/>
    <col min="12290" max="12290" width="40.7109375" style="16" customWidth="1"/>
    <col min="12291" max="12293" width="17.7109375" style="16" customWidth="1"/>
    <col min="12294" max="12294" width="9.85546875" style="16" bestFit="1" customWidth="1"/>
    <col min="12295" max="12295" width="11.42578125" style="16" customWidth="1"/>
    <col min="12296" max="12544" width="9.140625" style="16"/>
    <col min="12545" max="12545" width="10.7109375" style="16" customWidth="1"/>
    <col min="12546" max="12546" width="40.7109375" style="16" customWidth="1"/>
    <col min="12547" max="12549" width="17.7109375" style="16" customWidth="1"/>
    <col min="12550" max="12550" width="9.85546875" style="16" bestFit="1" customWidth="1"/>
    <col min="12551" max="12551" width="11.42578125" style="16" customWidth="1"/>
    <col min="12552" max="12800" width="9.140625" style="16"/>
    <col min="12801" max="12801" width="10.7109375" style="16" customWidth="1"/>
    <col min="12802" max="12802" width="40.7109375" style="16" customWidth="1"/>
    <col min="12803" max="12805" width="17.7109375" style="16" customWidth="1"/>
    <col min="12806" max="12806" width="9.85546875" style="16" bestFit="1" customWidth="1"/>
    <col min="12807" max="12807" width="11.42578125" style="16" customWidth="1"/>
    <col min="12808" max="13056" width="9.140625" style="16"/>
    <col min="13057" max="13057" width="10.7109375" style="16" customWidth="1"/>
    <col min="13058" max="13058" width="40.7109375" style="16" customWidth="1"/>
    <col min="13059" max="13061" width="17.7109375" style="16" customWidth="1"/>
    <col min="13062" max="13062" width="9.85546875" style="16" bestFit="1" customWidth="1"/>
    <col min="13063" max="13063" width="11.42578125" style="16" customWidth="1"/>
    <col min="13064" max="13312" width="9.140625" style="16"/>
    <col min="13313" max="13313" width="10.7109375" style="16" customWidth="1"/>
    <col min="13314" max="13314" width="40.7109375" style="16" customWidth="1"/>
    <col min="13315" max="13317" width="17.7109375" style="16" customWidth="1"/>
    <col min="13318" max="13318" width="9.85546875" style="16" bestFit="1" customWidth="1"/>
    <col min="13319" max="13319" width="11.42578125" style="16" customWidth="1"/>
    <col min="13320" max="13568" width="9.140625" style="16"/>
    <col min="13569" max="13569" width="10.7109375" style="16" customWidth="1"/>
    <col min="13570" max="13570" width="40.7109375" style="16" customWidth="1"/>
    <col min="13571" max="13573" width="17.7109375" style="16" customWidth="1"/>
    <col min="13574" max="13574" width="9.85546875" style="16" bestFit="1" customWidth="1"/>
    <col min="13575" max="13575" width="11.42578125" style="16" customWidth="1"/>
    <col min="13576" max="13824" width="9.140625" style="16"/>
    <col min="13825" max="13825" width="10.7109375" style="16" customWidth="1"/>
    <col min="13826" max="13826" width="40.7109375" style="16" customWidth="1"/>
    <col min="13827" max="13829" width="17.7109375" style="16" customWidth="1"/>
    <col min="13830" max="13830" width="9.85546875" style="16" bestFit="1" customWidth="1"/>
    <col min="13831" max="13831" width="11.42578125" style="16" customWidth="1"/>
    <col min="13832" max="14080" width="9.140625" style="16"/>
    <col min="14081" max="14081" width="10.7109375" style="16" customWidth="1"/>
    <col min="14082" max="14082" width="40.7109375" style="16" customWidth="1"/>
    <col min="14083" max="14085" width="17.7109375" style="16" customWidth="1"/>
    <col min="14086" max="14086" width="9.85546875" style="16" bestFit="1" customWidth="1"/>
    <col min="14087" max="14087" width="11.42578125" style="16" customWidth="1"/>
    <col min="14088" max="14336" width="9.140625" style="16"/>
    <col min="14337" max="14337" width="10.7109375" style="16" customWidth="1"/>
    <col min="14338" max="14338" width="40.7109375" style="16" customWidth="1"/>
    <col min="14339" max="14341" width="17.7109375" style="16" customWidth="1"/>
    <col min="14342" max="14342" width="9.85546875" style="16" bestFit="1" customWidth="1"/>
    <col min="14343" max="14343" width="11.42578125" style="16" customWidth="1"/>
    <col min="14344" max="14592" width="9.140625" style="16"/>
    <col min="14593" max="14593" width="10.7109375" style="16" customWidth="1"/>
    <col min="14594" max="14594" width="40.7109375" style="16" customWidth="1"/>
    <col min="14595" max="14597" width="17.7109375" style="16" customWidth="1"/>
    <col min="14598" max="14598" width="9.85546875" style="16" bestFit="1" customWidth="1"/>
    <col min="14599" max="14599" width="11.42578125" style="16" customWidth="1"/>
    <col min="14600" max="14848" width="9.140625" style="16"/>
    <col min="14849" max="14849" width="10.7109375" style="16" customWidth="1"/>
    <col min="14850" max="14850" width="40.7109375" style="16" customWidth="1"/>
    <col min="14851" max="14853" width="17.7109375" style="16" customWidth="1"/>
    <col min="14854" max="14854" width="9.85546875" style="16" bestFit="1" customWidth="1"/>
    <col min="14855" max="14855" width="11.42578125" style="16" customWidth="1"/>
    <col min="14856" max="15104" width="9.140625" style="16"/>
    <col min="15105" max="15105" width="10.7109375" style="16" customWidth="1"/>
    <col min="15106" max="15106" width="40.7109375" style="16" customWidth="1"/>
    <col min="15107" max="15109" width="17.7109375" style="16" customWidth="1"/>
    <col min="15110" max="15110" width="9.85546875" style="16" bestFit="1" customWidth="1"/>
    <col min="15111" max="15111" width="11.42578125" style="16" customWidth="1"/>
    <col min="15112" max="15360" width="9.140625" style="16"/>
    <col min="15361" max="15361" width="10.7109375" style="16" customWidth="1"/>
    <col min="15362" max="15362" width="40.7109375" style="16" customWidth="1"/>
    <col min="15363" max="15365" width="17.7109375" style="16" customWidth="1"/>
    <col min="15366" max="15366" width="9.85546875" style="16" bestFit="1" customWidth="1"/>
    <col min="15367" max="15367" width="11.42578125" style="16" customWidth="1"/>
    <col min="15368" max="15616" width="9.140625" style="16"/>
    <col min="15617" max="15617" width="10.7109375" style="16" customWidth="1"/>
    <col min="15618" max="15618" width="40.7109375" style="16" customWidth="1"/>
    <col min="15619" max="15621" width="17.7109375" style="16" customWidth="1"/>
    <col min="15622" max="15622" width="9.85546875" style="16" bestFit="1" customWidth="1"/>
    <col min="15623" max="15623" width="11.42578125" style="16" customWidth="1"/>
    <col min="15624" max="15872" width="9.140625" style="16"/>
    <col min="15873" max="15873" width="10.7109375" style="16" customWidth="1"/>
    <col min="15874" max="15874" width="40.7109375" style="16" customWidth="1"/>
    <col min="15875" max="15877" width="17.7109375" style="16" customWidth="1"/>
    <col min="15878" max="15878" width="9.85546875" style="16" bestFit="1" customWidth="1"/>
    <col min="15879" max="15879" width="11.42578125" style="16" customWidth="1"/>
    <col min="15880" max="16128" width="9.140625" style="16"/>
    <col min="16129" max="16129" width="10.7109375" style="16" customWidth="1"/>
    <col min="16130" max="16130" width="40.7109375" style="16" customWidth="1"/>
    <col min="16131" max="16133" width="17.7109375" style="16" customWidth="1"/>
    <col min="16134" max="16134" width="9.85546875" style="16" bestFit="1" customWidth="1"/>
    <col min="16135" max="16135" width="11.42578125" style="16" customWidth="1"/>
    <col min="16136" max="16384" width="9.140625" style="16"/>
  </cols>
  <sheetData>
    <row r="1" spans="1:16" x14ac:dyDescent="0.25">
      <c r="A1" s="133" t="s">
        <v>88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6" x14ac:dyDescent="0.25">
      <c r="A2" s="133" t="s">
        <v>57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pans="1:16" ht="15.75" thickBot="1" x14ac:dyDescent="0.3">
      <c r="E3" s="1"/>
      <c r="O3" s="1" t="s">
        <v>68</v>
      </c>
      <c r="P3"/>
    </row>
    <row r="4" spans="1:16" s="17" customFormat="1" x14ac:dyDescent="0.25">
      <c r="A4" s="3" t="s">
        <v>4</v>
      </c>
      <c r="B4" s="45" t="s">
        <v>5</v>
      </c>
      <c r="C4" s="45" t="s">
        <v>39</v>
      </c>
      <c r="D4" s="45" t="s">
        <v>40</v>
      </c>
      <c r="E4" s="45" t="s">
        <v>41</v>
      </c>
      <c r="F4" s="45" t="s">
        <v>42</v>
      </c>
      <c r="G4" s="45" t="s">
        <v>43</v>
      </c>
      <c r="H4" s="45" t="s">
        <v>44</v>
      </c>
      <c r="I4" s="45" t="s">
        <v>45</v>
      </c>
      <c r="J4" s="45" t="s">
        <v>46</v>
      </c>
      <c r="K4" s="45" t="s">
        <v>47</v>
      </c>
      <c r="L4" s="45" t="s">
        <v>48</v>
      </c>
      <c r="M4" s="45" t="s">
        <v>49</v>
      </c>
      <c r="N4" s="45" t="s">
        <v>50</v>
      </c>
      <c r="O4" s="50" t="s">
        <v>51</v>
      </c>
    </row>
    <row r="5" spans="1:16" s="7" customFormat="1" x14ac:dyDescent="0.25">
      <c r="A5" s="4" t="s">
        <v>6</v>
      </c>
      <c r="B5" s="46" t="s">
        <v>7</v>
      </c>
      <c r="C5" s="51">
        <f>$P$5/12</f>
        <v>927166.66666666663</v>
      </c>
      <c r="D5" s="51">
        <f t="shared" ref="D5:N5" si="0">$P$5/12</f>
        <v>927166.66666666663</v>
      </c>
      <c r="E5" s="51">
        <f t="shared" si="0"/>
        <v>927166.66666666663</v>
      </c>
      <c r="F5" s="51">
        <f t="shared" si="0"/>
        <v>927166.66666666663</v>
      </c>
      <c r="G5" s="51">
        <f t="shared" si="0"/>
        <v>927166.66666666663</v>
      </c>
      <c r="H5" s="51">
        <f t="shared" si="0"/>
        <v>927166.66666666663</v>
      </c>
      <c r="I5" s="51">
        <f t="shared" si="0"/>
        <v>927166.66666666663</v>
      </c>
      <c r="J5" s="51">
        <f t="shared" si="0"/>
        <v>927166.66666666663</v>
      </c>
      <c r="K5" s="51">
        <f t="shared" si="0"/>
        <v>927166.66666666663</v>
      </c>
      <c r="L5" s="51">
        <f t="shared" si="0"/>
        <v>927166.66666666663</v>
      </c>
      <c r="M5" s="51">
        <f t="shared" si="0"/>
        <v>927166.66666666663</v>
      </c>
      <c r="N5" s="51">
        <f t="shared" si="0"/>
        <v>927166.66666666663</v>
      </c>
      <c r="O5" s="52">
        <f>SUM(C5:N5)</f>
        <v>11126000</v>
      </c>
      <c r="P5" s="7">
        <v>11126000</v>
      </c>
    </row>
    <row r="6" spans="1:16" s="7" customFormat="1" ht="26.25" x14ac:dyDescent="0.25">
      <c r="A6" s="4" t="s">
        <v>8</v>
      </c>
      <c r="B6" s="65" t="s">
        <v>9</v>
      </c>
      <c r="C6" s="51">
        <f>$P$6/12</f>
        <v>190000</v>
      </c>
      <c r="D6" s="51">
        <f t="shared" ref="D6:N6" si="1">$P$6/12</f>
        <v>190000</v>
      </c>
      <c r="E6" s="51">
        <f t="shared" si="1"/>
        <v>190000</v>
      </c>
      <c r="F6" s="51">
        <f t="shared" si="1"/>
        <v>190000</v>
      </c>
      <c r="G6" s="51">
        <f t="shared" si="1"/>
        <v>190000</v>
      </c>
      <c r="H6" s="51">
        <f t="shared" si="1"/>
        <v>190000</v>
      </c>
      <c r="I6" s="51">
        <f t="shared" si="1"/>
        <v>190000</v>
      </c>
      <c r="J6" s="51">
        <f t="shared" si="1"/>
        <v>190000</v>
      </c>
      <c r="K6" s="51">
        <f t="shared" si="1"/>
        <v>190000</v>
      </c>
      <c r="L6" s="51">
        <f t="shared" si="1"/>
        <v>190000</v>
      </c>
      <c r="M6" s="51">
        <f t="shared" si="1"/>
        <v>190000</v>
      </c>
      <c r="N6" s="51">
        <f t="shared" si="1"/>
        <v>190000</v>
      </c>
      <c r="O6" s="52">
        <f t="shared" ref="O6:O13" si="2">SUM(C6:N6)</f>
        <v>2280000</v>
      </c>
      <c r="P6" s="7">
        <v>2280000</v>
      </c>
    </row>
    <row r="7" spans="1:16" x14ac:dyDescent="0.25">
      <c r="A7" s="4" t="s">
        <v>10</v>
      </c>
      <c r="B7" s="46" t="s">
        <v>11</v>
      </c>
      <c r="C7" s="51">
        <f>$P$7/12</f>
        <v>250000</v>
      </c>
      <c r="D7" s="51">
        <f t="shared" ref="D7:N7" si="3">$P$7/12</f>
        <v>250000</v>
      </c>
      <c r="E7" s="51">
        <f t="shared" si="3"/>
        <v>250000</v>
      </c>
      <c r="F7" s="51">
        <f t="shared" si="3"/>
        <v>250000</v>
      </c>
      <c r="G7" s="51">
        <f t="shared" si="3"/>
        <v>250000</v>
      </c>
      <c r="H7" s="51">
        <f t="shared" si="3"/>
        <v>250000</v>
      </c>
      <c r="I7" s="51">
        <f t="shared" si="3"/>
        <v>250000</v>
      </c>
      <c r="J7" s="51">
        <f t="shared" si="3"/>
        <v>250000</v>
      </c>
      <c r="K7" s="51">
        <f t="shared" si="3"/>
        <v>250000</v>
      </c>
      <c r="L7" s="51">
        <f t="shared" si="3"/>
        <v>250000</v>
      </c>
      <c r="M7" s="51">
        <f t="shared" si="3"/>
        <v>250000</v>
      </c>
      <c r="N7" s="51">
        <f t="shared" si="3"/>
        <v>250000</v>
      </c>
      <c r="O7" s="52">
        <f t="shared" si="2"/>
        <v>3000000</v>
      </c>
      <c r="P7" s="16">
        <v>3000000</v>
      </c>
    </row>
    <row r="8" spans="1:16" ht="26.25" x14ac:dyDescent="0.25">
      <c r="A8" s="4" t="s">
        <v>12</v>
      </c>
      <c r="B8" s="65" t="s">
        <v>13</v>
      </c>
      <c r="C8" s="51">
        <f>$P$8/12</f>
        <v>0</v>
      </c>
      <c r="D8" s="51">
        <f t="shared" ref="D8:N8" si="4">$P$8/12</f>
        <v>0</v>
      </c>
      <c r="E8" s="51">
        <f t="shared" si="4"/>
        <v>0</v>
      </c>
      <c r="F8" s="51">
        <f t="shared" si="4"/>
        <v>0</v>
      </c>
      <c r="G8" s="51">
        <f t="shared" si="4"/>
        <v>0</v>
      </c>
      <c r="H8" s="51">
        <f t="shared" si="4"/>
        <v>0</v>
      </c>
      <c r="I8" s="51">
        <f t="shared" si="4"/>
        <v>0</v>
      </c>
      <c r="J8" s="51">
        <f t="shared" si="4"/>
        <v>0</v>
      </c>
      <c r="K8" s="51">
        <f t="shared" si="4"/>
        <v>0</v>
      </c>
      <c r="L8" s="51">
        <f t="shared" si="4"/>
        <v>0</v>
      </c>
      <c r="M8" s="51">
        <f t="shared" si="4"/>
        <v>0</v>
      </c>
      <c r="N8" s="51">
        <f t="shared" si="4"/>
        <v>0</v>
      </c>
      <c r="O8" s="52">
        <f t="shared" si="2"/>
        <v>0</v>
      </c>
      <c r="P8" s="16">
        <v>0</v>
      </c>
    </row>
    <row r="9" spans="1:16" ht="26.25" x14ac:dyDescent="0.25">
      <c r="A9" s="4" t="s">
        <v>14</v>
      </c>
      <c r="B9" s="65" t="s">
        <v>15</v>
      </c>
      <c r="C9" s="51">
        <f>$P$9/12</f>
        <v>0</v>
      </c>
      <c r="D9" s="51">
        <f t="shared" ref="D9:N9" si="5">$P$9/12</f>
        <v>0</v>
      </c>
      <c r="E9" s="51">
        <f t="shared" si="5"/>
        <v>0</v>
      </c>
      <c r="F9" s="51">
        <f t="shared" si="5"/>
        <v>0</v>
      </c>
      <c r="G9" s="51">
        <f t="shared" si="5"/>
        <v>0</v>
      </c>
      <c r="H9" s="51">
        <f t="shared" si="5"/>
        <v>0</v>
      </c>
      <c r="I9" s="51">
        <f t="shared" si="5"/>
        <v>0</v>
      </c>
      <c r="J9" s="51">
        <f t="shared" si="5"/>
        <v>0</v>
      </c>
      <c r="K9" s="51">
        <f t="shared" si="5"/>
        <v>0</v>
      </c>
      <c r="L9" s="51">
        <f t="shared" si="5"/>
        <v>0</v>
      </c>
      <c r="M9" s="51">
        <f t="shared" si="5"/>
        <v>0</v>
      </c>
      <c r="N9" s="51">
        <f t="shared" si="5"/>
        <v>0</v>
      </c>
      <c r="O9" s="52">
        <f t="shared" si="2"/>
        <v>0</v>
      </c>
      <c r="P9" s="16">
        <v>0</v>
      </c>
    </row>
    <row r="10" spans="1:16" x14ac:dyDescent="0.25">
      <c r="A10" s="4" t="s">
        <v>16</v>
      </c>
      <c r="B10" s="46" t="s">
        <v>17</v>
      </c>
      <c r="C10" s="51">
        <f>$P$10/12</f>
        <v>333333.33333333331</v>
      </c>
      <c r="D10" s="51">
        <f t="shared" ref="D10:N10" si="6">$P$10/12</f>
        <v>333333.33333333331</v>
      </c>
      <c r="E10" s="51">
        <f t="shared" si="6"/>
        <v>333333.33333333331</v>
      </c>
      <c r="F10" s="51">
        <f t="shared" si="6"/>
        <v>333333.33333333331</v>
      </c>
      <c r="G10" s="51">
        <f t="shared" si="6"/>
        <v>333333.33333333331</v>
      </c>
      <c r="H10" s="51">
        <f t="shared" si="6"/>
        <v>333333.33333333331</v>
      </c>
      <c r="I10" s="51">
        <f t="shared" si="6"/>
        <v>333333.33333333331</v>
      </c>
      <c r="J10" s="51">
        <f t="shared" si="6"/>
        <v>333333.33333333331</v>
      </c>
      <c r="K10" s="51">
        <f t="shared" si="6"/>
        <v>333333.33333333331</v>
      </c>
      <c r="L10" s="51">
        <f t="shared" si="6"/>
        <v>333333.33333333331</v>
      </c>
      <c r="M10" s="51">
        <f t="shared" si="6"/>
        <v>333333.33333333331</v>
      </c>
      <c r="N10" s="51">
        <f t="shared" si="6"/>
        <v>333333.33333333331</v>
      </c>
      <c r="O10" s="52">
        <f t="shared" si="2"/>
        <v>4000000.0000000005</v>
      </c>
      <c r="P10" s="16">
        <v>4000000</v>
      </c>
    </row>
    <row r="11" spans="1:16" x14ac:dyDescent="0.25">
      <c r="A11" s="4" t="s">
        <v>18</v>
      </c>
      <c r="B11" s="46" t="s">
        <v>19</v>
      </c>
      <c r="C11" s="51">
        <f>$P$11/12</f>
        <v>0</v>
      </c>
      <c r="D11" s="51">
        <f t="shared" ref="D11:N11" si="7">$P$11/12</f>
        <v>0</v>
      </c>
      <c r="E11" s="51">
        <f t="shared" si="7"/>
        <v>0</v>
      </c>
      <c r="F11" s="51">
        <f t="shared" si="7"/>
        <v>0</v>
      </c>
      <c r="G11" s="51">
        <f t="shared" si="7"/>
        <v>0</v>
      </c>
      <c r="H11" s="51">
        <f t="shared" si="7"/>
        <v>0</v>
      </c>
      <c r="I11" s="51">
        <f t="shared" si="7"/>
        <v>0</v>
      </c>
      <c r="J11" s="51">
        <f t="shared" si="7"/>
        <v>0</v>
      </c>
      <c r="K11" s="51">
        <f t="shared" si="7"/>
        <v>0</v>
      </c>
      <c r="L11" s="51">
        <f t="shared" si="7"/>
        <v>0</v>
      </c>
      <c r="M11" s="51">
        <f t="shared" si="7"/>
        <v>0</v>
      </c>
      <c r="N11" s="51">
        <f t="shared" si="7"/>
        <v>0</v>
      </c>
      <c r="O11" s="52">
        <f t="shared" si="2"/>
        <v>0</v>
      </c>
    </row>
    <row r="12" spans="1:16" ht="26.25" x14ac:dyDescent="0.25">
      <c r="A12" s="4" t="s">
        <v>20</v>
      </c>
      <c r="B12" s="65" t="s">
        <v>21</v>
      </c>
      <c r="C12" s="51">
        <f>$P$12/12</f>
        <v>0</v>
      </c>
      <c r="D12" s="51">
        <f t="shared" ref="D12:N12" si="8">$P$12/12</f>
        <v>0</v>
      </c>
      <c r="E12" s="51">
        <f t="shared" si="8"/>
        <v>0</v>
      </c>
      <c r="F12" s="51">
        <f t="shared" si="8"/>
        <v>0</v>
      </c>
      <c r="G12" s="51">
        <f t="shared" si="8"/>
        <v>0</v>
      </c>
      <c r="H12" s="51">
        <f t="shared" si="8"/>
        <v>0</v>
      </c>
      <c r="I12" s="51">
        <f t="shared" si="8"/>
        <v>0</v>
      </c>
      <c r="J12" s="51">
        <f t="shared" si="8"/>
        <v>0</v>
      </c>
      <c r="K12" s="51">
        <f t="shared" si="8"/>
        <v>0</v>
      </c>
      <c r="L12" s="51">
        <f t="shared" si="8"/>
        <v>0</v>
      </c>
      <c r="M12" s="51">
        <f t="shared" si="8"/>
        <v>0</v>
      </c>
      <c r="N12" s="51">
        <f t="shared" si="8"/>
        <v>0</v>
      </c>
      <c r="O12" s="52">
        <f t="shared" si="2"/>
        <v>0</v>
      </c>
    </row>
    <row r="13" spans="1:16" ht="15.75" thickBot="1" x14ac:dyDescent="0.3">
      <c r="A13" s="8" t="s">
        <v>22</v>
      </c>
      <c r="B13" s="47" t="s">
        <v>23</v>
      </c>
      <c r="C13" s="51">
        <f>$P$13/12</f>
        <v>0</v>
      </c>
      <c r="D13" s="51">
        <f t="shared" ref="D13:N13" si="9">$P$13/12</f>
        <v>0</v>
      </c>
      <c r="E13" s="51">
        <f t="shared" si="9"/>
        <v>0</v>
      </c>
      <c r="F13" s="51">
        <f t="shared" si="9"/>
        <v>0</v>
      </c>
      <c r="G13" s="51">
        <f t="shared" si="9"/>
        <v>0</v>
      </c>
      <c r="H13" s="51">
        <f t="shared" si="9"/>
        <v>0</v>
      </c>
      <c r="I13" s="51">
        <f t="shared" si="9"/>
        <v>0</v>
      </c>
      <c r="J13" s="51">
        <f t="shared" si="9"/>
        <v>0</v>
      </c>
      <c r="K13" s="51">
        <f t="shared" si="9"/>
        <v>0</v>
      </c>
      <c r="L13" s="51">
        <f t="shared" si="9"/>
        <v>0</v>
      </c>
      <c r="M13" s="51">
        <f t="shared" si="9"/>
        <v>0</v>
      </c>
      <c r="N13" s="51">
        <f t="shared" si="9"/>
        <v>0</v>
      </c>
      <c r="O13" s="52">
        <f t="shared" si="2"/>
        <v>0</v>
      </c>
    </row>
    <row r="14" spans="1:16" ht="15.75" thickBot="1" x14ac:dyDescent="0.3">
      <c r="A14" s="10" t="s">
        <v>24</v>
      </c>
      <c r="B14" s="48" t="s">
        <v>25</v>
      </c>
      <c r="C14" s="53">
        <f t="shared" ref="C14:O14" si="10">SUM(C5:C13)</f>
        <v>1700499.9999999998</v>
      </c>
      <c r="D14" s="53">
        <f t="shared" si="10"/>
        <v>1700499.9999999998</v>
      </c>
      <c r="E14" s="54">
        <f t="shared" si="10"/>
        <v>1700499.9999999998</v>
      </c>
      <c r="F14" s="53">
        <f t="shared" si="10"/>
        <v>1700499.9999999998</v>
      </c>
      <c r="G14" s="53">
        <f t="shared" si="10"/>
        <v>1700499.9999999998</v>
      </c>
      <c r="H14" s="54">
        <f t="shared" si="10"/>
        <v>1700499.9999999998</v>
      </c>
      <c r="I14" s="53">
        <f t="shared" si="10"/>
        <v>1700499.9999999998</v>
      </c>
      <c r="J14" s="53">
        <f t="shared" si="10"/>
        <v>1700499.9999999998</v>
      </c>
      <c r="K14" s="54">
        <f t="shared" si="10"/>
        <v>1700499.9999999998</v>
      </c>
      <c r="L14" s="53">
        <f t="shared" si="10"/>
        <v>1700499.9999999998</v>
      </c>
      <c r="M14" s="53">
        <f t="shared" si="10"/>
        <v>1700499.9999999998</v>
      </c>
      <c r="N14" s="54">
        <f t="shared" si="10"/>
        <v>1700499.9999999998</v>
      </c>
      <c r="O14" s="54">
        <f t="shared" si="10"/>
        <v>20406000</v>
      </c>
    </row>
    <row r="15" spans="1:16" ht="26.25" x14ac:dyDescent="0.25">
      <c r="A15" s="13" t="s">
        <v>26</v>
      </c>
      <c r="B15" s="68" t="s">
        <v>27</v>
      </c>
      <c r="C15" s="51">
        <f>$P$15/12</f>
        <v>0</v>
      </c>
      <c r="D15" s="51">
        <f t="shared" ref="D15:N15" si="11">$P$15/12</f>
        <v>0</v>
      </c>
      <c r="E15" s="51">
        <f t="shared" si="11"/>
        <v>0</v>
      </c>
      <c r="F15" s="51">
        <f t="shared" si="11"/>
        <v>0</v>
      </c>
      <c r="G15" s="51">
        <f t="shared" si="11"/>
        <v>0</v>
      </c>
      <c r="H15" s="51">
        <f t="shared" si="11"/>
        <v>0</v>
      </c>
      <c r="I15" s="51">
        <f t="shared" si="11"/>
        <v>0</v>
      </c>
      <c r="J15" s="51">
        <f t="shared" si="11"/>
        <v>0</v>
      </c>
      <c r="K15" s="51">
        <f t="shared" si="11"/>
        <v>0</v>
      </c>
      <c r="L15" s="51">
        <f t="shared" si="11"/>
        <v>0</v>
      </c>
      <c r="M15" s="51">
        <f t="shared" si="11"/>
        <v>0</v>
      </c>
      <c r="N15" s="51">
        <f t="shared" si="11"/>
        <v>0</v>
      </c>
      <c r="O15" s="55">
        <f>SUM(C15:N15)</f>
        <v>0</v>
      </c>
    </row>
    <row r="16" spans="1:16" ht="26.25" x14ac:dyDescent="0.25">
      <c r="A16" s="4" t="s">
        <v>28</v>
      </c>
      <c r="B16" s="65" t="s">
        <v>29</v>
      </c>
      <c r="C16" s="51">
        <f>$P$16/12</f>
        <v>0</v>
      </c>
      <c r="D16" s="51">
        <f t="shared" ref="D16:N16" si="12">$P$16/12</f>
        <v>0</v>
      </c>
      <c r="E16" s="51">
        <f t="shared" si="12"/>
        <v>0</v>
      </c>
      <c r="F16" s="51">
        <f t="shared" si="12"/>
        <v>0</v>
      </c>
      <c r="G16" s="51">
        <f t="shared" si="12"/>
        <v>0</v>
      </c>
      <c r="H16" s="51">
        <f t="shared" si="12"/>
        <v>0</v>
      </c>
      <c r="I16" s="51">
        <f t="shared" si="12"/>
        <v>0</v>
      </c>
      <c r="J16" s="51">
        <f t="shared" si="12"/>
        <v>0</v>
      </c>
      <c r="K16" s="51">
        <f t="shared" si="12"/>
        <v>0</v>
      </c>
      <c r="L16" s="51">
        <f t="shared" si="12"/>
        <v>0</v>
      </c>
      <c r="M16" s="51">
        <f t="shared" si="12"/>
        <v>0</v>
      </c>
      <c r="N16" s="51">
        <f t="shared" si="12"/>
        <v>0</v>
      </c>
      <c r="O16" s="56">
        <f t="shared" ref="O16:O20" si="13">SUM(C16:N16)</f>
        <v>0</v>
      </c>
    </row>
    <row r="17" spans="1:16" x14ac:dyDescent="0.25">
      <c r="A17" s="4" t="s">
        <v>30</v>
      </c>
      <c r="B17" s="46" t="s">
        <v>31</v>
      </c>
      <c r="C17" s="51">
        <f>$P$17/12</f>
        <v>0</v>
      </c>
      <c r="D17" s="51">
        <f t="shared" ref="D17:N17" si="14">$P$17/12</f>
        <v>0</v>
      </c>
      <c r="E17" s="51">
        <f t="shared" si="14"/>
        <v>0</v>
      </c>
      <c r="F17" s="51">
        <f t="shared" si="14"/>
        <v>0</v>
      </c>
      <c r="G17" s="51">
        <f t="shared" si="14"/>
        <v>0</v>
      </c>
      <c r="H17" s="51">
        <f t="shared" si="14"/>
        <v>0</v>
      </c>
      <c r="I17" s="51">
        <f t="shared" si="14"/>
        <v>0</v>
      </c>
      <c r="J17" s="51">
        <f t="shared" si="14"/>
        <v>0</v>
      </c>
      <c r="K17" s="51">
        <f t="shared" si="14"/>
        <v>0</v>
      </c>
      <c r="L17" s="51">
        <f t="shared" si="14"/>
        <v>0</v>
      </c>
      <c r="M17" s="51">
        <f t="shared" si="14"/>
        <v>0</v>
      </c>
      <c r="N17" s="51">
        <f t="shared" si="14"/>
        <v>0</v>
      </c>
      <c r="O17" s="56">
        <f t="shared" si="13"/>
        <v>0</v>
      </c>
    </row>
    <row r="18" spans="1:16" x14ac:dyDescent="0.25">
      <c r="A18" s="4" t="s">
        <v>32</v>
      </c>
      <c r="B18" s="46" t="s">
        <v>33</v>
      </c>
      <c r="C18" s="51">
        <f>$P$18/12</f>
        <v>26666.666666666668</v>
      </c>
      <c r="D18" s="51">
        <f t="shared" ref="D18:N18" si="15">$P$18/12</f>
        <v>26666.666666666668</v>
      </c>
      <c r="E18" s="51">
        <f t="shared" si="15"/>
        <v>26666.666666666668</v>
      </c>
      <c r="F18" s="51">
        <f t="shared" si="15"/>
        <v>26666.666666666668</v>
      </c>
      <c r="G18" s="51">
        <f t="shared" si="15"/>
        <v>26666.666666666668</v>
      </c>
      <c r="H18" s="51">
        <f t="shared" si="15"/>
        <v>26666.666666666668</v>
      </c>
      <c r="I18" s="51">
        <f t="shared" si="15"/>
        <v>26666.666666666668</v>
      </c>
      <c r="J18" s="51">
        <f t="shared" si="15"/>
        <v>26666.666666666668</v>
      </c>
      <c r="K18" s="51">
        <f t="shared" si="15"/>
        <v>26666.666666666668</v>
      </c>
      <c r="L18" s="51">
        <f t="shared" si="15"/>
        <v>26666.666666666668</v>
      </c>
      <c r="M18" s="51">
        <f t="shared" si="15"/>
        <v>26666.666666666668</v>
      </c>
      <c r="N18" s="51">
        <f t="shared" si="15"/>
        <v>26666.666666666668</v>
      </c>
      <c r="O18" s="56">
        <f t="shared" si="13"/>
        <v>320000</v>
      </c>
      <c r="P18" s="16">
        <v>320000</v>
      </c>
    </row>
    <row r="19" spans="1:16" ht="26.25" x14ac:dyDescent="0.25">
      <c r="A19" s="4" t="s">
        <v>34</v>
      </c>
      <c r="B19" s="65" t="s">
        <v>35</v>
      </c>
      <c r="C19" s="51">
        <f>$P$19/12</f>
        <v>0</v>
      </c>
      <c r="D19" s="51">
        <f t="shared" ref="D19:N19" si="16">$P$19/12</f>
        <v>0</v>
      </c>
      <c r="E19" s="51">
        <f t="shared" si="16"/>
        <v>0</v>
      </c>
      <c r="F19" s="51">
        <f t="shared" si="16"/>
        <v>0</v>
      </c>
      <c r="G19" s="51">
        <f t="shared" si="16"/>
        <v>0</v>
      </c>
      <c r="H19" s="51">
        <f t="shared" si="16"/>
        <v>0</v>
      </c>
      <c r="I19" s="51">
        <f t="shared" si="16"/>
        <v>0</v>
      </c>
      <c r="J19" s="51">
        <f t="shared" si="16"/>
        <v>0</v>
      </c>
      <c r="K19" s="51">
        <f t="shared" si="16"/>
        <v>0</v>
      </c>
      <c r="L19" s="51">
        <f t="shared" si="16"/>
        <v>0</v>
      </c>
      <c r="M19" s="51">
        <f t="shared" si="16"/>
        <v>0</v>
      </c>
      <c r="N19" s="51">
        <f t="shared" si="16"/>
        <v>0</v>
      </c>
      <c r="O19" s="56">
        <f t="shared" si="13"/>
        <v>0</v>
      </c>
    </row>
    <row r="20" spans="1:16" ht="15.75" thickBot="1" x14ac:dyDescent="0.3">
      <c r="A20" s="8" t="s">
        <v>36</v>
      </c>
      <c r="B20" s="47" t="s">
        <v>37</v>
      </c>
      <c r="C20" s="51">
        <f>$P$20/12</f>
        <v>1673833.3333333333</v>
      </c>
      <c r="D20" s="51">
        <f t="shared" ref="D20:N20" si="17">$P$20/12</f>
        <v>1673833.3333333333</v>
      </c>
      <c r="E20" s="51">
        <f t="shared" si="17"/>
        <v>1673833.3333333333</v>
      </c>
      <c r="F20" s="51">
        <f t="shared" si="17"/>
        <v>1673833.3333333333</v>
      </c>
      <c r="G20" s="51">
        <f t="shared" si="17"/>
        <v>1673833.3333333333</v>
      </c>
      <c r="H20" s="51">
        <f t="shared" si="17"/>
        <v>1673833.3333333333</v>
      </c>
      <c r="I20" s="51">
        <f t="shared" si="17"/>
        <v>1673833.3333333333</v>
      </c>
      <c r="J20" s="51">
        <f t="shared" si="17"/>
        <v>1673833.3333333333</v>
      </c>
      <c r="K20" s="51">
        <f t="shared" si="17"/>
        <v>1673833.3333333333</v>
      </c>
      <c r="L20" s="51">
        <f t="shared" si="17"/>
        <v>1673833.3333333333</v>
      </c>
      <c r="M20" s="51">
        <f t="shared" si="17"/>
        <v>1673833.3333333333</v>
      </c>
      <c r="N20" s="51">
        <f t="shared" si="17"/>
        <v>1673833.3333333333</v>
      </c>
      <c r="O20" s="57">
        <f t="shared" si="13"/>
        <v>20086000</v>
      </c>
      <c r="P20" s="16">
        <v>20086000</v>
      </c>
    </row>
    <row r="21" spans="1:16" ht="15.75" thickBot="1" x14ac:dyDescent="0.3">
      <c r="A21" s="10" t="s">
        <v>24</v>
      </c>
      <c r="B21" s="48" t="s">
        <v>38</v>
      </c>
      <c r="C21" s="53">
        <f t="shared" ref="C21:O21" si="18">SUM(C15:C20)</f>
        <v>1700500</v>
      </c>
      <c r="D21" s="53">
        <f t="shared" si="18"/>
        <v>1700500</v>
      </c>
      <c r="E21" s="54">
        <f t="shared" si="18"/>
        <v>1700500</v>
      </c>
      <c r="F21" s="53">
        <f t="shared" si="18"/>
        <v>1700500</v>
      </c>
      <c r="G21" s="53">
        <f t="shared" si="18"/>
        <v>1700500</v>
      </c>
      <c r="H21" s="54">
        <f t="shared" si="18"/>
        <v>1700500</v>
      </c>
      <c r="I21" s="53">
        <f t="shared" si="18"/>
        <v>1700500</v>
      </c>
      <c r="J21" s="53">
        <f t="shared" si="18"/>
        <v>1700500</v>
      </c>
      <c r="K21" s="54">
        <f t="shared" si="18"/>
        <v>1700500</v>
      </c>
      <c r="L21" s="53">
        <f t="shared" si="18"/>
        <v>1700500</v>
      </c>
      <c r="M21" s="53">
        <f t="shared" si="18"/>
        <v>1700500</v>
      </c>
      <c r="N21" s="54">
        <f t="shared" si="18"/>
        <v>1700500</v>
      </c>
      <c r="O21" s="54">
        <f t="shared" si="18"/>
        <v>20406000</v>
      </c>
    </row>
  </sheetData>
  <mergeCells count="2">
    <mergeCell ref="A1:O1"/>
    <mergeCell ref="A2:O2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4</vt:i4>
      </vt:variant>
    </vt:vector>
  </HeadingPairs>
  <TitlesOfParts>
    <vt:vector size="14" baseType="lpstr">
      <vt:lpstr>1.sz. mell.</vt:lpstr>
      <vt:lpstr>2.sz. mell.</vt:lpstr>
      <vt:lpstr>3.sz. mell.</vt:lpstr>
      <vt:lpstr>4.sz. mell.</vt:lpstr>
      <vt:lpstr>5.sz. mell.</vt:lpstr>
      <vt:lpstr>6.sz. mell.</vt:lpstr>
      <vt:lpstr>7.sz. mell.</vt:lpstr>
      <vt:lpstr>8.sz. mell.</vt:lpstr>
      <vt:lpstr>9.sz. mell.</vt:lpstr>
      <vt:lpstr>Munka1</vt:lpstr>
      <vt:lpstr>'3.sz. mell.'!Nyomtatási_terület</vt:lpstr>
      <vt:lpstr>'5.sz. mell.'!Nyomtatási_terület</vt:lpstr>
      <vt:lpstr>'7.sz. mell.'!Nyomtatási_terület</vt:lpstr>
      <vt:lpstr>'9.sz. mell.'!Nyomtatási_terület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FulopSz</dc:creator>
  <cp:lastModifiedBy>Petz</cp:lastModifiedBy>
  <cp:lastPrinted>2018-06-04T07:45:29Z</cp:lastPrinted>
  <dcterms:created xsi:type="dcterms:W3CDTF">2013-02-12T14:58:30Z</dcterms:created>
  <dcterms:modified xsi:type="dcterms:W3CDTF">2018-06-04T07:47:03Z</dcterms:modified>
</cp:coreProperties>
</file>