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HATÁLYOS RENDELETEK\(59) 10_2019. (IV. 29.) az Önkormányzat 2018. évi zárszámadásáról\"/>
    </mc:Choice>
  </mc:AlternateContent>
  <bookViews>
    <workbookView xWindow="0" yWindow="0" windowWidth="24045" windowHeight="10860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42" i="1"/>
  <c r="E42" i="1"/>
  <c r="E39" i="1"/>
  <c r="E43" i="1" s="1"/>
  <c r="F31" i="1"/>
  <c r="F37" i="1" s="1"/>
  <c r="F47" i="1" s="1"/>
  <c r="F48" i="1" s="1"/>
  <c r="E31" i="1"/>
  <c r="E37" i="1" s="1"/>
  <c r="E47" i="1" s="1"/>
  <c r="F25" i="1"/>
  <c r="E25" i="1"/>
  <c r="F21" i="1"/>
  <c r="E18" i="1"/>
  <c r="E17" i="1"/>
  <c r="E21" i="1" s="1"/>
  <c r="F16" i="1"/>
  <c r="E16" i="1"/>
  <c r="E14" i="1"/>
  <c r="F13" i="1"/>
  <c r="F28" i="1" s="1"/>
  <c r="E9" i="1"/>
  <c r="E13" i="1" s="1"/>
  <c r="E28" i="1" l="1"/>
</calcChain>
</file>

<file path=xl/sharedStrings.xml><?xml version="1.0" encoding="utf-8"?>
<sst xmlns="http://schemas.openxmlformats.org/spreadsheetml/2006/main" count="131" uniqueCount="125">
  <si>
    <t>13. melléklet a 10/2019. (IV. 29.)  önkormányzati rendelethez</t>
  </si>
  <si>
    <t>Békés Város Önkormányzata</t>
  </si>
  <si>
    <t>2018. évi konszolidált egyszerűsített mérlege</t>
  </si>
  <si>
    <t xml:space="preserve">2015. évi konszolidált egyszerűsített mérlege </t>
  </si>
  <si>
    <t>A</t>
  </si>
  <si>
    <t>B</t>
  </si>
  <si>
    <t>C</t>
  </si>
  <si>
    <t>D</t>
  </si>
  <si>
    <t>E</t>
  </si>
  <si>
    <t>1.</t>
  </si>
  <si>
    <t xml:space="preserve"> Ft-ban</t>
  </si>
  <si>
    <t>2.</t>
  </si>
  <si>
    <t>Eszközök</t>
  </si>
  <si>
    <t>Előző időszak</t>
  </si>
  <si>
    <t>Tárgyi időszak</t>
  </si>
  <si>
    <t>3.</t>
  </si>
  <si>
    <t>A/I</t>
  </si>
  <si>
    <t>Immateriális javak</t>
  </si>
  <si>
    <t>4.</t>
  </si>
  <si>
    <t>A/II</t>
  </si>
  <si>
    <t xml:space="preserve"> Tárgyi eszközök</t>
  </si>
  <si>
    <t>5.</t>
  </si>
  <si>
    <t>A/III</t>
  </si>
  <si>
    <t>Befektetett pénzügyi eszközök</t>
  </si>
  <si>
    <t>6.</t>
  </si>
  <si>
    <t>A/IV</t>
  </si>
  <si>
    <t>Koncesszióba , vagyonkezelésbe adott eszközök</t>
  </si>
  <si>
    <t>7.</t>
  </si>
  <si>
    <t>A)</t>
  </si>
  <si>
    <t>NEMZETI VAGYONBA TARTOZÓ BEFEKTETETT ESZKÖZÖK</t>
  </si>
  <si>
    <t>8.</t>
  </si>
  <si>
    <t>B/1</t>
  </si>
  <si>
    <t>Készletek</t>
  </si>
  <si>
    <t>9.</t>
  </si>
  <si>
    <t>B/2</t>
  </si>
  <si>
    <t>Értékpapírok</t>
  </si>
  <si>
    <t>10.</t>
  </si>
  <si>
    <t>B)</t>
  </si>
  <si>
    <t>NEMZETI VAGYONBA TARTOZÓ FORGÓ ESZKÖZÖK</t>
  </si>
  <si>
    <t>11.</t>
  </si>
  <si>
    <t>C/II</t>
  </si>
  <si>
    <t>Pénztárak, csekkek</t>
  </si>
  <si>
    <t>12.</t>
  </si>
  <si>
    <t>C/III</t>
  </si>
  <si>
    <t>Forint számlák</t>
  </si>
  <si>
    <t>C/IV</t>
  </si>
  <si>
    <t>Devizaszámlák</t>
  </si>
  <si>
    <t>13.</t>
  </si>
  <si>
    <t>C/V</t>
  </si>
  <si>
    <t>Idegen pénzeszközök</t>
  </si>
  <si>
    <t>14.</t>
  </si>
  <si>
    <t>C)</t>
  </si>
  <si>
    <t>PÉNZESZKÖZÖK</t>
  </si>
  <si>
    <t>15.</t>
  </si>
  <si>
    <t>D/I</t>
  </si>
  <si>
    <t>Költségvetési évben esedékes követelések</t>
  </si>
  <si>
    <t xml:space="preserve"> </t>
  </si>
  <si>
    <t>16.</t>
  </si>
  <si>
    <t>D/II</t>
  </si>
  <si>
    <t>Költségvetési évet követően esedékes követelések</t>
  </si>
  <si>
    <t>17.</t>
  </si>
  <si>
    <t>D/III</t>
  </si>
  <si>
    <t>Követelés jellegű sajátos elszámolások</t>
  </si>
  <si>
    <t>18.</t>
  </si>
  <si>
    <t>D)</t>
  </si>
  <si>
    <t>KÖVETELÉSEK</t>
  </si>
  <si>
    <t>19.</t>
  </si>
  <si>
    <t>E)</t>
  </si>
  <si>
    <t>EGYÉB SAJÁTOS ELSZÁMOLÁSOK</t>
  </si>
  <si>
    <t>20.</t>
  </si>
  <si>
    <t>F)</t>
  </si>
  <si>
    <t>AKTÍV IDŐBELI ELHATÁROLÁSOK</t>
  </si>
  <si>
    <t>21.</t>
  </si>
  <si>
    <t>ESZKÖZÖK ÖSSZESEN:</t>
  </si>
  <si>
    <t>Források</t>
  </si>
  <si>
    <t>22.</t>
  </si>
  <si>
    <t>G/1</t>
  </si>
  <si>
    <t>Nemzeti vagyon induláskori értéke</t>
  </si>
  <si>
    <t>23.</t>
  </si>
  <si>
    <t>G/2</t>
  </si>
  <si>
    <t>Nemzeti vagyon változásai</t>
  </si>
  <si>
    <t>24.</t>
  </si>
  <si>
    <t>G/3</t>
  </si>
  <si>
    <t>Egyéb eszközök induláskori értéke és változásai</t>
  </si>
  <si>
    <t>25.</t>
  </si>
  <si>
    <t>G/4</t>
  </si>
  <si>
    <t>Felhalmozott  eredmény</t>
  </si>
  <si>
    <t>26.</t>
  </si>
  <si>
    <t>G/5</t>
  </si>
  <si>
    <t>Eszközök értékhelyesbítésének  forrása</t>
  </si>
  <si>
    <t>27.</t>
  </si>
  <si>
    <t>G/6</t>
  </si>
  <si>
    <t>Mérlegszerinti eredmény</t>
  </si>
  <si>
    <t>28.</t>
  </si>
  <si>
    <t>G)</t>
  </si>
  <si>
    <t xml:space="preserve"> SAJÁT TŐKE</t>
  </si>
  <si>
    <t>29.</t>
  </si>
  <si>
    <t>H/I</t>
  </si>
  <si>
    <t>Költségvetési évben esedékes kötelezettségek</t>
  </si>
  <si>
    <t>30.</t>
  </si>
  <si>
    <t>H/II</t>
  </si>
  <si>
    <t>Költségvetési évet követően esedékes kötelezettségek</t>
  </si>
  <si>
    <t>31.</t>
  </si>
  <si>
    <t>H/III/1</t>
  </si>
  <si>
    <t>Kapott előlegek</t>
  </si>
  <si>
    <t>32.</t>
  </si>
  <si>
    <t>H/III/3.</t>
  </si>
  <si>
    <t>Más szervezetet megillető bevételek elszámolása</t>
  </si>
  <si>
    <t>33.</t>
  </si>
  <si>
    <t>H/III.</t>
  </si>
  <si>
    <t>Kötelezettség jellegű sajátos elszámolások</t>
  </si>
  <si>
    <t>34.</t>
  </si>
  <si>
    <t>H)</t>
  </si>
  <si>
    <t xml:space="preserve"> KÖTELEZETTSÉGEK</t>
  </si>
  <si>
    <t>35.</t>
  </si>
  <si>
    <t>I)</t>
  </si>
  <si>
    <t>EGYÉB SAJÁTOS FORRÁS OLDALI ELSZÁMOLÁSOK</t>
  </si>
  <si>
    <t>36.</t>
  </si>
  <si>
    <t>J)</t>
  </si>
  <si>
    <t xml:space="preserve">KINCSTÁRI SZÁMLAVEZETÉSSEL KAPCSOLATOS  ELSZÁMOLÁSOK </t>
  </si>
  <si>
    <t>37.</t>
  </si>
  <si>
    <t>K)</t>
  </si>
  <si>
    <t>J) PASSZÍV IDŐBELI ELHATÁROLÁSOK</t>
  </si>
  <si>
    <t>38.</t>
  </si>
  <si>
    <t>FORRÁSOK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</si>
</sst>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0_ ;\-#,##0\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3" fillId="0" borderId="0" xfId="3" applyFont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0" xfId="2" applyFont="1"/>
    <xf numFmtId="0" fontId="4" fillId="0" borderId="0" xfId="4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1" xfId="2" applyFont="1" applyFill="1" applyBorder="1"/>
    <xf numFmtId="0" fontId="3" fillId="2" borderId="1" xfId="4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0" borderId="0" xfId="4" applyFont="1"/>
    <xf numFmtId="0" fontId="3" fillId="0" borderId="0" xfId="2" applyFont="1" applyAlignment="1">
      <alignment horizontal="right"/>
    </xf>
    <xf numFmtId="0" fontId="7" fillId="0" borderId="0" xfId="2" applyFont="1"/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/>
    </xf>
    <xf numFmtId="0" fontId="4" fillId="0" borderId="1" xfId="2" applyFont="1" applyBorder="1" applyAlignment="1">
      <alignment horizontal="center" vertical="center"/>
    </xf>
    <xf numFmtId="0" fontId="3" fillId="0" borderId="1" xfId="4" applyFont="1" applyBorder="1" applyAlignment="1">
      <alignment vertical="center"/>
    </xf>
    <xf numFmtId="164" fontId="3" fillId="0" borderId="6" xfId="1" applyNumberFormat="1" applyFont="1" applyBorder="1" applyAlignment="1">
      <alignment horizontal="right" vertic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1" xfId="4" applyFont="1" applyBorder="1" applyAlignment="1">
      <alignment vertical="center" wrapText="1"/>
    </xf>
    <xf numFmtId="0" fontId="4" fillId="0" borderId="9" xfId="2" applyFont="1" applyBorder="1" applyAlignment="1">
      <alignment horizontal="center" vertical="center"/>
    </xf>
    <xf numFmtId="0" fontId="4" fillId="0" borderId="1" xfId="4" applyFont="1" applyBorder="1" applyAlignment="1">
      <alignment horizontal="left" vertical="center" wrapText="1"/>
    </xf>
    <xf numFmtId="164" fontId="4" fillId="0" borderId="6" xfId="1" applyNumberFormat="1" applyFont="1" applyBorder="1" applyAlignment="1">
      <alignment horizontal="right" vertical="center"/>
    </xf>
    <xf numFmtId="164" fontId="7" fillId="0" borderId="0" xfId="2" applyNumberFormat="1" applyFont="1"/>
    <xf numFmtId="0" fontId="4" fillId="0" borderId="5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0" borderId="8" xfId="2" applyFont="1" applyBorder="1" applyAlignment="1">
      <alignment horizontal="center"/>
    </xf>
    <xf numFmtId="0" fontId="4" fillId="0" borderId="1" xfId="4" applyFont="1" applyBorder="1" applyAlignment="1">
      <alignment horizontal="left" vertical="center"/>
    </xf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left" vertical="center"/>
    </xf>
    <xf numFmtId="43" fontId="7" fillId="0" borderId="0" xfId="1" applyFont="1"/>
    <xf numFmtId="43" fontId="7" fillId="0" borderId="0" xfId="2" applyNumberFormat="1" applyFont="1"/>
    <xf numFmtId="0" fontId="4" fillId="0" borderId="10" xfId="4" applyFont="1" applyBorder="1" applyAlignment="1">
      <alignment horizontal="left" vertical="center"/>
    </xf>
    <xf numFmtId="0" fontId="4" fillId="0" borderId="11" xfId="4" applyFont="1" applyBorder="1" applyAlignment="1">
      <alignment horizontal="left" vertical="center"/>
    </xf>
    <xf numFmtId="164" fontId="4" fillId="0" borderId="12" xfId="1" applyNumberFormat="1" applyFont="1" applyBorder="1" applyAlignment="1">
      <alignment horizontal="right" vertical="center"/>
    </xf>
    <xf numFmtId="0" fontId="3" fillId="0" borderId="0" xfId="4" applyFont="1" applyAlignment="1">
      <alignment vertical="center"/>
    </xf>
    <xf numFmtId="0" fontId="4" fillId="0" borderId="13" xfId="4" applyFont="1" applyBorder="1" applyAlignment="1">
      <alignment horizontal="center" vertical="center"/>
    </xf>
    <xf numFmtId="164" fontId="3" fillId="0" borderId="0" xfId="2" applyNumberFormat="1" applyFont="1"/>
    <xf numFmtId="0" fontId="5" fillId="0" borderId="0" xfId="2" applyFont="1" applyAlignment="1">
      <alignment horizontal="center"/>
    </xf>
    <xf numFmtId="0" fontId="8" fillId="0" borderId="0" xfId="2" applyFont="1" applyAlignment="1">
      <alignment horizontal="center" vertical="center"/>
    </xf>
    <xf numFmtId="164" fontId="5" fillId="0" borderId="0" xfId="2" applyNumberFormat="1" applyFont="1"/>
  </cellXfs>
  <cellStyles count="5">
    <cellStyle name="Ezres" xfId="1" builtinId="3"/>
    <cellStyle name="Normál" xfId="0" builtinId="0"/>
    <cellStyle name="Normál_2009.évi.besz." xfId="4"/>
    <cellStyle name="Normál_2010.évi beszám" xfId="3"/>
    <cellStyle name="Normál_2015.évi zárszámadás összesítet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%20%20z&#225;rsz&#225;mad&#225;s%20%20t&#225;bl&#225;k%20&#214;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."/>
      <sheetName val="2.sz.m."/>
      <sheetName val="3. sz."/>
      <sheetName val="4.sz.m"/>
      <sheetName val="5.sz.m"/>
      <sheetName val="6. sz."/>
      <sheetName val="7.sz."/>
      <sheetName val="8. sz. "/>
      <sheetName val="9.sz."/>
      <sheetName val="10.sz."/>
      <sheetName val="11.sz."/>
      <sheetName val="12.sz."/>
      <sheetName val="13.sz."/>
      <sheetName val="14.sz."/>
      <sheetName val="15.sz."/>
      <sheetName val="16.sz."/>
      <sheetName val="17.sz."/>
      <sheetName val="18.sz"/>
      <sheetName val="19.sz."/>
      <sheetName val="20.sz."/>
      <sheetName val="21.sz."/>
      <sheetName val="B ell. Judit - ne nyomtasd"/>
      <sheetName val="22.sz"/>
      <sheetName val="23.sz"/>
      <sheetName val="K ell. Judit - ne nyomtasd 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8">
          <cell r="E48">
            <v>20341998721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sqref="A1:XFD1048576"/>
    </sheetView>
  </sheetViews>
  <sheetFormatPr defaultRowHeight="15.75" x14ac:dyDescent="0.2"/>
  <cols>
    <col min="1" max="1" width="4.7109375" style="6" customWidth="1"/>
    <col min="2" max="2" width="4.7109375" style="44" customWidth="1"/>
    <col min="3" max="3" width="7" style="45" customWidth="1"/>
    <col min="4" max="4" width="41.28515625" style="6" customWidth="1"/>
    <col min="5" max="5" width="15.7109375" style="6" customWidth="1"/>
    <col min="6" max="6" width="15.5703125" style="6" customWidth="1"/>
    <col min="7" max="7" width="19.7109375" style="6" bestFit="1" customWidth="1"/>
    <col min="8" max="8" width="17.42578125" style="6" bestFit="1" customWidth="1"/>
    <col min="9" max="256" width="9.140625" style="6"/>
    <col min="257" max="258" width="4.7109375" style="6" customWidth="1"/>
    <col min="259" max="259" width="7" style="6" customWidth="1"/>
    <col min="260" max="260" width="41.28515625" style="6" customWidth="1"/>
    <col min="261" max="261" width="15.7109375" style="6" customWidth="1"/>
    <col min="262" max="262" width="15.5703125" style="6" customWidth="1"/>
    <col min="263" max="263" width="19.7109375" style="6" bestFit="1" customWidth="1"/>
    <col min="264" max="264" width="17.42578125" style="6" bestFit="1" customWidth="1"/>
    <col min="265" max="512" width="9.140625" style="6"/>
    <col min="513" max="514" width="4.7109375" style="6" customWidth="1"/>
    <col min="515" max="515" width="7" style="6" customWidth="1"/>
    <col min="516" max="516" width="41.28515625" style="6" customWidth="1"/>
    <col min="517" max="517" width="15.7109375" style="6" customWidth="1"/>
    <col min="518" max="518" width="15.5703125" style="6" customWidth="1"/>
    <col min="519" max="519" width="19.7109375" style="6" bestFit="1" customWidth="1"/>
    <col min="520" max="520" width="17.42578125" style="6" bestFit="1" customWidth="1"/>
    <col min="521" max="768" width="9.140625" style="6"/>
    <col min="769" max="770" width="4.7109375" style="6" customWidth="1"/>
    <col min="771" max="771" width="7" style="6" customWidth="1"/>
    <col min="772" max="772" width="41.28515625" style="6" customWidth="1"/>
    <col min="773" max="773" width="15.7109375" style="6" customWidth="1"/>
    <col min="774" max="774" width="15.5703125" style="6" customWidth="1"/>
    <col min="775" max="775" width="19.7109375" style="6" bestFit="1" customWidth="1"/>
    <col min="776" max="776" width="17.42578125" style="6" bestFit="1" customWidth="1"/>
    <col min="777" max="1024" width="9.140625" style="6"/>
    <col min="1025" max="1026" width="4.7109375" style="6" customWidth="1"/>
    <col min="1027" max="1027" width="7" style="6" customWidth="1"/>
    <col min="1028" max="1028" width="41.28515625" style="6" customWidth="1"/>
    <col min="1029" max="1029" width="15.7109375" style="6" customWidth="1"/>
    <col min="1030" max="1030" width="15.5703125" style="6" customWidth="1"/>
    <col min="1031" max="1031" width="19.7109375" style="6" bestFit="1" customWidth="1"/>
    <col min="1032" max="1032" width="17.42578125" style="6" bestFit="1" customWidth="1"/>
    <col min="1033" max="1280" width="9.140625" style="6"/>
    <col min="1281" max="1282" width="4.7109375" style="6" customWidth="1"/>
    <col min="1283" max="1283" width="7" style="6" customWidth="1"/>
    <col min="1284" max="1284" width="41.28515625" style="6" customWidth="1"/>
    <col min="1285" max="1285" width="15.7109375" style="6" customWidth="1"/>
    <col min="1286" max="1286" width="15.5703125" style="6" customWidth="1"/>
    <col min="1287" max="1287" width="19.7109375" style="6" bestFit="1" customWidth="1"/>
    <col min="1288" max="1288" width="17.42578125" style="6" bestFit="1" customWidth="1"/>
    <col min="1289" max="1536" width="9.140625" style="6"/>
    <col min="1537" max="1538" width="4.7109375" style="6" customWidth="1"/>
    <col min="1539" max="1539" width="7" style="6" customWidth="1"/>
    <col min="1540" max="1540" width="41.28515625" style="6" customWidth="1"/>
    <col min="1541" max="1541" width="15.7109375" style="6" customWidth="1"/>
    <col min="1542" max="1542" width="15.5703125" style="6" customWidth="1"/>
    <col min="1543" max="1543" width="19.7109375" style="6" bestFit="1" customWidth="1"/>
    <col min="1544" max="1544" width="17.42578125" style="6" bestFit="1" customWidth="1"/>
    <col min="1545" max="1792" width="9.140625" style="6"/>
    <col min="1793" max="1794" width="4.7109375" style="6" customWidth="1"/>
    <col min="1795" max="1795" width="7" style="6" customWidth="1"/>
    <col min="1796" max="1796" width="41.28515625" style="6" customWidth="1"/>
    <col min="1797" max="1797" width="15.7109375" style="6" customWidth="1"/>
    <col min="1798" max="1798" width="15.5703125" style="6" customWidth="1"/>
    <col min="1799" max="1799" width="19.7109375" style="6" bestFit="1" customWidth="1"/>
    <col min="1800" max="1800" width="17.42578125" style="6" bestFit="1" customWidth="1"/>
    <col min="1801" max="2048" width="9.140625" style="6"/>
    <col min="2049" max="2050" width="4.7109375" style="6" customWidth="1"/>
    <col min="2051" max="2051" width="7" style="6" customWidth="1"/>
    <col min="2052" max="2052" width="41.28515625" style="6" customWidth="1"/>
    <col min="2053" max="2053" width="15.7109375" style="6" customWidth="1"/>
    <col min="2054" max="2054" width="15.5703125" style="6" customWidth="1"/>
    <col min="2055" max="2055" width="19.7109375" style="6" bestFit="1" customWidth="1"/>
    <col min="2056" max="2056" width="17.42578125" style="6" bestFit="1" customWidth="1"/>
    <col min="2057" max="2304" width="9.140625" style="6"/>
    <col min="2305" max="2306" width="4.7109375" style="6" customWidth="1"/>
    <col min="2307" max="2307" width="7" style="6" customWidth="1"/>
    <col min="2308" max="2308" width="41.28515625" style="6" customWidth="1"/>
    <col min="2309" max="2309" width="15.7109375" style="6" customWidth="1"/>
    <col min="2310" max="2310" width="15.5703125" style="6" customWidth="1"/>
    <col min="2311" max="2311" width="19.7109375" style="6" bestFit="1" customWidth="1"/>
    <col min="2312" max="2312" width="17.42578125" style="6" bestFit="1" customWidth="1"/>
    <col min="2313" max="2560" width="9.140625" style="6"/>
    <col min="2561" max="2562" width="4.7109375" style="6" customWidth="1"/>
    <col min="2563" max="2563" width="7" style="6" customWidth="1"/>
    <col min="2564" max="2564" width="41.28515625" style="6" customWidth="1"/>
    <col min="2565" max="2565" width="15.7109375" style="6" customWidth="1"/>
    <col min="2566" max="2566" width="15.5703125" style="6" customWidth="1"/>
    <col min="2567" max="2567" width="19.7109375" style="6" bestFit="1" customWidth="1"/>
    <col min="2568" max="2568" width="17.42578125" style="6" bestFit="1" customWidth="1"/>
    <col min="2569" max="2816" width="9.140625" style="6"/>
    <col min="2817" max="2818" width="4.7109375" style="6" customWidth="1"/>
    <col min="2819" max="2819" width="7" style="6" customWidth="1"/>
    <col min="2820" max="2820" width="41.28515625" style="6" customWidth="1"/>
    <col min="2821" max="2821" width="15.7109375" style="6" customWidth="1"/>
    <col min="2822" max="2822" width="15.5703125" style="6" customWidth="1"/>
    <col min="2823" max="2823" width="19.7109375" style="6" bestFit="1" customWidth="1"/>
    <col min="2824" max="2824" width="17.42578125" style="6" bestFit="1" customWidth="1"/>
    <col min="2825" max="3072" width="9.140625" style="6"/>
    <col min="3073" max="3074" width="4.7109375" style="6" customWidth="1"/>
    <col min="3075" max="3075" width="7" style="6" customWidth="1"/>
    <col min="3076" max="3076" width="41.28515625" style="6" customWidth="1"/>
    <col min="3077" max="3077" width="15.7109375" style="6" customWidth="1"/>
    <col min="3078" max="3078" width="15.5703125" style="6" customWidth="1"/>
    <col min="3079" max="3079" width="19.7109375" style="6" bestFit="1" customWidth="1"/>
    <col min="3080" max="3080" width="17.42578125" style="6" bestFit="1" customWidth="1"/>
    <col min="3081" max="3328" width="9.140625" style="6"/>
    <col min="3329" max="3330" width="4.7109375" style="6" customWidth="1"/>
    <col min="3331" max="3331" width="7" style="6" customWidth="1"/>
    <col min="3332" max="3332" width="41.28515625" style="6" customWidth="1"/>
    <col min="3333" max="3333" width="15.7109375" style="6" customWidth="1"/>
    <col min="3334" max="3334" width="15.5703125" style="6" customWidth="1"/>
    <col min="3335" max="3335" width="19.7109375" style="6" bestFit="1" customWidth="1"/>
    <col min="3336" max="3336" width="17.42578125" style="6" bestFit="1" customWidth="1"/>
    <col min="3337" max="3584" width="9.140625" style="6"/>
    <col min="3585" max="3586" width="4.7109375" style="6" customWidth="1"/>
    <col min="3587" max="3587" width="7" style="6" customWidth="1"/>
    <col min="3588" max="3588" width="41.28515625" style="6" customWidth="1"/>
    <col min="3589" max="3589" width="15.7109375" style="6" customWidth="1"/>
    <col min="3590" max="3590" width="15.5703125" style="6" customWidth="1"/>
    <col min="3591" max="3591" width="19.7109375" style="6" bestFit="1" customWidth="1"/>
    <col min="3592" max="3592" width="17.42578125" style="6" bestFit="1" customWidth="1"/>
    <col min="3593" max="3840" width="9.140625" style="6"/>
    <col min="3841" max="3842" width="4.7109375" style="6" customWidth="1"/>
    <col min="3843" max="3843" width="7" style="6" customWidth="1"/>
    <col min="3844" max="3844" width="41.28515625" style="6" customWidth="1"/>
    <col min="3845" max="3845" width="15.7109375" style="6" customWidth="1"/>
    <col min="3846" max="3846" width="15.5703125" style="6" customWidth="1"/>
    <col min="3847" max="3847" width="19.7109375" style="6" bestFit="1" customWidth="1"/>
    <col min="3848" max="3848" width="17.42578125" style="6" bestFit="1" customWidth="1"/>
    <col min="3849" max="4096" width="9.140625" style="6"/>
    <col min="4097" max="4098" width="4.7109375" style="6" customWidth="1"/>
    <col min="4099" max="4099" width="7" style="6" customWidth="1"/>
    <col min="4100" max="4100" width="41.28515625" style="6" customWidth="1"/>
    <col min="4101" max="4101" width="15.7109375" style="6" customWidth="1"/>
    <col min="4102" max="4102" width="15.5703125" style="6" customWidth="1"/>
    <col min="4103" max="4103" width="19.7109375" style="6" bestFit="1" customWidth="1"/>
    <col min="4104" max="4104" width="17.42578125" style="6" bestFit="1" customWidth="1"/>
    <col min="4105" max="4352" width="9.140625" style="6"/>
    <col min="4353" max="4354" width="4.7109375" style="6" customWidth="1"/>
    <col min="4355" max="4355" width="7" style="6" customWidth="1"/>
    <col min="4356" max="4356" width="41.28515625" style="6" customWidth="1"/>
    <col min="4357" max="4357" width="15.7109375" style="6" customWidth="1"/>
    <col min="4358" max="4358" width="15.5703125" style="6" customWidth="1"/>
    <col min="4359" max="4359" width="19.7109375" style="6" bestFit="1" customWidth="1"/>
    <col min="4360" max="4360" width="17.42578125" style="6" bestFit="1" customWidth="1"/>
    <col min="4361" max="4608" width="9.140625" style="6"/>
    <col min="4609" max="4610" width="4.7109375" style="6" customWidth="1"/>
    <col min="4611" max="4611" width="7" style="6" customWidth="1"/>
    <col min="4612" max="4612" width="41.28515625" style="6" customWidth="1"/>
    <col min="4613" max="4613" width="15.7109375" style="6" customWidth="1"/>
    <col min="4614" max="4614" width="15.5703125" style="6" customWidth="1"/>
    <col min="4615" max="4615" width="19.7109375" style="6" bestFit="1" customWidth="1"/>
    <col min="4616" max="4616" width="17.42578125" style="6" bestFit="1" customWidth="1"/>
    <col min="4617" max="4864" width="9.140625" style="6"/>
    <col min="4865" max="4866" width="4.7109375" style="6" customWidth="1"/>
    <col min="4867" max="4867" width="7" style="6" customWidth="1"/>
    <col min="4868" max="4868" width="41.28515625" style="6" customWidth="1"/>
    <col min="4869" max="4869" width="15.7109375" style="6" customWidth="1"/>
    <col min="4870" max="4870" width="15.5703125" style="6" customWidth="1"/>
    <col min="4871" max="4871" width="19.7109375" style="6" bestFit="1" customWidth="1"/>
    <col min="4872" max="4872" width="17.42578125" style="6" bestFit="1" customWidth="1"/>
    <col min="4873" max="5120" width="9.140625" style="6"/>
    <col min="5121" max="5122" width="4.7109375" style="6" customWidth="1"/>
    <col min="5123" max="5123" width="7" style="6" customWidth="1"/>
    <col min="5124" max="5124" width="41.28515625" style="6" customWidth="1"/>
    <col min="5125" max="5125" width="15.7109375" style="6" customWidth="1"/>
    <col min="5126" max="5126" width="15.5703125" style="6" customWidth="1"/>
    <col min="5127" max="5127" width="19.7109375" style="6" bestFit="1" customWidth="1"/>
    <col min="5128" max="5128" width="17.42578125" style="6" bestFit="1" customWidth="1"/>
    <col min="5129" max="5376" width="9.140625" style="6"/>
    <col min="5377" max="5378" width="4.7109375" style="6" customWidth="1"/>
    <col min="5379" max="5379" width="7" style="6" customWidth="1"/>
    <col min="5380" max="5380" width="41.28515625" style="6" customWidth="1"/>
    <col min="5381" max="5381" width="15.7109375" style="6" customWidth="1"/>
    <col min="5382" max="5382" width="15.5703125" style="6" customWidth="1"/>
    <col min="5383" max="5383" width="19.7109375" style="6" bestFit="1" customWidth="1"/>
    <col min="5384" max="5384" width="17.42578125" style="6" bestFit="1" customWidth="1"/>
    <col min="5385" max="5632" width="9.140625" style="6"/>
    <col min="5633" max="5634" width="4.7109375" style="6" customWidth="1"/>
    <col min="5635" max="5635" width="7" style="6" customWidth="1"/>
    <col min="5636" max="5636" width="41.28515625" style="6" customWidth="1"/>
    <col min="5637" max="5637" width="15.7109375" style="6" customWidth="1"/>
    <col min="5638" max="5638" width="15.5703125" style="6" customWidth="1"/>
    <col min="5639" max="5639" width="19.7109375" style="6" bestFit="1" customWidth="1"/>
    <col min="5640" max="5640" width="17.42578125" style="6" bestFit="1" customWidth="1"/>
    <col min="5641" max="5888" width="9.140625" style="6"/>
    <col min="5889" max="5890" width="4.7109375" style="6" customWidth="1"/>
    <col min="5891" max="5891" width="7" style="6" customWidth="1"/>
    <col min="5892" max="5892" width="41.28515625" style="6" customWidth="1"/>
    <col min="5893" max="5893" width="15.7109375" style="6" customWidth="1"/>
    <col min="5894" max="5894" width="15.5703125" style="6" customWidth="1"/>
    <col min="5895" max="5895" width="19.7109375" style="6" bestFit="1" customWidth="1"/>
    <col min="5896" max="5896" width="17.42578125" style="6" bestFit="1" customWidth="1"/>
    <col min="5897" max="6144" width="9.140625" style="6"/>
    <col min="6145" max="6146" width="4.7109375" style="6" customWidth="1"/>
    <col min="6147" max="6147" width="7" style="6" customWidth="1"/>
    <col min="6148" max="6148" width="41.28515625" style="6" customWidth="1"/>
    <col min="6149" max="6149" width="15.7109375" style="6" customWidth="1"/>
    <col min="6150" max="6150" width="15.5703125" style="6" customWidth="1"/>
    <col min="6151" max="6151" width="19.7109375" style="6" bestFit="1" customWidth="1"/>
    <col min="6152" max="6152" width="17.42578125" style="6" bestFit="1" customWidth="1"/>
    <col min="6153" max="6400" width="9.140625" style="6"/>
    <col min="6401" max="6402" width="4.7109375" style="6" customWidth="1"/>
    <col min="6403" max="6403" width="7" style="6" customWidth="1"/>
    <col min="6404" max="6404" width="41.28515625" style="6" customWidth="1"/>
    <col min="6405" max="6405" width="15.7109375" style="6" customWidth="1"/>
    <col min="6406" max="6406" width="15.5703125" style="6" customWidth="1"/>
    <col min="6407" max="6407" width="19.7109375" style="6" bestFit="1" customWidth="1"/>
    <col min="6408" max="6408" width="17.42578125" style="6" bestFit="1" customWidth="1"/>
    <col min="6409" max="6656" width="9.140625" style="6"/>
    <col min="6657" max="6658" width="4.7109375" style="6" customWidth="1"/>
    <col min="6659" max="6659" width="7" style="6" customWidth="1"/>
    <col min="6660" max="6660" width="41.28515625" style="6" customWidth="1"/>
    <col min="6661" max="6661" width="15.7109375" style="6" customWidth="1"/>
    <col min="6662" max="6662" width="15.5703125" style="6" customWidth="1"/>
    <col min="6663" max="6663" width="19.7109375" style="6" bestFit="1" customWidth="1"/>
    <col min="6664" max="6664" width="17.42578125" style="6" bestFit="1" customWidth="1"/>
    <col min="6665" max="6912" width="9.140625" style="6"/>
    <col min="6913" max="6914" width="4.7109375" style="6" customWidth="1"/>
    <col min="6915" max="6915" width="7" style="6" customWidth="1"/>
    <col min="6916" max="6916" width="41.28515625" style="6" customWidth="1"/>
    <col min="6917" max="6917" width="15.7109375" style="6" customWidth="1"/>
    <col min="6918" max="6918" width="15.5703125" style="6" customWidth="1"/>
    <col min="6919" max="6919" width="19.7109375" style="6" bestFit="1" customWidth="1"/>
    <col min="6920" max="6920" width="17.42578125" style="6" bestFit="1" customWidth="1"/>
    <col min="6921" max="7168" width="9.140625" style="6"/>
    <col min="7169" max="7170" width="4.7109375" style="6" customWidth="1"/>
    <col min="7171" max="7171" width="7" style="6" customWidth="1"/>
    <col min="7172" max="7172" width="41.28515625" style="6" customWidth="1"/>
    <col min="7173" max="7173" width="15.7109375" style="6" customWidth="1"/>
    <col min="7174" max="7174" width="15.5703125" style="6" customWidth="1"/>
    <col min="7175" max="7175" width="19.7109375" style="6" bestFit="1" customWidth="1"/>
    <col min="7176" max="7176" width="17.42578125" style="6" bestFit="1" customWidth="1"/>
    <col min="7177" max="7424" width="9.140625" style="6"/>
    <col min="7425" max="7426" width="4.7109375" style="6" customWidth="1"/>
    <col min="7427" max="7427" width="7" style="6" customWidth="1"/>
    <col min="7428" max="7428" width="41.28515625" style="6" customWidth="1"/>
    <col min="7429" max="7429" width="15.7109375" style="6" customWidth="1"/>
    <col min="7430" max="7430" width="15.5703125" style="6" customWidth="1"/>
    <col min="7431" max="7431" width="19.7109375" style="6" bestFit="1" customWidth="1"/>
    <col min="7432" max="7432" width="17.42578125" style="6" bestFit="1" customWidth="1"/>
    <col min="7433" max="7680" width="9.140625" style="6"/>
    <col min="7681" max="7682" width="4.7109375" style="6" customWidth="1"/>
    <col min="7683" max="7683" width="7" style="6" customWidth="1"/>
    <col min="7684" max="7684" width="41.28515625" style="6" customWidth="1"/>
    <col min="7685" max="7685" width="15.7109375" style="6" customWidth="1"/>
    <col min="7686" max="7686" width="15.5703125" style="6" customWidth="1"/>
    <col min="7687" max="7687" width="19.7109375" style="6" bestFit="1" customWidth="1"/>
    <col min="7688" max="7688" width="17.42578125" style="6" bestFit="1" customWidth="1"/>
    <col min="7689" max="7936" width="9.140625" style="6"/>
    <col min="7937" max="7938" width="4.7109375" style="6" customWidth="1"/>
    <col min="7939" max="7939" width="7" style="6" customWidth="1"/>
    <col min="7940" max="7940" width="41.28515625" style="6" customWidth="1"/>
    <col min="7941" max="7941" width="15.7109375" style="6" customWidth="1"/>
    <col min="7942" max="7942" width="15.5703125" style="6" customWidth="1"/>
    <col min="7943" max="7943" width="19.7109375" style="6" bestFit="1" customWidth="1"/>
    <col min="7944" max="7944" width="17.42578125" style="6" bestFit="1" customWidth="1"/>
    <col min="7945" max="8192" width="9.140625" style="6"/>
    <col min="8193" max="8194" width="4.7109375" style="6" customWidth="1"/>
    <col min="8195" max="8195" width="7" style="6" customWidth="1"/>
    <col min="8196" max="8196" width="41.28515625" style="6" customWidth="1"/>
    <col min="8197" max="8197" width="15.7109375" style="6" customWidth="1"/>
    <col min="8198" max="8198" width="15.5703125" style="6" customWidth="1"/>
    <col min="8199" max="8199" width="19.7109375" style="6" bestFit="1" customWidth="1"/>
    <col min="8200" max="8200" width="17.42578125" style="6" bestFit="1" customWidth="1"/>
    <col min="8201" max="8448" width="9.140625" style="6"/>
    <col min="8449" max="8450" width="4.7109375" style="6" customWidth="1"/>
    <col min="8451" max="8451" width="7" style="6" customWidth="1"/>
    <col min="8452" max="8452" width="41.28515625" style="6" customWidth="1"/>
    <col min="8453" max="8453" width="15.7109375" style="6" customWidth="1"/>
    <col min="8454" max="8454" width="15.5703125" style="6" customWidth="1"/>
    <col min="8455" max="8455" width="19.7109375" style="6" bestFit="1" customWidth="1"/>
    <col min="8456" max="8456" width="17.42578125" style="6" bestFit="1" customWidth="1"/>
    <col min="8457" max="8704" width="9.140625" style="6"/>
    <col min="8705" max="8706" width="4.7109375" style="6" customWidth="1"/>
    <col min="8707" max="8707" width="7" style="6" customWidth="1"/>
    <col min="8708" max="8708" width="41.28515625" style="6" customWidth="1"/>
    <col min="8709" max="8709" width="15.7109375" style="6" customWidth="1"/>
    <col min="8710" max="8710" width="15.5703125" style="6" customWidth="1"/>
    <col min="8711" max="8711" width="19.7109375" style="6" bestFit="1" customWidth="1"/>
    <col min="8712" max="8712" width="17.42578125" style="6" bestFit="1" customWidth="1"/>
    <col min="8713" max="8960" width="9.140625" style="6"/>
    <col min="8961" max="8962" width="4.7109375" style="6" customWidth="1"/>
    <col min="8963" max="8963" width="7" style="6" customWidth="1"/>
    <col min="8964" max="8964" width="41.28515625" style="6" customWidth="1"/>
    <col min="8965" max="8965" width="15.7109375" style="6" customWidth="1"/>
    <col min="8966" max="8966" width="15.5703125" style="6" customWidth="1"/>
    <col min="8967" max="8967" width="19.7109375" style="6" bestFit="1" customWidth="1"/>
    <col min="8968" max="8968" width="17.42578125" style="6" bestFit="1" customWidth="1"/>
    <col min="8969" max="9216" width="9.140625" style="6"/>
    <col min="9217" max="9218" width="4.7109375" style="6" customWidth="1"/>
    <col min="9219" max="9219" width="7" style="6" customWidth="1"/>
    <col min="9220" max="9220" width="41.28515625" style="6" customWidth="1"/>
    <col min="9221" max="9221" width="15.7109375" style="6" customWidth="1"/>
    <col min="9222" max="9222" width="15.5703125" style="6" customWidth="1"/>
    <col min="9223" max="9223" width="19.7109375" style="6" bestFit="1" customWidth="1"/>
    <col min="9224" max="9224" width="17.42578125" style="6" bestFit="1" customWidth="1"/>
    <col min="9225" max="9472" width="9.140625" style="6"/>
    <col min="9473" max="9474" width="4.7109375" style="6" customWidth="1"/>
    <col min="9475" max="9475" width="7" style="6" customWidth="1"/>
    <col min="9476" max="9476" width="41.28515625" style="6" customWidth="1"/>
    <col min="9477" max="9477" width="15.7109375" style="6" customWidth="1"/>
    <col min="9478" max="9478" width="15.5703125" style="6" customWidth="1"/>
    <col min="9479" max="9479" width="19.7109375" style="6" bestFit="1" customWidth="1"/>
    <col min="9480" max="9480" width="17.42578125" style="6" bestFit="1" customWidth="1"/>
    <col min="9481" max="9728" width="9.140625" style="6"/>
    <col min="9729" max="9730" width="4.7109375" style="6" customWidth="1"/>
    <col min="9731" max="9731" width="7" style="6" customWidth="1"/>
    <col min="9732" max="9732" width="41.28515625" style="6" customWidth="1"/>
    <col min="9733" max="9733" width="15.7109375" style="6" customWidth="1"/>
    <col min="9734" max="9734" width="15.5703125" style="6" customWidth="1"/>
    <col min="9735" max="9735" width="19.7109375" style="6" bestFit="1" customWidth="1"/>
    <col min="9736" max="9736" width="17.42578125" style="6" bestFit="1" customWidth="1"/>
    <col min="9737" max="9984" width="9.140625" style="6"/>
    <col min="9985" max="9986" width="4.7109375" style="6" customWidth="1"/>
    <col min="9987" max="9987" width="7" style="6" customWidth="1"/>
    <col min="9988" max="9988" width="41.28515625" style="6" customWidth="1"/>
    <col min="9989" max="9989" width="15.7109375" style="6" customWidth="1"/>
    <col min="9990" max="9990" width="15.5703125" style="6" customWidth="1"/>
    <col min="9991" max="9991" width="19.7109375" style="6" bestFit="1" customWidth="1"/>
    <col min="9992" max="9992" width="17.42578125" style="6" bestFit="1" customWidth="1"/>
    <col min="9993" max="10240" width="9.140625" style="6"/>
    <col min="10241" max="10242" width="4.7109375" style="6" customWidth="1"/>
    <col min="10243" max="10243" width="7" style="6" customWidth="1"/>
    <col min="10244" max="10244" width="41.28515625" style="6" customWidth="1"/>
    <col min="10245" max="10245" width="15.7109375" style="6" customWidth="1"/>
    <col min="10246" max="10246" width="15.5703125" style="6" customWidth="1"/>
    <col min="10247" max="10247" width="19.7109375" style="6" bestFit="1" customWidth="1"/>
    <col min="10248" max="10248" width="17.42578125" style="6" bestFit="1" customWidth="1"/>
    <col min="10249" max="10496" width="9.140625" style="6"/>
    <col min="10497" max="10498" width="4.7109375" style="6" customWidth="1"/>
    <col min="10499" max="10499" width="7" style="6" customWidth="1"/>
    <col min="10500" max="10500" width="41.28515625" style="6" customWidth="1"/>
    <col min="10501" max="10501" width="15.7109375" style="6" customWidth="1"/>
    <col min="10502" max="10502" width="15.5703125" style="6" customWidth="1"/>
    <col min="10503" max="10503" width="19.7109375" style="6" bestFit="1" customWidth="1"/>
    <col min="10504" max="10504" width="17.42578125" style="6" bestFit="1" customWidth="1"/>
    <col min="10505" max="10752" width="9.140625" style="6"/>
    <col min="10753" max="10754" width="4.7109375" style="6" customWidth="1"/>
    <col min="10755" max="10755" width="7" style="6" customWidth="1"/>
    <col min="10756" max="10756" width="41.28515625" style="6" customWidth="1"/>
    <col min="10757" max="10757" width="15.7109375" style="6" customWidth="1"/>
    <col min="10758" max="10758" width="15.5703125" style="6" customWidth="1"/>
    <col min="10759" max="10759" width="19.7109375" style="6" bestFit="1" customWidth="1"/>
    <col min="10760" max="10760" width="17.42578125" style="6" bestFit="1" customWidth="1"/>
    <col min="10761" max="11008" width="9.140625" style="6"/>
    <col min="11009" max="11010" width="4.7109375" style="6" customWidth="1"/>
    <col min="11011" max="11011" width="7" style="6" customWidth="1"/>
    <col min="11012" max="11012" width="41.28515625" style="6" customWidth="1"/>
    <col min="11013" max="11013" width="15.7109375" style="6" customWidth="1"/>
    <col min="11014" max="11014" width="15.5703125" style="6" customWidth="1"/>
    <col min="11015" max="11015" width="19.7109375" style="6" bestFit="1" customWidth="1"/>
    <col min="11016" max="11016" width="17.42578125" style="6" bestFit="1" customWidth="1"/>
    <col min="11017" max="11264" width="9.140625" style="6"/>
    <col min="11265" max="11266" width="4.7109375" style="6" customWidth="1"/>
    <col min="11267" max="11267" width="7" style="6" customWidth="1"/>
    <col min="11268" max="11268" width="41.28515625" style="6" customWidth="1"/>
    <col min="11269" max="11269" width="15.7109375" style="6" customWidth="1"/>
    <col min="11270" max="11270" width="15.5703125" style="6" customWidth="1"/>
    <col min="11271" max="11271" width="19.7109375" style="6" bestFit="1" customWidth="1"/>
    <col min="11272" max="11272" width="17.42578125" style="6" bestFit="1" customWidth="1"/>
    <col min="11273" max="11520" width="9.140625" style="6"/>
    <col min="11521" max="11522" width="4.7109375" style="6" customWidth="1"/>
    <col min="11523" max="11523" width="7" style="6" customWidth="1"/>
    <col min="11524" max="11524" width="41.28515625" style="6" customWidth="1"/>
    <col min="11525" max="11525" width="15.7109375" style="6" customWidth="1"/>
    <col min="11526" max="11526" width="15.5703125" style="6" customWidth="1"/>
    <col min="11527" max="11527" width="19.7109375" style="6" bestFit="1" customWidth="1"/>
    <col min="11528" max="11528" width="17.42578125" style="6" bestFit="1" customWidth="1"/>
    <col min="11529" max="11776" width="9.140625" style="6"/>
    <col min="11777" max="11778" width="4.7109375" style="6" customWidth="1"/>
    <col min="11779" max="11779" width="7" style="6" customWidth="1"/>
    <col min="11780" max="11780" width="41.28515625" style="6" customWidth="1"/>
    <col min="11781" max="11781" width="15.7109375" style="6" customWidth="1"/>
    <col min="11782" max="11782" width="15.5703125" style="6" customWidth="1"/>
    <col min="11783" max="11783" width="19.7109375" style="6" bestFit="1" customWidth="1"/>
    <col min="11784" max="11784" width="17.42578125" style="6" bestFit="1" customWidth="1"/>
    <col min="11785" max="12032" width="9.140625" style="6"/>
    <col min="12033" max="12034" width="4.7109375" style="6" customWidth="1"/>
    <col min="12035" max="12035" width="7" style="6" customWidth="1"/>
    <col min="12036" max="12036" width="41.28515625" style="6" customWidth="1"/>
    <col min="12037" max="12037" width="15.7109375" style="6" customWidth="1"/>
    <col min="12038" max="12038" width="15.5703125" style="6" customWidth="1"/>
    <col min="12039" max="12039" width="19.7109375" style="6" bestFit="1" customWidth="1"/>
    <col min="12040" max="12040" width="17.42578125" style="6" bestFit="1" customWidth="1"/>
    <col min="12041" max="12288" width="9.140625" style="6"/>
    <col min="12289" max="12290" width="4.7109375" style="6" customWidth="1"/>
    <col min="12291" max="12291" width="7" style="6" customWidth="1"/>
    <col min="12292" max="12292" width="41.28515625" style="6" customWidth="1"/>
    <col min="12293" max="12293" width="15.7109375" style="6" customWidth="1"/>
    <col min="12294" max="12294" width="15.5703125" style="6" customWidth="1"/>
    <col min="12295" max="12295" width="19.7109375" style="6" bestFit="1" customWidth="1"/>
    <col min="12296" max="12296" width="17.42578125" style="6" bestFit="1" customWidth="1"/>
    <col min="12297" max="12544" width="9.140625" style="6"/>
    <col min="12545" max="12546" width="4.7109375" style="6" customWidth="1"/>
    <col min="12547" max="12547" width="7" style="6" customWidth="1"/>
    <col min="12548" max="12548" width="41.28515625" style="6" customWidth="1"/>
    <col min="12549" max="12549" width="15.7109375" style="6" customWidth="1"/>
    <col min="12550" max="12550" width="15.5703125" style="6" customWidth="1"/>
    <col min="12551" max="12551" width="19.7109375" style="6" bestFit="1" customWidth="1"/>
    <col min="12552" max="12552" width="17.42578125" style="6" bestFit="1" customWidth="1"/>
    <col min="12553" max="12800" width="9.140625" style="6"/>
    <col min="12801" max="12802" width="4.7109375" style="6" customWidth="1"/>
    <col min="12803" max="12803" width="7" style="6" customWidth="1"/>
    <col min="12804" max="12804" width="41.28515625" style="6" customWidth="1"/>
    <col min="12805" max="12805" width="15.7109375" style="6" customWidth="1"/>
    <col min="12806" max="12806" width="15.5703125" style="6" customWidth="1"/>
    <col min="12807" max="12807" width="19.7109375" style="6" bestFit="1" customWidth="1"/>
    <col min="12808" max="12808" width="17.42578125" style="6" bestFit="1" customWidth="1"/>
    <col min="12809" max="13056" width="9.140625" style="6"/>
    <col min="13057" max="13058" width="4.7109375" style="6" customWidth="1"/>
    <col min="13059" max="13059" width="7" style="6" customWidth="1"/>
    <col min="13060" max="13060" width="41.28515625" style="6" customWidth="1"/>
    <col min="13061" max="13061" width="15.7109375" style="6" customWidth="1"/>
    <col min="13062" max="13062" width="15.5703125" style="6" customWidth="1"/>
    <col min="13063" max="13063" width="19.7109375" style="6" bestFit="1" customWidth="1"/>
    <col min="13064" max="13064" width="17.42578125" style="6" bestFit="1" customWidth="1"/>
    <col min="13065" max="13312" width="9.140625" style="6"/>
    <col min="13313" max="13314" width="4.7109375" style="6" customWidth="1"/>
    <col min="13315" max="13315" width="7" style="6" customWidth="1"/>
    <col min="13316" max="13316" width="41.28515625" style="6" customWidth="1"/>
    <col min="13317" max="13317" width="15.7109375" style="6" customWidth="1"/>
    <col min="13318" max="13318" width="15.5703125" style="6" customWidth="1"/>
    <col min="13319" max="13319" width="19.7109375" style="6" bestFit="1" customWidth="1"/>
    <col min="13320" max="13320" width="17.42578125" style="6" bestFit="1" customWidth="1"/>
    <col min="13321" max="13568" width="9.140625" style="6"/>
    <col min="13569" max="13570" width="4.7109375" style="6" customWidth="1"/>
    <col min="13571" max="13571" width="7" style="6" customWidth="1"/>
    <col min="13572" max="13572" width="41.28515625" style="6" customWidth="1"/>
    <col min="13573" max="13573" width="15.7109375" style="6" customWidth="1"/>
    <col min="13574" max="13574" width="15.5703125" style="6" customWidth="1"/>
    <col min="13575" max="13575" width="19.7109375" style="6" bestFit="1" customWidth="1"/>
    <col min="13576" max="13576" width="17.42578125" style="6" bestFit="1" customWidth="1"/>
    <col min="13577" max="13824" width="9.140625" style="6"/>
    <col min="13825" max="13826" width="4.7109375" style="6" customWidth="1"/>
    <col min="13827" max="13827" width="7" style="6" customWidth="1"/>
    <col min="13828" max="13828" width="41.28515625" style="6" customWidth="1"/>
    <col min="13829" max="13829" width="15.7109375" style="6" customWidth="1"/>
    <col min="13830" max="13830" width="15.5703125" style="6" customWidth="1"/>
    <col min="13831" max="13831" width="19.7109375" style="6" bestFit="1" customWidth="1"/>
    <col min="13832" max="13832" width="17.42578125" style="6" bestFit="1" customWidth="1"/>
    <col min="13833" max="14080" width="9.140625" style="6"/>
    <col min="14081" max="14082" width="4.7109375" style="6" customWidth="1"/>
    <col min="14083" max="14083" width="7" style="6" customWidth="1"/>
    <col min="14084" max="14084" width="41.28515625" style="6" customWidth="1"/>
    <col min="14085" max="14085" width="15.7109375" style="6" customWidth="1"/>
    <col min="14086" max="14086" width="15.5703125" style="6" customWidth="1"/>
    <col min="14087" max="14087" width="19.7109375" style="6" bestFit="1" customWidth="1"/>
    <col min="14088" max="14088" width="17.42578125" style="6" bestFit="1" customWidth="1"/>
    <col min="14089" max="14336" width="9.140625" style="6"/>
    <col min="14337" max="14338" width="4.7109375" style="6" customWidth="1"/>
    <col min="14339" max="14339" width="7" style="6" customWidth="1"/>
    <col min="14340" max="14340" width="41.28515625" style="6" customWidth="1"/>
    <col min="14341" max="14341" width="15.7109375" style="6" customWidth="1"/>
    <col min="14342" max="14342" width="15.5703125" style="6" customWidth="1"/>
    <col min="14343" max="14343" width="19.7109375" style="6" bestFit="1" customWidth="1"/>
    <col min="14344" max="14344" width="17.42578125" style="6" bestFit="1" customWidth="1"/>
    <col min="14345" max="14592" width="9.140625" style="6"/>
    <col min="14593" max="14594" width="4.7109375" style="6" customWidth="1"/>
    <col min="14595" max="14595" width="7" style="6" customWidth="1"/>
    <col min="14596" max="14596" width="41.28515625" style="6" customWidth="1"/>
    <col min="14597" max="14597" width="15.7109375" style="6" customWidth="1"/>
    <col min="14598" max="14598" width="15.5703125" style="6" customWidth="1"/>
    <col min="14599" max="14599" width="19.7109375" style="6" bestFit="1" customWidth="1"/>
    <col min="14600" max="14600" width="17.42578125" style="6" bestFit="1" customWidth="1"/>
    <col min="14601" max="14848" width="9.140625" style="6"/>
    <col min="14849" max="14850" width="4.7109375" style="6" customWidth="1"/>
    <col min="14851" max="14851" width="7" style="6" customWidth="1"/>
    <col min="14852" max="14852" width="41.28515625" style="6" customWidth="1"/>
    <col min="14853" max="14853" width="15.7109375" style="6" customWidth="1"/>
    <col min="14854" max="14854" width="15.5703125" style="6" customWidth="1"/>
    <col min="14855" max="14855" width="19.7109375" style="6" bestFit="1" customWidth="1"/>
    <col min="14856" max="14856" width="17.42578125" style="6" bestFit="1" customWidth="1"/>
    <col min="14857" max="15104" width="9.140625" style="6"/>
    <col min="15105" max="15106" width="4.7109375" style="6" customWidth="1"/>
    <col min="15107" max="15107" width="7" style="6" customWidth="1"/>
    <col min="15108" max="15108" width="41.28515625" style="6" customWidth="1"/>
    <col min="15109" max="15109" width="15.7109375" style="6" customWidth="1"/>
    <col min="15110" max="15110" width="15.5703125" style="6" customWidth="1"/>
    <col min="15111" max="15111" width="19.7109375" style="6" bestFit="1" customWidth="1"/>
    <col min="15112" max="15112" width="17.42578125" style="6" bestFit="1" customWidth="1"/>
    <col min="15113" max="15360" width="9.140625" style="6"/>
    <col min="15361" max="15362" width="4.7109375" style="6" customWidth="1"/>
    <col min="15363" max="15363" width="7" style="6" customWidth="1"/>
    <col min="15364" max="15364" width="41.28515625" style="6" customWidth="1"/>
    <col min="15365" max="15365" width="15.7109375" style="6" customWidth="1"/>
    <col min="15366" max="15366" width="15.5703125" style="6" customWidth="1"/>
    <col min="15367" max="15367" width="19.7109375" style="6" bestFit="1" customWidth="1"/>
    <col min="15368" max="15368" width="17.42578125" style="6" bestFit="1" customWidth="1"/>
    <col min="15369" max="15616" width="9.140625" style="6"/>
    <col min="15617" max="15618" width="4.7109375" style="6" customWidth="1"/>
    <col min="15619" max="15619" width="7" style="6" customWidth="1"/>
    <col min="15620" max="15620" width="41.28515625" style="6" customWidth="1"/>
    <col min="15621" max="15621" width="15.7109375" style="6" customWidth="1"/>
    <col min="15622" max="15622" width="15.5703125" style="6" customWidth="1"/>
    <col min="15623" max="15623" width="19.7109375" style="6" bestFit="1" customWidth="1"/>
    <col min="15624" max="15624" width="17.42578125" style="6" bestFit="1" customWidth="1"/>
    <col min="15625" max="15872" width="9.140625" style="6"/>
    <col min="15873" max="15874" width="4.7109375" style="6" customWidth="1"/>
    <col min="15875" max="15875" width="7" style="6" customWidth="1"/>
    <col min="15876" max="15876" width="41.28515625" style="6" customWidth="1"/>
    <col min="15877" max="15877" width="15.7109375" style="6" customWidth="1"/>
    <col min="15878" max="15878" width="15.5703125" style="6" customWidth="1"/>
    <col min="15879" max="15879" width="19.7109375" style="6" bestFit="1" customWidth="1"/>
    <col min="15880" max="15880" width="17.42578125" style="6" bestFit="1" customWidth="1"/>
    <col min="15881" max="16128" width="9.140625" style="6"/>
    <col min="16129" max="16130" width="4.7109375" style="6" customWidth="1"/>
    <col min="16131" max="16131" width="7" style="6" customWidth="1"/>
    <col min="16132" max="16132" width="41.28515625" style="6" customWidth="1"/>
    <col min="16133" max="16133" width="15.7109375" style="6" customWidth="1"/>
    <col min="16134" max="16134" width="15.5703125" style="6" customWidth="1"/>
    <col min="16135" max="16135" width="19.7109375" style="6" bestFit="1" customWidth="1"/>
    <col min="16136" max="16136" width="17.42578125" style="6" bestFit="1" customWidth="1"/>
    <col min="16137" max="16384" width="9.140625" style="6"/>
  </cols>
  <sheetData>
    <row r="1" spans="1:11" ht="15" x14ac:dyDescent="0.25">
      <c r="A1" s="1"/>
      <c r="B1" s="2"/>
      <c r="C1" s="3"/>
      <c r="D1" s="4" t="s">
        <v>0</v>
      </c>
      <c r="E1" s="4"/>
      <c r="F1" s="4"/>
      <c r="G1" s="5"/>
      <c r="H1" s="5"/>
      <c r="I1" s="5"/>
      <c r="J1" s="5"/>
      <c r="K1" s="5"/>
    </row>
    <row r="2" spans="1:11" ht="15" x14ac:dyDescent="0.25">
      <c r="A2" s="1"/>
      <c r="B2" s="2"/>
      <c r="C2" s="3"/>
      <c r="D2" s="1"/>
      <c r="E2" s="1"/>
      <c r="F2" s="1"/>
    </row>
    <row r="3" spans="1:11" ht="14.25" x14ac:dyDescent="0.2">
      <c r="A3" s="7" t="s">
        <v>1</v>
      </c>
      <c r="B3" s="8"/>
      <c r="C3" s="8"/>
      <c r="D3" s="8"/>
      <c r="E3" s="8"/>
      <c r="F3" s="8"/>
    </row>
    <row r="4" spans="1:11" ht="14.25" x14ac:dyDescent="0.2">
      <c r="A4" s="7" t="s">
        <v>2</v>
      </c>
      <c r="B4" s="8" t="s">
        <v>3</v>
      </c>
      <c r="C4" s="8"/>
      <c r="D4" s="8"/>
      <c r="E4" s="8"/>
      <c r="F4" s="8"/>
    </row>
    <row r="5" spans="1:11" ht="15" x14ac:dyDescent="0.25">
      <c r="A5" s="1"/>
      <c r="B5" s="2"/>
      <c r="C5" s="3"/>
      <c r="D5" s="1"/>
      <c r="E5" s="1"/>
      <c r="F5" s="1"/>
    </row>
    <row r="6" spans="1:11" ht="15" x14ac:dyDescent="0.25">
      <c r="A6" s="9"/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</row>
    <row r="7" spans="1:11" s="14" customFormat="1" ht="16.5" thickBot="1" x14ac:dyDescent="0.3">
      <c r="A7" s="11" t="s">
        <v>9</v>
      </c>
      <c r="B7" s="2"/>
      <c r="C7" s="3"/>
      <c r="D7" s="12"/>
      <c r="E7" s="12"/>
      <c r="F7" s="13" t="s">
        <v>10</v>
      </c>
    </row>
    <row r="8" spans="1:11" s="14" customFormat="1" ht="29.25" customHeight="1" x14ac:dyDescent="0.25">
      <c r="A8" s="11" t="s">
        <v>11</v>
      </c>
      <c r="B8" s="15" t="s">
        <v>12</v>
      </c>
      <c r="C8" s="16"/>
      <c r="D8" s="16"/>
      <c r="E8" s="17" t="s">
        <v>13</v>
      </c>
      <c r="F8" s="18" t="s">
        <v>14</v>
      </c>
    </row>
    <row r="9" spans="1:11" s="14" customFormat="1" ht="24.95" customHeight="1" x14ac:dyDescent="0.25">
      <c r="A9" s="11" t="s">
        <v>15</v>
      </c>
      <c r="B9" s="19"/>
      <c r="C9" s="20" t="s">
        <v>16</v>
      </c>
      <c r="D9" s="21" t="s">
        <v>17</v>
      </c>
      <c r="E9" s="22">
        <f>12388115+55892+1665</f>
        <v>12445672</v>
      </c>
      <c r="F9" s="22">
        <v>11584262</v>
      </c>
    </row>
    <row r="10" spans="1:11" s="14" customFormat="1" ht="24.95" customHeight="1" x14ac:dyDescent="0.25">
      <c r="A10" s="11" t="s">
        <v>18</v>
      </c>
      <c r="B10" s="23"/>
      <c r="C10" s="20" t="s">
        <v>19</v>
      </c>
      <c r="D10" s="21" t="s">
        <v>20</v>
      </c>
      <c r="E10" s="22">
        <v>16549698953</v>
      </c>
      <c r="F10" s="22">
        <v>16532184083</v>
      </c>
    </row>
    <row r="11" spans="1:11" s="14" customFormat="1" ht="24.95" customHeight="1" x14ac:dyDescent="0.25">
      <c r="A11" s="11" t="s">
        <v>21</v>
      </c>
      <c r="B11" s="23"/>
      <c r="C11" s="20" t="s">
        <v>22</v>
      </c>
      <c r="D11" s="21" t="s">
        <v>23</v>
      </c>
      <c r="E11" s="22">
        <v>173267512</v>
      </c>
      <c r="F11" s="22">
        <v>173267512</v>
      </c>
    </row>
    <row r="12" spans="1:11" s="14" customFormat="1" ht="25.5" customHeight="1" x14ac:dyDescent="0.25">
      <c r="A12" s="11" t="s">
        <v>24</v>
      </c>
      <c r="B12" s="24"/>
      <c r="C12" s="20" t="s">
        <v>25</v>
      </c>
      <c r="D12" s="25" t="s">
        <v>26</v>
      </c>
      <c r="E12" s="22">
        <v>0</v>
      </c>
      <c r="F12" s="22"/>
    </row>
    <row r="13" spans="1:11" s="14" customFormat="1" ht="29.25" customHeight="1" x14ac:dyDescent="0.25">
      <c r="A13" s="11" t="s">
        <v>27</v>
      </c>
      <c r="B13" s="26" t="s">
        <v>28</v>
      </c>
      <c r="C13" s="27" t="s">
        <v>29</v>
      </c>
      <c r="D13" s="27"/>
      <c r="E13" s="28">
        <f>SUM(E9:E12)</f>
        <v>16735412137</v>
      </c>
      <c r="F13" s="28">
        <f>SUM(F9:F12)</f>
        <v>16717035857</v>
      </c>
      <c r="G13" s="29"/>
    </row>
    <row r="14" spans="1:11" s="14" customFormat="1" ht="28.5" customHeight="1" x14ac:dyDescent="0.25">
      <c r="A14" s="11" t="s">
        <v>30</v>
      </c>
      <c r="B14" s="30"/>
      <c r="C14" s="20" t="s">
        <v>31</v>
      </c>
      <c r="D14" s="25" t="s">
        <v>32</v>
      </c>
      <c r="E14" s="22">
        <f>1379240+379505+3888559</f>
        <v>5647304</v>
      </c>
      <c r="F14" s="22">
        <v>6184327</v>
      </c>
    </row>
    <row r="15" spans="1:11" s="14" customFormat="1" ht="23.25" customHeight="1" x14ac:dyDescent="0.25">
      <c r="A15" s="11" t="s">
        <v>33</v>
      </c>
      <c r="B15" s="31"/>
      <c r="C15" s="20" t="s">
        <v>34</v>
      </c>
      <c r="D15" s="25" t="s">
        <v>35</v>
      </c>
      <c r="E15" s="22"/>
      <c r="F15" s="22"/>
    </row>
    <row r="16" spans="1:11" s="14" customFormat="1" ht="30.75" customHeight="1" x14ac:dyDescent="0.25">
      <c r="A16" s="11" t="s">
        <v>36</v>
      </c>
      <c r="B16" s="26" t="s">
        <v>37</v>
      </c>
      <c r="C16" s="27" t="s">
        <v>38</v>
      </c>
      <c r="D16" s="27"/>
      <c r="E16" s="28">
        <f>SUM(E14:E15)</f>
        <v>5647304</v>
      </c>
      <c r="F16" s="28">
        <f>SUM(F14:F15)</f>
        <v>6184327</v>
      </c>
      <c r="G16" s="29"/>
    </row>
    <row r="17" spans="1:8" s="14" customFormat="1" ht="24.95" customHeight="1" x14ac:dyDescent="0.25">
      <c r="A17" s="11" t="s">
        <v>39</v>
      </c>
      <c r="B17" s="19"/>
      <c r="C17" s="20" t="s">
        <v>40</v>
      </c>
      <c r="D17" s="21" t="s">
        <v>41</v>
      </c>
      <c r="E17" s="22">
        <f>2473440+1668935+505860+336305+1686715+282830+0+0</f>
        <v>6954085</v>
      </c>
      <c r="F17" s="22">
        <v>7593225</v>
      </c>
    </row>
    <row r="18" spans="1:8" s="14" customFormat="1" ht="24.95" customHeight="1" x14ac:dyDescent="0.25">
      <c r="A18" s="11" t="s">
        <v>42</v>
      </c>
      <c r="B18" s="24"/>
      <c r="C18" s="20" t="s">
        <v>43</v>
      </c>
      <c r="D18" s="21" t="s">
        <v>44</v>
      </c>
      <c r="E18" s="22">
        <f>1658060004+10381276+13533176+4297593+66456735+1480954+0+0</f>
        <v>1754209738</v>
      </c>
      <c r="F18" s="22">
        <v>3178303429</v>
      </c>
    </row>
    <row r="19" spans="1:8" s="14" customFormat="1" ht="24.95" customHeight="1" x14ac:dyDescent="0.25">
      <c r="A19" s="11"/>
      <c r="B19" s="32"/>
      <c r="C19" s="20" t="s">
        <v>45</v>
      </c>
      <c r="D19" s="21" t="s">
        <v>46</v>
      </c>
      <c r="E19" s="22"/>
      <c r="F19" s="22">
        <v>27325561</v>
      </c>
    </row>
    <row r="20" spans="1:8" s="14" customFormat="1" ht="24.95" customHeight="1" x14ac:dyDescent="0.25">
      <c r="A20" s="11" t="s">
        <v>47</v>
      </c>
      <c r="B20" s="32"/>
      <c r="C20" s="20" t="s">
        <v>48</v>
      </c>
      <c r="D20" s="21" t="s">
        <v>49</v>
      </c>
      <c r="E20" s="22"/>
      <c r="F20" s="22"/>
    </row>
    <row r="21" spans="1:8" s="14" customFormat="1" ht="24.95" customHeight="1" x14ac:dyDescent="0.25">
      <c r="A21" s="11" t="s">
        <v>50</v>
      </c>
      <c r="B21" s="26" t="s">
        <v>51</v>
      </c>
      <c r="C21" s="33" t="s">
        <v>52</v>
      </c>
      <c r="D21" s="33"/>
      <c r="E21" s="28">
        <f>SUM(E17:E20)</f>
        <v>1761163823</v>
      </c>
      <c r="F21" s="28">
        <f>SUM(F17:F20)</f>
        <v>3213222215</v>
      </c>
      <c r="G21" s="29"/>
    </row>
    <row r="22" spans="1:8" s="14" customFormat="1" ht="24.95" customHeight="1" x14ac:dyDescent="0.25">
      <c r="A22" s="11" t="s">
        <v>53</v>
      </c>
      <c r="B22" s="26"/>
      <c r="C22" s="34" t="s">
        <v>54</v>
      </c>
      <c r="D22" s="35" t="s">
        <v>55</v>
      </c>
      <c r="E22" s="22">
        <v>217522949</v>
      </c>
      <c r="F22" s="22">
        <v>224965139</v>
      </c>
      <c r="G22" s="14" t="s">
        <v>56</v>
      </c>
      <c r="H22" s="29" t="s">
        <v>56</v>
      </c>
    </row>
    <row r="23" spans="1:8" s="14" customFormat="1" ht="24.95" customHeight="1" x14ac:dyDescent="0.25">
      <c r="A23" s="11" t="s">
        <v>57</v>
      </c>
      <c r="B23" s="26"/>
      <c r="C23" s="34" t="s">
        <v>58</v>
      </c>
      <c r="D23" s="35" t="s">
        <v>59</v>
      </c>
      <c r="E23" s="22">
        <v>79561037</v>
      </c>
      <c r="F23" s="22">
        <v>77170682</v>
      </c>
    </row>
    <row r="24" spans="1:8" s="14" customFormat="1" ht="24.95" customHeight="1" x14ac:dyDescent="0.25">
      <c r="A24" s="11" t="s">
        <v>60</v>
      </c>
      <c r="B24" s="26"/>
      <c r="C24" s="34" t="s">
        <v>61</v>
      </c>
      <c r="D24" s="35" t="s">
        <v>62</v>
      </c>
      <c r="E24" s="22">
        <v>6771154</v>
      </c>
      <c r="F24" s="22">
        <v>77012987</v>
      </c>
    </row>
    <row r="25" spans="1:8" s="14" customFormat="1" ht="20.25" customHeight="1" x14ac:dyDescent="0.25">
      <c r="A25" s="11" t="s">
        <v>63</v>
      </c>
      <c r="B25" s="26" t="s">
        <v>64</v>
      </c>
      <c r="C25" s="27" t="s">
        <v>65</v>
      </c>
      <c r="D25" s="27"/>
      <c r="E25" s="28">
        <f>SUM(E22:E24)</f>
        <v>303855140</v>
      </c>
      <c r="F25" s="28">
        <f>SUM(F22:F24)</f>
        <v>379148808</v>
      </c>
      <c r="G25" s="36" t="s">
        <v>56</v>
      </c>
      <c r="H25" s="37" t="s">
        <v>56</v>
      </c>
    </row>
    <row r="26" spans="1:8" s="14" customFormat="1" ht="19.5" customHeight="1" x14ac:dyDescent="0.25">
      <c r="A26" s="11" t="s">
        <v>66</v>
      </c>
      <c r="B26" s="26" t="s">
        <v>67</v>
      </c>
      <c r="C26" s="27" t="s">
        <v>68</v>
      </c>
      <c r="D26" s="27"/>
      <c r="E26" s="28">
        <v>3198000</v>
      </c>
      <c r="F26" s="28">
        <v>26407514</v>
      </c>
    </row>
    <row r="27" spans="1:8" s="14" customFormat="1" ht="19.5" customHeight="1" x14ac:dyDescent="0.25">
      <c r="A27" s="11" t="s">
        <v>69</v>
      </c>
      <c r="B27" s="26" t="s">
        <v>70</v>
      </c>
      <c r="C27" s="27" t="s">
        <v>71</v>
      </c>
      <c r="D27" s="27"/>
      <c r="E27" s="28">
        <v>0</v>
      </c>
      <c r="F27" s="28">
        <v>0</v>
      </c>
    </row>
    <row r="28" spans="1:8" s="14" customFormat="1" ht="21.75" customHeight="1" thickBot="1" x14ac:dyDescent="0.3">
      <c r="A28" s="11" t="s">
        <v>72</v>
      </c>
      <c r="B28" s="38" t="s">
        <v>73</v>
      </c>
      <c r="C28" s="39"/>
      <c r="D28" s="39"/>
      <c r="E28" s="40">
        <f>E13+E16+E21+E25+E26+E27</f>
        <v>18809276404</v>
      </c>
      <c r="F28" s="40">
        <f>F13+F16+F21+F25+F26+F27</f>
        <v>20341998721</v>
      </c>
      <c r="G28" s="29" t="s">
        <v>56</v>
      </c>
    </row>
    <row r="29" spans="1:8" s="14" customFormat="1" ht="16.5" thickBot="1" x14ac:dyDescent="0.3">
      <c r="A29" s="11"/>
      <c r="B29" s="2"/>
      <c r="C29" s="3"/>
      <c r="D29" s="41"/>
      <c r="E29" s="12"/>
      <c r="F29" s="12"/>
    </row>
    <row r="30" spans="1:8" s="14" customFormat="1" ht="26.25" customHeight="1" x14ac:dyDescent="0.25">
      <c r="A30" s="11"/>
      <c r="B30" s="42" t="s">
        <v>74</v>
      </c>
      <c r="C30" s="42"/>
      <c r="D30" s="15"/>
      <c r="E30" s="18" t="s">
        <v>14</v>
      </c>
      <c r="F30" s="18" t="s">
        <v>14</v>
      </c>
    </row>
    <row r="31" spans="1:8" s="14" customFormat="1" ht="24.95" customHeight="1" x14ac:dyDescent="0.25">
      <c r="A31" s="11" t="s">
        <v>75</v>
      </c>
      <c r="B31" s="19"/>
      <c r="C31" s="20" t="s">
        <v>76</v>
      </c>
      <c r="D31" s="21" t="s">
        <v>77</v>
      </c>
      <c r="E31" s="22">
        <f>15212974836+200054864+198993343+124843829+362365023+50255460+0+0</f>
        <v>16149487355</v>
      </c>
      <c r="F31" s="22">
        <f>15212974836+200054864+198993343+124843829+362365023+50255460+0+0</f>
        <v>16149487355</v>
      </c>
    </row>
    <row r="32" spans="1:8" s="14" customFormat="1" ht="24.95" customHeight="1" x14ac:dyDescent="0.25">
      <c r="A32" s="11" t="s">
        <v>78</v>
      </c>
      <c r="B32" s="23"/>
      <c r="C32" s="20" t="s">
        <v>79</v>
      </c>
      <c r="D32" s="21" t="s">
        <v>80</v>
      </c>
      <c r="E32" s="22">
        <v>835331734</v>
      </c>
      <c r="F32" s="22">
        <v>835331734</v>
      </c>
      <c r="G32" s="29"/>
    </row>
    <row r="33" spans="1:6" s="14" customFormat="1" ht="24.95" customHeight="1" x14ac:dyDescent="0.25">
      <c r="A33" s="11" t="s">
        <v>81</v>
      </c>
      <c r="B33" s="23"/>
      <c r="C33" s="20" t="s">
        <v>82</v>
      </c>
      <c r="D33" s="21" t="s">
        <v>83</v>
      </c>
      <c r="E33" s="22">
        <v>1233423530</v>
      </c>
      <c r="F33" s="22">
        <v>1233423530</v>
      </c>
    </row>
    <row r="34" spans="1:6" s="14" customFormat="1" ht="24.95" customHeight="1" x14ac:dyDescent="0.25">
      <c r="A34" s="11" t="s">
        <v>84</v>
      </c>
      <c r="B34" s="23"/>
      <c r="C34" s="20" t="s">
        <v>85</v>
      </c>
      <c r="D34" s="21" t="s">
        <v>86</v>
      </c>
      <c r="E34" s="22">
        <v>-656271146</v>
      </c>
      <c r="F34" s="22">
        <v>421199481</v>
      </c>
    </row>
    <row r="35" spans="1:6" s="14" customFormat="1" ht="24.95" customHeight="1" x14ac:dyDescent="0.25">
      <c r="A35" s="11" t="s">
        <v>87</v>
      </c>
      <c r="B35" s="23"/>
      <c r="C35" s="20" t="s">
        <v>88</v>
      </c>
      <c r="D35" s="21" t="s">
        <v>89</v>
      </c>
      <c r="E35" s="22"/>
      <c r="F35" s="22"/>
    </row>
    <row r="36" spans="1:6" s="14" customFormat="1" ht="24.95" customHeight="1" x14ac:dyDescent="0.25">
      <c r="A36" s="11" t="s">
        <v>90</v>
      </c>
      <c r="B36" s="24"/>
      <c r="C36" s="20" t="s">
        <v>91</v>
      </c>
      <c r="D36" s="21" t="s">
        <v>92</v>
      </c>
      <c r="E36" s="22">
        <v>1077470627</v>
      </c>
      <c r="F36" s="22">
        <v>1516781970</v>
      </c>
    </row>
    <row r="37" spans="1:6" s="14" customFormat="1" ht="24.95" customHeight="1" x14ac:dyDescent="0.25">
      <c r="A37" s="11" t="s">
        <v>93</v>
      </c>
      <c r="B37" s="26" t="s">
        <v>94</v>
      </c>
      <c r="C37" s="33" t="s">
        <v>95</v>
      </c>
      <c r="D37" s="33"/>
      <c r="E37" s="28">
        <f>SUM(E31:E36)</f>
        <v>18639442100</v>
      </c>
      <c r="F37" s="28">
        <f>SUM(F31:F36)</f>
        <v>20156224070</v>
      </c>
    </row>
    <row r="38" spans="1:6" s="14" customFormat="1" ht="24.95" customHeight="1" x14ac:dyDescent="0.25">
      <c r="A38" s="11" t="s">
        <v>96</v>
      </c>
      <c r="B38" s="26"/>
      <c r="C38" s="34" t="s">
        <v>97</v>
      </c>
      <c r="D38" s="35" t="s">
        <v>98</v>
      </c>
      <c r="E38" s="28">
        <v>26790615</v>
      </c>
      <c r="F38" s="28">
        <v>12072175</v>
      </c>
    </row>
    <row r="39" spans="1:6" s="14" customFormat="1" ht="24.95" customHeight="1" x14ac:dyDescent="0.25">
      <c r="A39" s="11" t="s">
        <v>99</v>
      </c>
      <c r="B39" s="26"/>
      <c r="C39" s="34" t="s">
        <v>100</v>
      </c>
      <c r="D39" s="35" t="s">
        <v>101</v>
      </c>
      <c r="E39" s="28">
        <f>45458541</f>
        <v>45458541</v>
      </c>
      <c r="F39" s="28">
        <v>47170372</v>
      </c>
    </row>
    <row r="40" spans="1:6" s="14" customFormat="1" ht="24.95" customHeight="1" x14ac:dyDescent="0.25">
      <c r="A40" s="11" t="s">
        <v>102</v>
      </c>
      <c r="B40" s="26"/>
      <c r="C40" s="34" t="s">
        <v>103</v>
      </c>
      <c r="D40" s="35" t="s">
        <v>104</v>
      </c>
      <c r="E40" s="28">
        <v>11352423</v>
      </c>
      <c r="F40" s="28">
        <v>27300573</v>
      </c>
    </row>
    <row r="41" spans="1:6" s="14" customFormat="1" ht="24.95" customHeight="1" x14ac:dyDescent="0.25">
      <c r="A41" s="11" t="s">
        <v>105</v>
      </c>
      <c r="B41" s="26"/>
      <c r="C41" s="34" t="s">
        <v>106</v>
      </c>
      <c r="D41" s="35" t="s">
        <v>107</v>
      </c>
      <c r="E41" s="28">
        <v>1190434</v>
      </c>
      <c r="F41" s="28">
        <v>1139076</v>
      </c>
    </row>
    <row r="42" spans="1:6" s="14" customFormat="1" ht="24.95" customHeight="1" x14ac:dyDescent="0.25">
      <c r="A42" s="11" t="s">
        <v>108</v>
      </c>
      <c r="B42" s="26"/>
      <c r="C42" s="34" t="s">
        <v>109</v>
      </c>
      <c r="D42" s="35" t="s">
        <v>110</v>
      </c>
      <c r="E42" s="28">
        <f>E41+E40</f>
        <v>12542857</v>
      </c>
      <c r="F42" s="28">
        <f>F41+F40</f>
        <v>28439649</v>
      </c>
    </row>
    <row r="43" spans="1:6" s="14" customFormat="1" ht="24.95" customHeight="1" x14ac:dyDescent="0.25">
      <c r="A43" s="11" t="s">
        <v>111</v>
      </c>
      <c r="B43" s="26" t="s">
        <v>112</v>
      </c>
      <c r="C43" s="33" t="s">
        <v>113</v>
      </c>
      <c r="D43" s="33"/>
      <c r="E43" s="28">
        <f>E38+E39+E40+E41</f>
        <v>84792013</v>
      </c>
      <c r="F43" s="28">
        <f>F38+F39+F40+F41</f>
        <v>87682196</v>
      </c>
    </row>
    <row r="44" spans="1:6" s="14" customFormat="1" ht="31.5" customHeight="1" x14ac:dyDescent="0.25">
      <c r="A44" s="11" t="s">
        <v>114</v>
      </c>
      <c r="B44" s="26" t="s">
        <v>115</v>
      </c>
      <c r="C44" s="27" t="s">
        <v>116</v>
      </c>
      <c r="D44" s="27"/>
      <c r="E44" s="28"/>
      <c r="F44" s="28"/>
    </row>
    <row r="45" spans="1:6" s="14" customFormat="1" ht="31.5" customHeight="1" x14ac:dyDescent="0.25">
      <c r="A45" s="11" t="s">
        <v>117</v>
      </c>
      <c r="B45" s="26" t="s">
        <v>118</v>
      </c>
      <c r="C45" s="27" t="s">
        <v>119</v>
      </c>
      <c r="D45" s="27"/>
      <c r="E45" s="28"/>
      <c r="F45" s="28"/>
    </row>
    <row r="46" spans="1:6" s="14" customFormat="1" ht="24.95" customHeight="1" x14ac:dyDescent="0.25">
      <c r="A46" s="11" t="s">
        <v>120</v>
      </c>
      <c r="B46" s="26" t="s">
        <v>121</v>
      </c>
      <c r="C46" s="27" t="s">
        <v>122</v>
      </c>
      <c r="D46" s="27"/>
      <c r="E46" s="28">
        <v>85042291</v>
      </c>
      <c r="F46" s="28">
        <v>98092455</v>
      </c>
    </row>
    <row r="47" spans="1:6" s="14" customFormat="1" ht="29.25" customHeight="1" thickBot="1" x14ac:dyDescent="0.3">
      <c r="A47" s="11" t="s">
        <v>123</v>
      </c>
      <c r="B47" s="38" t="s">
        <v>124</v>
      </c>
      <c r="C47" s="39"/>
      <c r="D47" s="39"/>
      <c r="E47" s="40">
        <f>E37+E43+E44+E45+E46</f>
        <v>18809276404</v>
      </c>
      <c r="F47" s="40">
        <f>F37+F43+F44+F45+F46</f>
        <v>20341998721</v>
      </c>
    </row>
    <row r="48" spans="1:6" ht="15" x14ac:dyDescent="0.25">
      <c r="A48" s="1"/>
      <c r="B48" s="2"/>
      <c r="C48" s="3"/>
      <c r="D48" s="1"/>
      <c r="E48" s="1"/>
      <c r="F48" s="43">
        <f>F47-'[1]15.sz.'!E48</f>
        <v>0</v>
      </c>
    </row>
    <row r="50" spans="6:6" x14ac:dyDescent="0.2">
      <c r="F50" s="46"/>
    </row>
  </sheetData>
  <mergeCells count="22">
    <mergeCell ref="C44:D44"/>
    <mergeCell ref="C45:D45"/>
    <mergeCell ref="C46:D46"/>
    <mergeCell ref="B47:D47"/>
    <mergeCell ref="C27:D27"/>
    <mergeCell ref="B28:D28"/>
    <mergeCell ref="B30:D30"/>
    <mergeCell ref="B31:B36"/>
    <mergeCell ref="C37:D37"/>
    <mergeCell ref="C43:D43"/>
    <mergeCell ref="B14:B15"/>
    <mergeCell ref="C16:D16"/>
    <mergeCell ref="B17:B18"/>
    <mergeCell ref="C21:D21"/>
    <mergeCell ref="C25:D25"/>
    <mergeCell ref="C26:D26"/>
    <mergeCell ref="D1:F1"/>
    <mergeCell ref="A3:F3"/>
    <mergeCell ref="A4:F4"/>
    <mergeCell ref="B8:D8"/>
    <mergeCell ref="B9:B12"/>
    <mergeCell ref="C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Tanai Judit</dc:creator>
  <cp:lastModifiedBy>Dr. Tanai Judit</cp:lastModifiedBy>
  <dcterms:created xsi:type="dcterms:W3CDTF">2019-04-29T11:37:24Z</dcterms:created>
  <dcterms:modified xsi:type="dcterms:W3CDTF">2019-04-29T11:37:38Z</dcterms:modified>
</cp:coreProperties>
</file>