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umok\Diósberény Önkormányzat\Jegyzőkönyvek\2018\3. 2018.05.29\2017. évi költségvetés módosítás\"/>
    </mc:Choice>
  </mc:AlternateContent>
  <xr:revisionPtr revIDLastSave="0" documentId="10_ncr:8100000_{26D7E50C-8BAF-4182-9DEC-C20A45087FF9}" xr6:coauthVersionLast="32" xr6:coauthVersionMax="32" xr10:uidLastSave="{00000000-0000-0000-0000-000000000000}"/>
  <bookViews>
    <workbookView xWindow="0" yWindow="0" windowWidth="28800" windowHeight="12225" xr2:uid="{00000000-000D-0000-FFFF-FFFF00000000}"/>
  </bookViews>
  <sheets>
    <sheet name="4.1.sz.mell." sheetId="1" r:id="rId1"/>
  </sheets>
  <definedNames>
    <definedName name="_xlnm.Print_Titles" localSheetId="0">'4.1.sz.mell.'!$1:$5</definedName>
    <definedName name="_xlnm.Print_Area" localSheetId="0">'4.1.sz.mell.'!$A$1:$I$149</definedName>
  </definedNames>
  <calcPr calcId="162913"/>
</workbook>
</file>

<file path=xl/calcChain.xml><?xml version="1.0" encoding="utf-8"?>
<calcChain xmlns="http://schemas.openxmlformats.org/spreadsheetml/2006/main">
  <c r="I145" i="1" l="1"/>
  <c r="I134" i="1"/>
  <c r="H122" i="1"/>
  <c r="I121" i="1"/>
  <c r="H110" i="1"/>
  <c r="H108" i="1"/>
  <c r="I107" i="1"/>
  <c r="H106" i="1"/>
  <c r="H101" i="1"/>
  <c r="H97" i="1"/>
  <c r="H96" i="1"/>
  <c r="H95" i="1"/>
  <c r="H94" i="1"/>
  <c r="H93" i="1"/>
  <c r="H92" i="1"/>
  <c r="I91" i="1"/>
  <c r="I124" i="1" s="1"/>
  <c r="H77" i="1"/>
  <c r="I76" i="1"/>
  <c r="H76" i="1" s="1"/>
  <c r="H74" i="1"/>
  <c r="I73" i="1"/>
  <c r="I86" i="1" s="1"/>
  <c r="H22" i="1"/>
  <c r="I21" i="1"/>
  <c r="H21" i="1" s="1"/>
  <c r="H56" i="1"/>
  <c r="I53" i="1"/>
  <c r="I47" i="1"/>
  <c r="H44" i="1"/>
  <c r="H42" i="1"/>
  <c r="H40" i="1"/>
  <c r="H39" i="1"/>
  <c r="H38" i="1"/>
  <c r="H46" i="1"/>
  <c r="I36" i="1"/>
  <c r="H33" i="1"/>
  <c r="H32" i="1"/>
  <c r="H31" i="1"/>
  <c r="H30" i="1"/>
  <c r="I29" i="1"/>
  <c r="I28" i="1" s="1"/>
  <c r="H19" i="1"/>
  <c r="I14" i="1"/>
  <c r="H12" i="1"/>
  <c r="H11" i="1"/>
  <c r="H10" i="1"/>
  <c r="H9" i="1"/>
  <c r="H8" i="1"/>
  <c r="I7" i="1"/>
  <c r="I63" i="1" s="1"/>
  <c r="I87" i="1" s="1"/>
  <c r="I146" i="1" l="1"/>
  <c r="F136" i="1"/>
  <c r="G134" i="1"/>
  <c r="G145" i="1" s="1"/>
  <c r="H145" i="1" s="1"/>
  <c r="G121" i="1"/>
  <c r="H121" i="1" s="1"/>
  <c r="F122" i="1"/>
  <c r="G107" i="1"/>
  <c r="H107" i="1" s="1"/>
  <c r="F106" i="1"/>
  <c r="F101" i="1"/>
  <c r="F97" i="1"/>
  <c r="F96" i="1"/>
  <c r="F95" i="1"/>
  <c r="F94" i="1"/>
  <c r="F93" i="1"/>
  <c r="F92" i="1"/>
  <c r="G91" i="1"/>
  <c r="H91" i="1" s="1"/>
  <c r="G124" i="1" l="1"/>
  <c r="H124" i="1" s="1"/>
  <c r="F74" i="1"/>
  <c r="G73" i="1"/>
  <c r="H73" i="1" s="1"/>
  <c r="G36" i="1"/>
  <c r="H36" i="1" s="1"/>
  <c r="F46" i="1"/>
  <c r="F44" i="1"/>
  <c r="F42" i="1"/>
  <c r="F40" i="1"/>
  <c r="G86" i="1" l="1"/>
  <c r="H86" i="1" s="1"/>
  <c r="G146" i="1"/>
  <c r="H146" i="1" s="1"/>
  <c r="G53" i="1"/>
  <c r="H53" i="1" s="1"/>
  <c r="G47" i="1"/>
  <c r="G29" i="1"/>
  <c r="G14" i="1"/>
  <c r="H14" i="1" s="1"/>
  <c r="F19" i="1"/>
  <c r="G28" i="1" l="1"/>
  <c r="H28" i="1" s="1"/>
  <c r="H29" i="1"/>
  <c r="G7" i="1"/>
  <c r="F12" i="1"/>
  <c r="G63" i="1" l="1"/>
  <c r="H7" i="1"/>
  <c r="E134" i="1"/>
  <c r="D137" i="1"/>
  <c r="D136" i="1"/>
  <c r="E121" i="1"/>
  <c r="F121" i="1" s="1"/>
  <c r="D123" i="1"/>
  <c r="D122" i="1"/>
  <c r="D110" i="1"/>
  <c r="D108" i="1"/>
  <c r="E107" i="1"/>
  <c r="D106" i="1"/>
  <c r="D105" i="1"/>
  <c r="D104" i="1"/>
  <c r="D103" i="1"/>
  <c r="D102" i="1"/>
  <c r="D101" i="1"/>
  <c r="D100" i="1"/>
  <c r="D99" i="1"/>
  <c r="D98" i="1"/>
  <c r="D97" i="1"/>
  <c r="E91" i="1"/>
  <c r="F91" i="1" s="1"/>
  <c r="D96" i="1"/>
  <c r="D95" i="1"/>
  <c r="D94" i="1"/>
  <c r="D93" i="1"/>
  <c r="D92" i="1"/>
  <c r="E73" i="1"/>
  <c r="F73" i="1" s="1"/>
  <c r="E53" i="1"/>
  <c r="F53" i="1" s="1"/>
  <c r="D56" i="1"/>
  <c r="D55" i="1"/>
  <c r="D54" i="1"/>
  <c r="D52" i="1"/>
  <c r="D51" i="1"/>
  <c r="D50" i="1"/>
  <c r="D49" i="1"/>
  <c r="D48" i="1"/>
  <c r="E47" i="1"/>
  <c r="F47" i="1" s="1"/>
  <c r="E36" i="1"/>
  <c r="F36" i="1" s="1"/>
  <c r="D46" i="1"/>
  <c r="D45" i="1"/>
  <c r="D44" i="1"/>
  <c r="D43" i="1"/>
  <c r="D42" i="1"/>
  <c r="D41" i="1"/>
  <c r="D40" i="1"/>
  <c r="D39" i="1"/>
  <c r="D38" i="1"/>
  <c r="D33" i="1"/>
  <c r="D32" i="1"/>
  <c r="D31" i="1"/>
  <c r="D30" i="1"/>
  <c r="E29" i="1"/>
  <c r="E28" i="1" s="1"/>
  <c r="F28" i="1" s="1"/>
  <c r="E14" i="1"/>
  <c r="F14" i="1" s="1"/>
  <c r="D19" i="1"/>
  <c r="D11" i="1"/>
  <c r="D10" i="1"/>
  <c r="D9" i="1"/>
  <c r="D8" i="1"/>
  <c r="D12" i="1"/>
  <c r="E7" i="1"/>
  <c r="C53" i="1"/>
  <c r="C29" i="1"/>
  <c r="C28" i="1" s="1"/>
  <c r="C121" i="1"/>
  <c r="D121" i="1" s="1"/>
  <c r="C107" i="1"/>
  <c r="C91" i="1"/>
  <c r="D91" i="1" s="1"/>
  <c r="C73" i="1"/>
  <c r="C86" i="1" s="1"/>
  <c r="C47" i="1"/>
  <c r="C36" i="1"/>
  <c r="D36" i="1" s="1"/>
  <c r="C21" i="1"/>
  <c r="C14" i="1"/>
  <c r="C7" i="1"/>
  <c r="D7" i="1" s="1"/>
  <c r="D53" i="1" l="1"/>
  <c r="G87" i="1"/>
  <c r="H87" i="1" s="1"/>
  <c r="H63" i="1"/>
  <c r="E63" i="1"/>
  <c r="E145" i="1"/>
  <c r="F134" i="1"/>
  <c r="D14" i="1"/>
  <c r="D47" i="1"/>
  <c r="F7" i="1"/>
  <c r="C124" i="1"/>
  <c r="C146" i="1" s="1"/>
  <c r="D107" i="1"/>
  <c r="F107" i="1"/>
  <c r="E124" i="1"/>
  <c r="F124" i="1" s="1"/>
  <c r="C63" i="1"/>
  <c r="C87" i="1" s="1"/>
  <c r="E86" i="1"/>
  <c r="D28" i="1"/>
  <c r="D29" i="1"/>
  <c r="D134" i="1"/>
  <c r="D124" i="1" l="1"/>
  <c r="E87" i="1"/>
  <c r="D87" i="1" s="1"/>
  <c r="F87" i="1"/>
  <c r="D63" i="1"/>
  <c r="E146" i="1"/>
  <c r="D145" i="1"/>
  <c r="F145" i="1"/>
  <c r="F146" i="1" l="1"/>
  <c r="D146" i="1"/>
</calcChain>
</file>

<file path=xl/sharedStrings.xml><?xml version="1.0" encoding="utf-8"?>
<sst xmlns="http://schemas.openxmlformats.org/spreadsheetml/2006/main" count="297" uniqueCount="253">
  <si>
    <t>Száma</t>
  </si>
  <si>
    <t>Előirányzat-csoport, kiemelt előirányzat megnevezése</t>
  </si>
  <si>
    <t>Bevételek</t>
  </si>
  <si>
    <t>1.</t>
  </si>
  <si>
    <t>Önkormányzat működési támogatásai (1.1.+…+.1.6.)</t>
  </si>
  <si>
    <t>1.1.</t>
  </si>
  <si>
    <t>Helyi önkormányzatok működésének általános támogatása</t>
  </si>
  <si>
    <t>1.2.</t>
  </si>
  <si>
    <t>Önkormányzatok egyes köznevelési feladatainak támogatása</t>
  </si>
  <si>
    <t>1.3.</t>
  </si>
  <si>
    <t>Önkormányzatok szociális és gyermekjóléti feladatainak támogatása</t>
  </si>
  <si>
    <t>1.4.</t>
  </si>
  <si>
    <t>Önkormányzatok kulturális feladatainak támogatása</t>
  </si>
  <si>
    <t>1.5.</t>
  </si>
  <si>
    <t>Működési célú központosított előirányzatok</t>
  </si>
  <si>
    <t>1.6.</t>
  </si>
  <si>
    <t>Helyi önkormányzatok kiegészítő támogatásai</t>
  </si>
  <si>
    <t>2.</t>
  </si>
  <si>
    <t>2.1.</t>
  </si>
  <si>
    <t>Elvonások és befizetések bevételei</t>
  </si>
  <si>
    <t>2.2.</t>
  </si>
  <si>
    <t xml:space="preserve">Működési célú garancia- és kezességvállalásból megtérülések </t>
  </si>
  <si>
    <t>2.3.</t>
  </si>
  <si>
    <t xml:space="preserve">Működési célú visszatérítendő támogatások, kölcsönök visszatérülése </t>
  </si>
  <si>
    <t>2.4.</t>
  </si>
  <si>
    <t>Működési célú visszatérítendő támogatások, kölcsönök igénybevétele</t>
  </si>
  <si>
    <t>2.5.</t>
  </si>
  <si>
    <t xml:space="preserve">Egyéb működési célú támogatások bevételei </t>
  </si>
  <si>
    <t>2.6.</t>
  </si>
  <si>
    <t>2.5.-ből EU-s támogatás</t>
  </si>
  <si>
    <t>3.</t>
  </si>
  <si>
    <t>3.1.</t>
  </si>
  <si>
    <t>Felhalmozási célú önkormányzati támogatások</t>
  </si>
  <si>
    <t>3.2.</t>
  </si>
  <si>
    <t>Felhalmozási célú garancia- és kezességvállalásból megtérülések</t>
  </si>
  <si>
    <t>3.3.</t>
  </si>
  <si>
    <t>3.4.</t>
  </si>
  <si>
    <t>3.5.</t>
  </si>
  <si>
    <t>Egyéb felhalmozási célú támogatások bevételei</t>
  </si>
  <si>
    <t>3.6.</t>
  </si>
  <si>
    <t>3.5.-ből EU-s támogatás</t>
  </si>
  <si>
    <t xml:space="preserve">4. </t>
  </si>
  <si>
    <t>Közhatalmi bevételek (4.1.+4.2.+4.3.+4.4.)</t>
  </si>
  <si>
    <t>4.1.</t>
  </si>
  <si>
    <t>4.1.1.</t>
  </si>
  <si>
    <t>- Vagyoni típusú adók</t>
  </si>
  <si>
    <t>4.1.2.</t>
  </si>
  <si>
    <t>- Termékek és szolgáltatások adói</t>
  </si>
  <si>
    <t>4.2.</t>
  </si>
  <si>
    <t>Gépjárműadó</t>
  </si>
  <si>
    <t>4.3.</t>
  </si>
  <si>
    <t>Egyéb áruhasználati és szolgáltatási adók</t>
  </si>
  <si>
    <t>4.4.</t>
  </si>
  <si>
    <t>Egyéb közhatalmi bevételek</t>
  </si>
  <si>
    <t>5.</t>
  </si>
  <si>
    <t>Működési bevételek (5.1.+…+ 5.10.)</t>
  </si>
  <si>
    <t>5.1.</t>
  </si>
  <si>
    <t>Készletértékesítés ellenértéke</t>
  </si>
  <si>
    <t>5.2.</t>
  </si>
  <si>
    <t>Szolgáltatások ellenértéke</t>
  </si>
  <si>
    <t>5.3.</t>
  </si>
  <si>
    <t>Közvetített szolgáltatások értéke</t>
  </si>
  <si>
    <t>5.4.</t>
  </si>
  <si>
    <t>Tulajdonosi bevételek</t>
  </si>
  <si>
    <t>5.5.</t>
  </si>
  <si>
    <t>Ellátási díjak</t>
  </si>
  <si>
    <t>5.6.</t>
  </si>
  <si>
    <t xml:space="preserve">Kiszámlázott általános forgalmi adó </t>
  </si>
  <si>
    <t>5.7.</t>
  </si>
  <si>
    <t>Általános forgalmi adó visszatérítése</t>
  </si>
  <si>
    <t>5.8.</t>
  </si>
  <si>
    <t>Kamatbevételek</t>
  </si>
  <si>
    <t>5.9.</t>
  </si>
  <si>
    <t>Egyéb pénzügyi műveletek bevételei</t>
  </si>
  <si>
    <t>5.10.</t>
  </si>
  <si>
    <t>Egyéb működési bevételek</t>
  </si>
  <si>
    <t>6.</t>
  </si>
  <si>
    <t>Felhalmozási bevételek (6.1.+…+6.5.)</t>
  </si>
  <si>
    <t>6.1.</t>
  </si>
  <si>
    <t>Immateriális javak értékesítése</t>
  </si>
  <si>
    <t>6.2.</t>
  </si>
  <si>
    <t>Ingatlanok értékesítése</t>
  </si>
  <si>
    <t>6.3.</t>
  </si>
  <si>
    <t>Egyéb tárgyi eszközök értékesítése</t>
  </si>
  <si>
    <t>6.4.</t>
  </si>
  <si>
    <t>Részesedések értékesítése</t>
  </si>
  <si>
    <t>6.5.</t>
  </si>
  <si>
    <t>Részesedések megszűnéséhez kapcsolódó bevételek</t>
  </si>
  <si>
    <t xml:space="preserve">7. </t>
  </si>
  <si>
    <t>Működési célú átvett pénzeszközök (7.1. + … + 7.3.)</t>
  </si>
  <si>
    <t>7.1.</t>
  </si>
  <si>
    <t>Működési célú garancia- és kezességvállalásból megtérülések ÁH-n kívülről</t>
  </si>
  <si>
    <t>7.2.</t>
  </si>
  <si>
    <t>Működési célú visszatérítendő támogatások, kölcsönök visszatér. ÁH-n kívülről</t>
  </si>
  <si>
    <t>7.3.</t>
  </si>
  <si>
    <t>Egyéb működési célú átvett pénzeszköz</t>
  </si>
  <si>
    <t>7.4.</t>
  </si>
  <si>
    <t>7.3.-ból EU-s támogatás (közvetlen)</t>
  </si>
  <si>
    <t>8.</t>
  </si>
  <si>
    <t>Felhalmozási célú átvett pénzeszközök (8.1.+8.2.+8.3.)</t>
  </si>
  <si>
    <t>8.1.</t>
  </si>
  <si>
    <t>Felhalm. célú garancia- és kezességvállalásból megtérülések ÁH-n kívülről</t>
  </si>
  <si>
    <t>8.2.</t>
  </si>
  <si>
    <t>Felhalm. célú visszatérítendő támogatások, kölcsönök visszatér. ÁH-n kívülről</t>
  </si>
  <si>
    <t>8.3.</t>
  </si>
  <si>
    <t>Egyéb felhalmozási célú átvett pénzeszköz</t>
  </si>
  <si>
    <t>8.4.</t>
  </si>
  <si>
    <t>8.3.-ból EU-s támogatás (közvetlen)</t>
  </si>
  <si>
    <t>9.</t>
  </si>
  <si>
    <t>KÖLTSÉGVETÉSI BEVÉTELEK ÖSSZESEN: (1+…+8)</t>
  </si>
  <si>
    <t xml:space="preserve"> 10.</t>
  </si>
  <si>
    <t>Hitel-, kölcsönfelvétel államháztartáson kívülről  (10.1.+10.3.)</t>
  </si>
  <si>
    <t>10.1.</t>
  </si>
  <si>
    <t>Hosszú lejáratú  hitelek, kölcsönök felvétele</t>
  </si>
  <si>
    <t>10.2.</t>
  </si>
  <si>
    <t>Likviditási célú  hitelek, kölcsönök felvétele pénzügyi vállalkozástól</t>
  </si>
  <si>
    <t>10.3.</t>
  </si>
  <si>
    <t xml:space="preserve">    Rövid lejáratú  hitelek, kölcsönök felvétele</t>
  </si>
  <si>
    <t xml:space="preserve">   11.</t>
  </si>
  <si>
    <t>Belföldi értékpapírok bevételei (11.1. +…+ 11.4.)</t>
  </si>
  <si>
    <t>11.1.</t>
  </si>
  <si>
    <t>Forgatási célú belföldi értékpapírok beváltása,  értékesítése</t>
  </si>
  <si>
    <t>11.2.</t>
  </si>
  <si>
    <t>Forgatási célú belföldi értékpapírok kibocsátása</t>
  </si>
  <si>
    <t>11.3.</t>
  </si>
  <si>
    <t>Befektetési célú belföldi értékpapírok beváltása,  értékesítése</t>
  </si>
  <si>
    <t>11.4.</t>
  </si>
  <si>
    <t>Befektetési célú belföldi értékpapírok kibocsátása</t>
  </si>
  <si>
    <t xml:space="preserve">    12.</t>
  </si>
  <si>
    <t>Maradvány igénybevétele (12.1. + 12.2.)</t>
  </si>
  <si>
    <t>12.1.</t>
  </si>
  <si>
    <t>Előző év költségvetési maradványának igénybevétele</t>
  </si>
  <si>
    <t>12.2.</t>
  </si>
  <si>
    <t>Előző év vállalkozási maradványának igénybevétele</t>
  </si>
  <si>
    <t xml:space="preserve">    13.</t>
  </si>
  <si>
    <t>Belföldi finanszírozás bevételei (13.1. + … + 13.3.)</t>
  </si>
  <si>
    <t>13.1.</t>
  </si>
  <si>
    <t>Államháztartáson belüli megelőlegezések</t>
  </si>
  <si>
    <t>13.2.</t>
  </si>
  <si>
    <t>Államháztartáson belüli megelőlegezések törlesztése</t>
  </si>
  <si>
    <t>13.3.</t>
  </si>
  <si>
    <t>Betétek megszüntetése</t>
  </si>
  <si>
    <t xml:space="preserve">    14.</t>
  </si>
  <si>
    <t>Külföldi finanszírozás bevételei (14.1.+…14.4.)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</si>
  <si>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</si>
  <si>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</si>
  <si>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</si>
  <si>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</si>
  <si>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</si>
  <si>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</si>
  <si>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</si>
  <si>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</si>
  <si>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</si>
  <si>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</si>
  <si>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</si>
  <si>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FINANSZÍROZÁSI BEVÉTELEK ÖSSZESEN: (10. + … +15.)</t>
  </si>
  <si>
    <t xml:space="preserve">    17.</t>
  </si>
  <si>
    <t>BEVÉTELEK ÖSSZESEN: (9+16)</t>
  </si>
  <si>
    <t>Kiadások</t>
  </si>
  <si>
    <t>Személyi  juttatások</t>
  </si>
  <si>
    <t>Munkaadókat terhelő járulékok és szociális hozzájárulási adó</t>
  </si>
  <si>
    <t>Dologi  kiadások</t>
  </si>
  <si>
    <t>Ellátottak pénzbeli juttatásai</t>
  </si>
  <si>
    <t>1.5</t>
  </si>
  <si>
    <t>Egyéb működési célú kiadások</t>
  </si>
  <si>
    <t>1.7.</t>
  </si>
  <si>
    <t xml:space="preserve">   - Garancia- és kezességvállalásból kifizetés ÁH-n belülre</t>
  </si>
  <si>
    <t>1.8.</t>
  </si>
  <si>
    <t xml:space="preserve">   -Visszatérítendő támogatások, kölcsönök nyújtása ÁH-n belülre</t>
  </si>
  <si>
    <t>1.9.</t>
  </si>
  <si>
    <t xml:space="preserve">   - Visszatérítendő támogatások, kölcsönök törlesztése ÁH-n belülre</t>
  </si>
  <si>
    <t>1.10.</t>
  </si>
  <si>
    <t xml:space="preserve">   - Egyéb működési célú támogatások ÁH-n belülre</t>
  </si>
  <si>
    <t>1.11.</t>
  </si>
  <si>
    <t xml:space="preserve">   - Garancia és kezességvállalásból kifizetés ÁH-n kívülre</t>
  </si>
  <si>
    <t>1.12.</t>
  </si>
  <si>
    <t xml:space="preserve">   - Visszatérítendő támogatások, kölcsönök nyújtása ÁH-n kívülre</t>
  </si>
  <si>
    <t>1.13.</t>
  </si>
  <si>
    <t xml:space="preserve">   - Árkiegészítések, ártámogatások</t>
  </si>
  <si>
    <t>1.14.</t>
  </si>
  <si>
    <t xml:space="preserve">   - Kamattámogatások</t>
  </si>
  <si>
    <t>1.15.</t>
  </si>
  <si>
    <t xml:space="preserve">   - Egyéb működési célú támogatások államháztartáson kívülre</t>
  </si>
  <si>
    <t>Beruházások</t>
  </si>
  <si>
    <t>2.1.-ből EU-s forrásból megvalósuló beruházás</t>
  </si>
  <si>
    <t>Felújítások</t>
  </si>
  <si>
    <t>2.3.-ból EU-s forrásból megvalósuló felújítás</t>
  </si>
  <si>
    <t>Egyéb felhalmozási kiadások</t>
  </si>
  <si>
    <t>2.7.</t>
  </si>
  <si>
    <t xml:space="preserve">   - Visszatérítendő támogatások, kölcsönök nyújtása ÁH-n belülre</t>
  </si>
  <si>
    <t>2.8.</t>
  </si>
  <si>
    <t>2.9.</t>
  </si>
  <si>
    <t xml:space="preserve">   - Egyéb felhalmozási célú támogatások ÁH-n belülre</t>
  </si>
  <si>
    <t>2.10.</t>
  </si>
  <si>
    <t xml:space="preserve">   - Garancia- és kezességvállalásból kifizetés ÁH-n kívülre</t>
  </si>
  <si>
    <t>2.11.</t>
  </si>
  <si>
    <t>2.12.</t>
  </si>
  <si>
    <t xml:space="preserve">   - Lakástámogatás</t>
  </si>
  <si>
    <t>2.13.</t>
  </si>
  <si>
    <t xml:space="preserve">   - Egyéb felhalmozási célú támogatások államháztartáson kívülre</t>
  </si>
  <si>
    <t>Tartalékok (3.1.+3.2.)</t>
  </si>
  <si>
    <t>Általános tartalék</t>
  </si>
  <si>
    <t>Céltartalék</t>
  </si>
  <si>
    <t>4.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</si>
  <si>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</si>
  <si>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</si>
  <si>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</si>
  <si>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</si>
  <si>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</si>
  <si>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Belföldi értékpapírok kiadásai (6.1. + … + 6.4.)</t>
  </si>
  <si>
    <t xml:space="preserve">   Forgatási célú belföldi értékpapírok vásárlása</t>
  </si>
  <si>
    <t xml:space="preserve">   Forgatási célú belföldi értékpapírok beváltása</t>
  </si>
  <si>
    <t xml:space="preserve">   Befektetési célú belföldi értékpapírok vásárlása</t>
  </si>
  <si>
    <t xml:space="preserve">   Befektetési célú belföldi értékpapírok beváltása</t>
  </si>
  <si>
    <t>7.</t>
  </si>
  <si>
    <t>Belföldi finanszírozás kiadásai (7.1. + … + 7.4.)</t>
  </si>
  <si>
    <t>Államháztartáson belüli megelőlegezések folyósítása</t>
  </si>
  <si>
    <t>Államháztartáson belüli megelőlegezések visszafizetése</t>
  </si>
  <si>
    <t xml:space="preserve"> Pénzeszközök betétként elhelyezése </t>
  </si>
  <si>
    <t xml:space="preserve"> Pénzügyi lízing kiadásai</t>
  </si>
  <si>
    <t xml:space="preserve"> Forgatási célú külföldi értékpapírok vásárlása</t>
  </si>
  <si>
    <t xml:space="preserve"> Befektetési célú külföldi értékpapírok beváltása</t>
  </si>
  <si>
    <t xml:space="preserve"> Külföldi értékpapírok beváltása</t>
  </si>
  <si>
    <t xml:space="preserve"> Külföldi hitelek, kölcsönök törlesztése</t>
  </si>
  <si>
    <t>FINANSZÍROZÁSI KIADÁSOK ÖSSZESEN: (5.+…+8.)</t>
  </si>
  <si>
    <t>10.</t>
  </si>
  <si>
    <t>KIADÁSOK ÖSSZESEN: (4+9)</t>
  </si>
  <si>
    <t>Éves engedélyezett létszám előirányzat (fő)</t>
  </si>
  <si>
    <t>Közfoglalkoztatottak létszáma (fő)</t>
  </si>
  <si>
    <t>Felhalmozási c.visszatérítendő támogatások, kölcsönök visszatérülése</t>
  </si>
  <si>
    <t>Felhalmozási c.visszatérítendő támogatások, kölcsönök igénybevétele</t>
  </si>
  <si>
    <t>2.5.-ből - Garancia- és kezességvállalásból kifizetés ÁH-n belülre</t>
  </si>
  <si>
    <r>
      <t xml:space="preserve">   Működési költségvetés kiadásai </t>
    </r>
    <r>
      <rPr>
        <sz val="11"/>
        <rFont val="Times New Roman CE"/>
        <charset val="238"/>
      </rPr>
      <t>(1.1+…+1.5.)</t>
    </r>
  </si>
  <si>
    <r>
      <t xml:space="preserve">   Felhalmozási költségvetés kiadásai </t>
    </r>
    <r>
      <rPr>
        <sz val="11"/>
        <rFont val="Times New Roman CE"/>
        <charset val="238"/>
      </rPr>
      <t>(2.1.+2.3.+2.5.)</t>
    </r>
  </si>
  <si>
    <t>Működési c.támogatások államháztart. belülről (2.1.+…+.2.5.)</t>
  </si>
  <si>
    <t>Felhalmozási c.támogatások államháztart. belülről (3.1.+…+3.5.)</t>
  </si>
  <si>
    <t xml:space="preserve"> 1.5-ből: - Elvonások és befizetések</t>
  </si>
  <si>
    <t>Kötelező feladatok bevétele, kiadása</t>
  </si>
  <si>
    <t>Irányítószervi (önkormányzati) támogatás (intézményfinanszírozás)</t>
  </si>
  <si>
    <t>7.5.</t>
  </si>
  <si>
    <t>Helyi adók  (4.1.1.+4.1.2.+4.1.3)</t>
  </si>
  <si>
    <t>4.1.3</t>
  </si>
  <si>
    <t>Pótlék,bírság</t>
  </si>
  <si>
    <t>Diósberény Község Önkormányzata</t>
  </si>
  <si>
    <t>2017. évi előirányzat</t>
  </si>
  <si>
    <t>2017.évi módosítás I.</t>
  </si>
  <si>
    <t>2017.évi ei.módosított I.</t>
  </si>
  <si>
    <t>2017.évi módosítás II.</t>
  </si>
  <si>
    <t>2017.évi ei.módosított II.</t>
  </si>
  <si>
    <t>2017.évi módosítás III.</t>
  </si>
  <si>
    <t>2017.évi ei.módosított 2017.12.31.</t>
  </si>
  <si>
    <t>Forintban!</t>
  </si>
  <si>
    <t>Külföldi finanszírozás kiadásai (8.1. + … + 8.4.)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</si>
</sst>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5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Times New Roman CE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2"/>
      <name val="Times New Roman CE"/>
      <family val="1"/>
      <charset val="238"/>
    </font>
    <font>
      <b/>
      <sz val="12"/>
      <name val="Times New Roman CE"/>
      <family val="1"/>
      <charset val="238"/>
    </font>
    <font>
      <i/>
      <sz val="12"/>
      <name val="Times New Roman CE"/>
      <family val="1"/>
      <charset val="238"/>
    </font>
    <font>
      <b/>
      <sz val="11"/>
      <name val="Times New Roman CE"/>
      <family val="1"/>
      <charset val="238"/>
    </font>
    <font>
      <sz val="11"/>
      <name val="Times New Roman CE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Times New Roman CE"/>
      <charset val="238"/>
    </font>
    <font>
      <sz val="11"/>
      <name val="Times New Roman CE"/>
      <charset val="238"/>
    </font>
    <font>
      <b/>
      <sz val="12"/>
      <name val="Times New Roman CE"/>
      <charset val="238"/>
    </font>
    <font>
      <i/>
      <sz val="12"/>
      <name val="Times New Roman CE"/>
      <charset val="238"/>
    </font>
    <font>
      <b/>
      <sz val="12"/>
      <name val="Times New Roman"/>
      <family val="1"/>
      <charset val="238"/>
    </font>
    <font>
      <b/>
      <i/>
      <sz val="12"/>
      <name val="Times New Roman CE"/>
      <charset val="238"/>
    </font>
    <font>
      <b/>
      <sz val="14"/>
      <name val="Times New Roman CE"/>
      <family val="1"/>
      <charset val="238"/>
    </font>
    <font>
      <b/>
      <sz val="14"/>
      <name val="Times New Roman CE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65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7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10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" fillId="4" borderId="7" applyNumberFormat="0" applyFont="0" applyAlignment="0" applyProtection="0"/>
    <xf numFmtId="0" fontId="12" fillId="11" borderId="0" applyNumberFormat="0" applyBorder="0" applyAlignment="0" applyProtection="0"/>
    <xf numFmtId="0" fontId="13" fillId="12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16" fillId="0" borderId="9" applyNumberFormat="0" applyFill="0" applyAlignment="0" applyProtection="0"/>
    <xf numFmtId="0" fontId="17" fillId="13" borderId="0" applyNumberFormat="0" applyBorder="0" applyAlignment="0" applyProtection="0"/>
    <xf numFmtId="0" fontId="18" fillId="7" borderId="0" applyNumberFormat="0" applyBorder="0" applyAlignment="0" applyProtection="0"/>
    <xf numFmtId="0" fontId="19" fillId="12" borderId="1" applyNumberFormat="0" applyAlignment="0" applyProtection="0"/>
  </cellStyleXfs>
  <cellXfs count="178">
    <xf numFmtId="0" fontId="0" fillId="0" borderId="0" xfId="0"/>
    <xf numFmtId="164" fontId="20" fillId="0" borderId="0" xfId="0" applyNumberFormat="1" applyFont="1" applyFill="1" applyAlignment="1">
      <alignment vertical="center" wrapText="1"/>
    </xf>
    <xf numFmtId="0" fontId="21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1" fillId="0" borderId="0" xfId="0" applyFont="1" applyFill="1" applyAlignment="1" applyProtection="1">
      <alignment horizontal="left" vertical="center" wrapText="1"/>
    </xf>
    <xf numFmtId="0" fontId="1" fillId="0" borderId="0" xfId="0" applyFont="1" applyFill="1" applyAlignment="1" applyProtection="1">
      <alignment vertical="center" wrapText="1"/>
    </xf>
    <xf numFmtId="0" fontId="1" fillId="0" borderId="0" xfId="0" applyFont="1" applyFill="1" applyAlignment="1" applyProtection="1">
      <alignment horizontal="right" vertical="center" wrapText="1" indent="1"/>
    </xf>
    <xf numFmtId="0" fontId="15" fillId="0" borderId="0" xfId="0" applyFont="1" applyFill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Border="1" applyAlignment="1" applyProtection="1">
      <alignment horizontal="center" vertical="center" wrapText="1"/>
    </xf>
    <xf numFmtId="164" fontId="21" fillId="0" borderId="0" xfId="0" applyNumberFormat="1" applyFont="1" applyFill="1" applyBorder="1" applyAlignment="1" applyProtection="1">
      <alignment horizontal="right" vertical="center" wrapText="1" indent="1"/>
    </xf>
    <xf numFmtId="0" fontId="20" fillId="0" borderId="0" xfId="0" applyFont="1" applyFill="1" applyAlignment="1" applyProtection="1">
      <alignment horizontal="center" vertical="center" wrapText="1"/>
    </xf>
    <xf numFmtId="0" fontId="20" fillId="0" borderId="0" xfId="0" applyFont="1" applyFill="1" applyAlignment="1" applyProtection="1">
      <alignment vertical="center" wrapText="1"/>
    </xf>
    <xf numFmtId="0" fontId="20" fillId="0" borderId="0" xfId="0" applyFont="1" applyFill="1" applyAlignment="1" applyProtection="1">
      <alignment horizontal="right" vertical="center" wrapText="1" indent="1"/>
    </xf>
    <xf numFmtId="16" fontId="15" fillId="0" borderId="0" xfId="0" applyNumberFormat="1" applyFont="1" applyFill="1" applyAlignment="1">
      <alignment vertical="center" wrapText="1"/>
    </xf>
    <xf numFmtId="0" fontId="15" fillId="0" borderId="0" xfId="0" applyFont="1" applyFill="1" applyAlignment="1" applyProtection="1">
      <alignment horizontal="left" vertical="center" wrapText="1"/>
    </xf>
    <xf numFmtId="0" fontId="15" fillId="0" borderId="0" xfId="0" applyFont="1" applyFill="1" applyAlignment="1" applyProtection="1">
      <alignment vertical="center" wrapText="1"/>
    </xf>
    <xf numFmtId="0" fontId="15" fillId="0" borderId="0" xfId="0" applyFont="1" applyFill="1" applyAlignment="1" applyProtection="1">
      <alignment horizontal="right" vertical="center" wrapText="1" indent="1"/>
    </xf>
    <xf numFmtId="0" fontId="0" fillId="0" borderId="12" xfId="0" applyFill="1" applyBorder="1" applyAlignment="1">
      <alignment vertical="center" wrapText="1"/>
    </xf>
    <xf numFmtId="0" fontId="29" fillId="0" borderId="18" xfId="0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vertical="center" wrapText="1"/>
    </xf>
    <xf numFmtId="3" fontId="29" fillId="0" borderId="18" xfId="0" applyNumberFormat="1" applyFont="1" applyFill="1" applyBorder="1" applyAlignment="1">
      <alignment vertical="center" wrapText="1"/>
    </xf>
    <xf numFmtId="164" fontId="21" fillId="0" borderId="18" xfId="32" applyNumberFormat="1" applyFont="1" applyFill="1" applyBorder="1" applyAlignment="1" applyProtection="1">
      <alignment horizontal="right" vertical="center" wrapText="1" indent="1"/>
    </xf>
    <xf numFmtId="164" fontId="29" fillId="0" borderId="18" xfId="0" applyNumberFormat="1" applyFont="1" applyFill="1" applyBorder="1" applyAlignment="1">
      <alignment vertical="center" wrapText="1"/>
    </xf>
    <xf numFmtId="164" fontId="29" fillId="0" borderId="18" xfId="32" applyNumberFormat="1" applyFont="1" applyFill="1" applyBorder="1" applyAlignment="1" applyProtection="1">
      <alignment horizontal="right" vertical="center" wrapText="1" indent="1"/>
    </xf>
    <xf numFmtId="3" fontId="15" fillId="0" borderId="18" xfId="0" applyNumberFormat="1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vertical="center" wrapText="1"/>
    </xf>
    <xf numFmtId="0" fontId="30" fillId="0" borderId="18" xfId="0" applyFont="1" applyFill="1" applyBorder="1" applyAlignment="1">
      <alignment vertical="center" wrapText="1"/>
    </xf>
    <xf numFmtId="3" fontId="22" fillId="0" borderId="18" xfId="0" applyNumberFormat="1" applyFont="1" applyFill="1" applyBorder="1" applyAlignment="1">
      <alignment vertical="center" wrapText="1"/>
    </xf>
    <xf numFmtId="0" fontId="0" fillId="0" borderId="11" xfId="0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3" fontId="15" fillId="0" borderId="19" xfId="32" applyNumberFormat="1" applyFont="1" applyFill="1" applyBorder="1" applyAlignment="1" applyProtection="1">
      <alignment horizontal="right" vertical="center" wrapText="1" indent="1"/>
    </xf>
    <xf numFmtId="164" fontId="21" fillId="0" borderId="20" xfId="32" applyNumberFormat="1" applyFont="1" applyFill="1" applyBorder="1" applyAlignment="1" applyProtection="1">
      <alignment horizontal="right" vertical="center" wrapText="1" indent="1"/>
    </xf>
    <xf numFmtId="3" fontId="29" fillId="0" borderId="20" xfId="0" applyNumberFormat="1" applyFont="1" applyFill="1" applyBorder="1" applyAlignment="1">
      <alignment vertical="center" wrapText="1"/>
    </xf>
    <xf numFmtId="0" fontId="20" fillId="0" borderId="21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 wrapText="1"/>
    </xf>
    <xf numFmtId="0" fontId="0" fillId="0" borderId="14" xfId="0" applyFill="1" applyBorder="1" applyAlignment="1">
      <alignment vertical="center" wrapText="1"/>
    </xf>
    <xf numFmtId="0" fontId="0" fillId="0" borderId="15" xfId="0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0" fillId="0" borderId="20" xfId="0" applyFill="1" applyBorder="1" applyAlignment="1">
      <alignment vertical="center" wrapText="1"/>
    </xf>
    <xf numFmtId="0" fontId="15" fillId="0" borderId="21" xfId="0" applyFont="1" applyFill="1" applyBorder="1" applyAlignment="1">
      <alignment vertical="center" wrapText="1"/>
    </xf>
    <xf numFmtId="164" fontId="31" fillId="0" borderId="18" xfId="0" applyNumberFormat="1" applyFont="1" applyBorder="1" applyAlignment="1" applyProtection="1">
      <alignment horizontal="right" vertical="center" wrapText="1" indent="1"/>
    </xf>
    <xf numFmtId="164" fontId="31" fillId="0" borderId="18" xfId="0" quotePrefix="1" applyNumberFormat="1" applyFont="1" applyBorder="1" applyAlignment="1" applyProtection="1">
      <alignment horizontal="right" vertical="center" wrapText="1" indent="1"/>
    </xf>
    <xf numFmtId="164" fontId="29" fillId="0" borderId="22" xfId="32" applyNumberFormat="1" applyFont="1" applyFill="1" applyBorder="1" applyAlignment="1" applyProtection="1">
      <alignment horizontal="right" vertical="center" wrapText="1" indent="1"/>
    </xf>
    <xf numFmtId="164" fontId="31" fillId="0" borderId="20" xfId="0" quotePrefix="1" applyNumberFormat="1" applyFont="1" applyBorder="1" applyAlignment="1" applyProtection="1">
      <alignment horizontal="right" vertical="center" wrapText="1" indent="1"/>
    </xf>
    <xf numFmtId="0" fontId="29" fillId="0" borderId="13" xfId="0" applyFont="1" applyFill="1" applyBorder="1" applyAlignment="1" applyProtection="1">
      <alignment vertical="center"/>
    </xf>
    <xf numFmtId="0" fontId="29" fillId="0" borderId="13" xfId="0" applyFont="1" applyFill="1" applyBorder="1" applyAlignment="1">
      <alignment vertical="center"/>
    </xf>
    <xf numFmtId="0" fontId="32" fillId="0" borderId="13" xfId="0" applyFont="1" applyFill="1" applyBorder="1" applyAlignment="1" applyProtection="1">
      <alignment horizontal="right"/>
    </xf>
    <xf numFmtId="164" fontId="29" fillId="0" borderId="18" xfId="0" applyNumberFormat="1" applyFont="1" applyFill="1" applyBorder="1" applyAlignment="1" applyProtection="1">
      <alignment horizontal="right" vertical="center" wrapText="1" indent="1"/>
    </xf>
    <xf numFmtId="164" fontId="27" fillId="0" borderId="18" xfId="32" applyNumberFormat="1" applyFont="1" applyFill="1" applyBorder="1" applyAlignment="1" applyProtection="1">
      <alignment horizontal="right" vertical="center" wrapText="1" indent="1"/>
    </xf>
    <xf numFmtId="3" fontId="29" fillId="0" borderId="18" xfId="32" applyNumberFormat="1" applyFont="1" applyFill="1" applyBorder="1" applyAlignment="1" applyProtection="1">
      <alignment horizontal="right" vertical="center" wrapText="1" indent="1"/>
    </xf>
    <xf numFmtId="164" fontId="29" fillId="0" borderId="20" xfId="32" applyNumberFormat="1" applyFont="1" applyFill="1" applyBorder="1" applyAlignment="1" applyProtection="1">
      <alignment horizontal="right" vertical="center" wrapText="1" indent="1"/>
    </xf>
    <xf numFmtId="164" fontId="27" fillId="0" borderId="18" xfId="32" applyNumberFormat="1" applyFont="1" applyFill="1" applyBorder="1" applyAlignment="1" applyProtection="1">
      <alignment horizontal="right" vertical="center" wrapText="1" indent="1"/>
      <protection locked="0"/>
    </xf>
    <xf numFmtId="0" fontId="15" fillId="0" borderId="22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 applyProtection="1">
      <alignment horizontal="left" vertical="center" wrapText="1"/>
    </xf>
    <xf numFmtId="0" fontId="15" fillId="0" borderId="0" xfId="0" applyFont="1" applyFill="1" applyBorder="1" applyAlignment="1" applyProtection="1">
      <alignment vertical="center" wrapText="1"/>
    </xf>
    <xf numFmtId="0" fontId="15" fillId="0" borderId="0" xfId="0" applyFont="1" applyFill="1" applyBorder="1" applyAlignment="1" applyProtection="1">
      <alignment horizontal="right" vertical="center" wrapText="1" indent="1"/>
    </xf>
    <xf numFmtId="0" fontId="15" fillId="0" borderId="21" xfId="0" applyFont="1" applyFill="1" applyBorder="1" applyAlignment="1" applyProtection="1">
      <alignment horizontal="left" vertical="center" wrapText="1"/>
    </xf>
    <xf numFmtId="0" fontId="15" fillId="0" borderId="21" xfId="0" applyFont="1" applyFill="1" applyBorder="1" applyAlignment="1" applyProtection="1">
      <alignment vertical="center" wrapText="1"/>
    </xf>
    <xf numFmtId="0" fontId="15" fillId="0" borderId="21" xfId="0" applyFont="1" applyFill="1" applyBorder="1" applyAlignment="1" applyProtection="1">
      <alignment horizontal="right" vertical="center" wrapText="1" indent="1"/>
    </xf>
    <xf numFmtId="3" fontId="21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0" fontId="21" fillId="0" borderId="18" xfId="0" applyFont="1" applyFill="1" applyBorder="1" applyAlignment="1" applyProtection="1">
      <alignment horizontal="center" vertical="center" wrapText="1"/>
    </xf>
    <xf numFmtId="0" fontId="21" fillId="0" borderId="22" xfId="0" applyFont="1" applyFill="1" applyBorder="1" applyAlignment="1" applyProtection="1">
      <alignment horizontal="center" vertical="center" wrapText="1"/>
    </xf>
    <xf numFmtId="0" fontId="23" fillId="0" borderId="22" xfId="32" applyFont="1" applyFill="1" applyBorder="1" applyAlignment="1" applyProtection="1">
      <alignment horizontal="center" vertical="center" wrapText="1"/>
    </xf>
    <xf numFmtId="0" fontId="23" fillId="0" borderId="22" xfId="32" applyFont="1" applyFill="1" applyBorder="1" applyAlignment="1" applyProtection="1">
      <alignment vertical="center" wrapText="1"/>
    </xf>
    <xf numFmtId="49" fontId="24" fillId="0" borderId="25" xfId="32" applyNumberFormat="1" applyFont="1" applyFill="1" applyBorder="1" applyAlignment="1" applyProtection="1">
      <alignment horizontal="center" vertical="center" wrapText="1"/>
    </xf>
    <xf numFmtId="164" fontId="20" fillId="0" borderId="25" xfId="32" applyNumberFormat="1" applyFont="1" applyFill="1" applyBorder="1" applyAlignment="1" applyProtection="1">
      <alignment horizontal="right" vertical="center" wrapText="1" indent="1"/>
      <protection locked="0"/>
    </xf>
    <xf numFmtId="3" fontId="20" fillId="0" borderId="24" xfId="0" applyNumberFormat="1" applyFont="1" applyFill="1" applyBorder="1" applyAlignment="1">
      <alignment vertical="center" wrapText="1"/>
    </xf>
    <xf numFmtId="49" fontId="24" fillId="0" borderId="24" xfId="32" applyNumberFormat="1" applyFont="1" applyFill="1" applyBorder="1" applyAlignment="1" applyProtection="1">
      <alignment horizontal="center" vertical="center" wrapText="1"/>
    </xf>
    <xf numFmtId="164" fontId="20" fillId="0" borderId="24" xfId="32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6" xfId="32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24" xfId="0" applyFont="1" applyFill="1" applyBorder="1" applyAlignment="1">
      <alignment vertical="center" wrapText="1"/>
    </xf>
    <xf numFmtId="49" fontId="24" fillId="0" borderId="23" xfId="32" applyNumberFormat="1" applyFont="1" applyFill="1" applyBorder="1" applyAlignment="1" applyProtection="1">
      <alignment horizontal="center" vertical="center" wrapText="1"/>
    </xf>
    <xf numFmtId="49" fontId="24" fillId="0" borderId="27" xfId="32" applyNumberFormat="1" applyFont="1" applyFill="1" applyBorder="1" applyAlignment="1" applyProtection="1">
      <alignment horizontal="center" vertical="center" wrapText="1"/>
    </xf>
    <xf numFmtId="3" fontId="20" fillId="0" borderId="26" xfId="0" applyNumberFormat="1" applyFont="1" applyFill="1" applyBorder="1" applyAlignment="1">
      <alignment vertical="center" wrapText="1"/>
    </xf>
    <xf numFmtId="0" fontId="23" fillId="0" borderId="18" xfId="32" applyFont="1" applyFill="1" applyBorder="1" applyAlignment="1" applyProtection="1">
      <alignment horizontal="center" vertical="center" wrapText="1"/>
    </xf>
    <xf numFmtId="0" fontId="23" fillId="0" borderId="18" xfId="32" applyFont="1" applyFill="1" applyBorder="1" applyAlignment="1" applyProtection="1">
      <alignment vertical="center" wrapText="1"/>
    </xf>
    <xf numFmtId="49" fontId="24" fillId="0" borderId="19" xfId="32" applyNumberFormat="1" applyFont="1" applyFill="1" applyBorder="1" applyAlignment="1" applyProtection="1">
      <alignment horizontal="center" vertical="center" wrapText="1"/>
    </xf>
    <xf numFmtId="164" fontId="20" fillId="0" borderId="19" xfId="32" applyNumberFormat="1" applyFont="1" applyFill="1" applyBorder="1" applyAlignment="1" applyProtection="1">
      <alignment horizontal="right" vertical="center" wrapText="1" indent="1"/>
      <protection locked="0"/>
    </xf>
    <xf numFmtId="3" fontId="20" fillId="0" borderId="19" xfId="0" applyNumberFormat="1" applyFont="1" applyFill="1" applyBorder="1" applyAlignment="1">
      <alignment vertical="center" wrapText="1"/>
    </xf>
    <xf numFmtId="3" fontId="15" fillId="0" borderId="19" xfId="0" applyNumberFormat="1" applyFont="1" applyFill="1" applyBorder="1" applyAlignment="1">
      <alignment vertical="center" wrapText="1"/>
    </xf>
    <xf numFmtId="0" fontId="15" fillId="0" borderId="19" xfId="0" applyFont="1" applyFill="1" applyBorder="1" applyAlignment="1">
      <alignment vertical="center" wrapText="1"/>
    </xf>
    <xf numFmtId="0" fontId="15" fillId="0" borderId="24" xfId="0" applyFont="1" applyFill="1" applyBorder="1" applyAlignment="1">
      <alignment vertical="center" wrapText="1"/>
    </xf>
    <xf numFmtId="3" fontId="15" fillId="0" borderId="24" xfId="0" applyNumberFormat="1" applyFont="1" applyFill="1" applyBorder="1" applyAlignment="1">
      <alignment vertical="center" wrapText="1"/>
    </xf>
    <xf numFmtId="0" fontId="15" fillId="0" borderId="26" xfId="0" applyFont="1" applyFill="1" applyBorder="1" applyAlignment="1">
      <alignment vertical="center" wrapText="1"/>
    </xf>
    <xf numFmtId="49" fontId="24" fillId="0" borderId="26" xfId="32" applyNumberFormat="1" applyFont="1" applyFill="1" applyBorder="1" applyAlignment="1" applyProtection="1">
      <alignment horizontal="center" vertical="center" wrapText="1"/>
    </xf>
    <xf numFmtId="3" fontId="15" fillId="0" borderId="26" xfId="0" applyNumberFormat="1" applyFont="1" applyFill="1" applyBorder="1" applyAlignment="1">
      <alignment vertical="center" wrapText="1"/>
    </xf>
    <xf numFmtId="0" fontId="22" fillId="0" borderId="19" xfId="0" applyFont="1" applyFill="1" applyBorder="1" applyAlignment="1">
      <alignment vertical="center" wrapText="1"/>
    </xf>
    <xf numFmtId="0" fontId="22" fillId="0" borderId="26" xfId="0" applyFont="1" applyFill="1" applyBorder="1" applyAlignment="1">
      <alignment vertical="center" wrapText="1"/>
    </xf>
    <xf numFmtId="0" fontId="22" fillId="0" borderId="24" xfId="0" applyFont="1" applyFill="1" applyBorder="1" applyAlignment="1">
      <alignment vertical="center" wrapText="1"/>
    </xf>
    <xf numFmtId="3" fontId="22" fillId="0" borderId="24" xfId="0" applyNumberFormat="1" applyFont="1" applyFill="1" applyBorder="1" applyAlignment="1">
      <alignment vertical="center" wrapText="1"/>
    </xf>
    <xf numFmtId="3" fontId="22" fillId="0" borderId="26" xfId="0" applyNumberFormat="1" applyFont="1" applyFill="1" applyBorder="1" applyAlignment="1">
      <alignment vertical="center" wrapText="1"/>
    </xf>
    <xf numFmtId="3" fontId="22" fillId="0" borderId="19" xfId="0" applyNumberFormat="1" applyFont="1" applyFill="1" applyBorder="1" applyAlignment="1">
      <alignment vertical="center" wrapText="1"/>
    </xf>
    <xf numFmtId="0" fontId="26" fillId="0" borderId="20" xfId="0" applyFont="1" applyBorder="1" applyAlignment="1" applyProtection="1">
      <alignment horizontal="center" vertical="center" wrapText="1"/>
    </xf>
    <xf numFmtId="164" fontId="29" fillId="0" borderId="20" xfId="0" applyNumberFormat="1" applyFont="1" applyFill="1" applyBorder="1" applyAlignment="1">
      <alignment vertical="center" wrapText="1"/>
    </xf>
    <xf numFmtId="3" fontId="15" fillId="0" borderId="20" xfId="0" applyNumberFormat="1" applyFont="1" applyFill="1" applyBorder="1" applyAlignment="1">
      <alignment vertical="center" wrapText="1"/>
    </xf>
    <xf numFmtId="0" fontId="15" fillId="0" borderId="0" xfId="0" applyFont="1" applyFill="1" applyAlignment="1">
      <alignment horizontal="center" vertical="center" wrapText="1"/>
    </xf>
    <xf numFmtId="0" fontId="30" fillId="0" borderId="20" xfId="0" applyFont="1" applyFill="1" applyBorder="1" applyAlignment="1">
      <alignment vertical="center" wrapText="1"/>
    </xf>
    <xf numFmtId="0" fontId="29" fillId="0" borderId="18" xfId="0" applyFont="1" applyFill="1" applyBorder="1" applyAlignment="1" applyProtection="1">
      <alignment horizontal="center" vertical="center" wrapText="1"/>
    </xf>
    <xf numFmtId="0" fontId="29" fillId="0" borderId="22" xfId="0" applyFont="1" applyFill="1" applyBorder="1" applyAlignment="1" applyProtection="1">
      <alignment horizontal="center" vertical="center" wrapText="1"/>
    </xf>
    <xf numFmtId="0" fontId="29" fillId="0" borderId="26" xfId="0" applyFont="1" applyFill="1" applyBorder="1" applyAlignment="1" applyProtection="1">
      <alignment horizontal="center" vertical="center" wrapText="1"/>
    </xf>
    <xf numFmtId="0" fontId="27" fillId="0" borderId="18" xfId="32" applyFont="1" applyFill="1" applyBorder="1" applyAlignment="1" applyProtection="1">
      <alignment horizontal="center" vertical="center" wrapText="1"/>
    </xf>
    <xf numFmtId="49" fontId="28" fillId="0" borderId="19" xfId="32" applyNumberFormat="1" applyFont="1" applyFill="1" applyBorder="1" applyAlignment="1" applyProtection="1">
      <alignment horizontal="center" vertical="center" wrapText="1"/>
    </xf>
    <xf numFmtId="164" fontId="15" fillId="0" borderId="19" xfId="32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9" xfId="0" applyFont="1" applyFill="1" applyBorder="1" applyAlignment="1">
      <alignment vertical="center" wrapText="1"/>
    </xf>
    <xf numFmtId="49" fontId="28" fillId="0" borderId="24" xfId="32" applyNumberFormat="1" applyFont="1" applyFill="1" applyBorder="1" applyAlignment="1" applyProtection="1">
      <alignment horizontal="center" vertical="center" wrapText="1"/>
    </xf>
    <xf numFmtId="164" fontId="15" fillId="0" borderId="24" xfId="32" applyNumberFormat="1" applyFont="1" applyFill="1" applyBorder="1" applyAlignment="1" applyProtection="1">
      <alignment horizontal="right" vertical="center" wrapText="1" indent="1"/>
      <protection locked="0"/>
    </xf>
    <xf numFmtId="164" fontId="15" fillId="14" borderId="24" xfId="32" applyNumberFormat="1" applyFont="1" applyFill="1" applyBorder="1" applyAlignment="1" applyProtection="1">
      <alignment horizontal="right" vertical="center" wrapText="1" indent="1"/>
    </xf>
    <xf numFmtId="3" fontId="15" fillId="0" borderId="24" xfId="0" applyNumberFormat="1" applyFont="1" applyFill="1" applyBorder="1" applyAlignment="1">
      <alignment horizontal="center" wrapText="1"/>
    </xf>
    <xf numFmtId="49" fontId="28" fillId="0" borderId="26" xfId="32" applyNumberFormat="1" applyFont="1" applyFill="1" applyBorder="1" applyAlignment="1" applyProtection="1">
      <alignment horizontal="center" vertical="center" wrapText="1"/>
    </xf>
    <xf numFmtId="164" fontId="15" fillId="14" borderId="26" xfId="32" applyNumberFormat="1" applyFont="1" applyFill="1" applyBorder="1" applyAlignment="1" applyProtection="1">
      <alignment horizontal="right" vertical="center" wrapText="1" indent="1"/>
    </xf>
    <xf numFmtId="0" fontId="30" fillId="0" borderId="26" xfId="0" applyFont="1" applyFill="1" applyBorder="1" applyAlignment="1">
      <alignment vertical="center" wrapText="1"/>
    </xf>
    <xf numFmtId="164" fontId="28" fillId="0" borderId="19" xfId="32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24" xfId="32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24" xfId="0" applyFont="1" applyFill="1" applyBorder="1" applyAlignment="1">
      <alignment vertical="center" wrapText="1"/>
    </xf>
    <xf numFmtId="0" fontId="30" fillId="0" borderId="24" xfId="0" applyFont="1" applyFill="1" applyBorder="1" applyAlignment="1">
      <alignment vertical="top" wrapText="1"/>
    </xf>
    <xf numFmtId="164" fontId="28" fillId="0" borderId="26" xfId="32" applyNumberFormat="1" applyFont="1" applyFill="1" applyBorder="1" applyAlignment="1" applyProtection="1">
      <alignment horizontal="right" vertical="center" wrapText="1" indent="1"/>
      <protection locked="0"/>
    </xf>
    <xf numFmtId="164" fontId="15" fillId="0" borderId="18" xfId="0" applyNumberFormat="1" applyFont="1" applyFill="1" applyBorder="1" applyAlignment="1">
      <alignment vertical="center" wrapText="1"/>
    </xf>
    <xf numFmtId="164" fontId="15" fillId="0" borderId="19" xfId="32" applyNumberFormat="1" applyFont="1" applyFill="1" applyBorder="1" applyAlignment="1" applyProtection="1">
      <alignment horizontal="right" vertical="center" wrapText="1" indent="1"/>
    </xf>
    <xf numFmtId="3" fontId="15" fillId="0" borderId="19" xfId="32" applyNumberFormat="1" applyFont="1" applyFill="1" applyBorder="1" applyAlignment="1" applyProtection="1">
      <alignment horizontal="right" vertical="center" wrapText="1" indent="1"/>
      <protection locked="0"/>
    </xf>
    <xf numFmtId="3" fontId="15" fillId="0" borderId="24" xfId="32" applyNumberFormat="1" applyFont="1" applyFill="1" applyBorder="1" applyAlignment="1" applyProtection="1">
      <alignment horizontal="right" vertical="center" wrapText="1" indent="1"/>
      <protection locked="0"/>
    </xf>
    <xf numFmtId="3" fontId="15" fillId="0" borderId="26" xfId="32" applyNumberFormat="1" applyFont="1" applyFill="1" applyBorder="1" applyAlignment="1" applyProtection="1">
      <alignment horizontal="right" vertical="center" wrapText="1" indent="1"/>
      <protection locked="0"/>
    </xf>
    <xf numFmtId="49" fontId="28" fillId="0" borderId="27" xfId="32" applyNumberFormat="1" applyFont="1" applyFill="1" applyBorder="1" applyAlignment="1" applyProtection="1">
      <alignment horizontal="center" vertical="center" wrapText="1"/>
    </xf>
    <xf numFmtId="164" fontId="28" fillId="0" borderId="27" xfId="32" applyNumberFormat="1" applyFont="1" applyFill="1" applyBorder="1" applyAlignment="1" applyProtection="1">
      <alignment horizontal="right" vertical="center" wrapText="1" indent="1"/>
      <protection locked="0"/>
    </xf>
    <xf numFmtId="3" fontId="15" fillId="0" borderId="27" xfId="0" applyNumberFormat="1" applyFont="1" applyFill="1" applyBorder="1" applyAlignment="1">
      <alignment vertical="center" wrapText="1"/>
    </xf>
    <xf numFmtId="0" fontId="15" fillId="0" borderId="27" xfId="0" applyFont="1" applyFill="1" applyBorder="1" applyAlignment="1">
      <alignment vertical="center" wrapText="1"/>
    </xf>
    <xf numFmtId="0" fontId="27" fillId="0" borderId="20" xfId="32" applyFont="1" applyFill="1" applyBorder="1" applyAlignment="1" applyProtection="1">
      <alignment horizontal="center" vertical="center" wrapText="1"/>
    </xf>
    <xf numFmtId="164" fontId="15" fillId="0" borderId="20" xfId="0" applyNumberFormat="1" applyFont="1" applyFill="1" applyBorder="1" applyAlignment="1">
      <alignment vertical="center" wrapText="1"/>
    </xf>
    <xf numFmtId="0" fontId="27" fillId="0" borderId="18" xfId="0" applyFont="1" applyBorder="1" applyAlignment="1" applyProtection="1">
      <alignment horizontal="center" wrapText="1"/>
    </xf>
    <xf numFmtId="0" fontId="28" fillId="0" borderId="26" xfId="0" applyFont="1" applyBorder="1" applyAlignment="1" applyProtection="1">
      <alignment wrapText="1"/>
    </xf>
    <xf numFmtId="0" fontId="28" fillId="0" borderId="19" xfId="0" applyFont="1" applyBorder="1" applyAlignment="1" applyProtection="1">
      <alignment horizontal="center" wrapText="1"/>
    </xf>
    <xf numFmtId="0" fontId="28" fillId="0" borderId="24" xfId="0" applyFont="1" applyBorder="1" applyAlignment="1" applyProtection="1">
      <alignment horizontal="center" wrapText="1"/>
    </xf>
    <xf numFmtId="0" fontId="28" fillId="0" borderId="26" xfId="0" applyFont="1" applyBorder="1" applyAlignment="1" applyProtection="1">
      <alignment horizontal="center" wrapText="1"/>
    </xf>
    <xf numFmtId="0" fontId="27" fillId="0" borderId="18" xfId="0" applyFont="1" applyBorder="1" applyAlignment="1" applyProtection="1">
      <alignment wrapText="1"/>
    </xf>
    <xf numFmtId="0" fontId="27" fillId="0" borderId="20" xfId="0" applyFont="1" applyBorder="1" applyAlignment="1" applyProtection="1">
      <alignment horizontal="center" wrapText="1"/>
    </xf>
    <xf numFmtId="0" fontId="27" fillId="0" borderId="20" xfId="0" applyFont="1" applyBorder="1" applyAlignment="1" applyProtection="1">
      <alignment wrapText="1"/>
    </xf>
    <xf numFmtId="3" fontId="15" fillId="0" borderId="22" xfId="0" applyNumberFormat="1" applyFont="1" applyFill="1" applyBorder="1" applyAlignment="1">
      <alignment vertical="center" wrapText="1"/>
    </xf>
    <xf numFmtId="0" fontId="30" fillId="0" borderId="22" xfId="0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3" fontId="15" fillId="0" borderId="23" xfId="32" applyNumberFormat="1" applyFont="1" applyFill="1" applyBorder="1" applyAlignment="1" applyProtection="1">
      <alignment horizontal="right" vertical="center" wrapText="1" indent="1"/>
    </xf>
    <xf numFmtId="0" fontId="15" fillId="0" borderId="23" xfId="0" applyFont="1" applyFill="1" applyBorder="1" applyAlignment="1">
      <alignment vertical="center" wrapText="1"/>
    </xf>
    <xf numFmtId="3" fontId="15" fillId="0" borderId="25" xfId="0" applyNumberFormat="1" applyFont="1" applyFill="1" applyBorder="1" applyAlignment="1">
      <alignment vertical="center" wrapText="1"/>
    </xf>
    <xf numFmtId="0" fontId="22" fillId="0" borderId="22" xfId="0" applyFont="1" applyFill="1" applyBorder="1" applyAlignment="1">
      <alignment vertical="center" wrapText="1"/>
    </xf>
    <xf numFmtId="3" fontId="22" fillId="0" borderId="22" xfId="0" applyNumberFormat="1" applyFont="1" applyFill="1" applyBorder="1" applyAlignment="1">
      <alignment vertical="center" wrapText="1"/>
    </xf>
    <xf numFmtId="0" fontId="22" fillId="0" borderId="20" xfId="0" applyFont="1" applyFill="1" applyBorder="1" applyAlignment="1">
      <alignment vertical="center" wrapText="1"/>
    </xf>
    <xf numFmtId="3" fontId="22" fillId="0" borderId="20" xfId="0" applyNumberFormat="1" applyFont="1" applyFill="1" applyBorder="1" applyAlignment="1">
      <alignment vertical="center" wrapText="1"/>
    </xf>
    <xf numFmtId="0" fontId="33" fillId="0" borderId="18" xfId="0" applyFont="1" applyFill="1" applyBorder="1" applyAlignment="1" applyProtection="1">
      <alignment horizontal="center" vertical="center" wrapText="1"/>
    </xf>
    <xf numFmtId="0" fontId="34" fillId="0" borderId="26" xfId="0" applyFont="1" applyFill="1" applyBorder="1" applyAlignment="1" applyProtection="1">
      <alignment horizontal="center" vertical="center" wrapText="1"/>
    </xf>
    <xf numFmtId="0" fontId="29" fillId="0" borderId="13" xfId="0" applyFont="1" applyFill="1" applyBorder="1" applyAlignment="1" applyProtection="1">
      <alignment vertical="center" wrapText="1"/>
    </xf>
    <xf numFmtId="0" fontId="27" fillId="0" borderId="18" xfId="32" applyFont="1" applyFill="1" applyBorder="1" applyAlignment="1" applyProtection="1">
      <alignment horizontal="left" vertical="center" wrapText="1"/>
    </xf>
    <xf numFmtId="0" fontId="28" fillId="0" borderId="19" xfId="0" applyFont="1" applyBorder="1" applyAlignment="1" applyProtection="1">
      <alignment horizontal="left" wrapText="1"/>
    </xf>
    <xf numFmtId="0" fontId="28" fillId="0" borderId="24" xfId="0" applyFont="1" applyBorder="1" applyAlignment="1" applyProtection="1">
      <alignment horizontal="left" wrapText="1"/>
    </xf>
    <xf numFmtId="0" fontId="28" fillId="0" borderId="26" xfId="0" applyFont="1" applyBorder="1" applyAlignment="1" applyProtection="1">
      <alignment horizontal="left" wrapText="1"/>
    </xf>
    <xf numFmtId="0" fontId="27" fillId="0" borderId="18" xfId="0" applyFont="1" applyBorder="1" applyAlignment="1" applyProtection="1">
      <alignment horizontal="left" vertical="center" wrapText="1"/>
    </xf>
    <xf numFmtId="0" fontId="28" fillId="0" borderId="27" xfId="0" applyFont="1" applyBorder="1" applyAlignment="1" applyProtection="1">
      <alignment horizontal="left" wrapText="1"/>
    </xf>
    <xf numFmtId="0" fontId="27" fillId="0" borderId="20" xfId="32" applyFont="1" applyFill="1" applyBorder="1" applyAlignment="1" applyProtection="1">
      <alignment horizontal="left" vertical="center" wrapText="1"/>
    </xf>
    <xf numFmtId="0" fontId="21" fillId="0" borderId="0" xfId="0" applyFont="1" applyFill="1" applyBorder="1" applyAlignment="1" applyProtection="1">
      <alignment horizontal="left" vertical="center" wrapText="1"/>
    </xf>
    <xf numFmtId="0" fontId="24" fillId="0" borderId="25" xfId="32" applyFont="1" applyFill="1" applyBorder="1" applyAlignment="1" applyProtection="1">
      <alignment horizontal="left" vertical="center" wrapText="1"/>
    </xf>
    <xf numFmtId="0" fontId="24" fillId="0" borderId="24" xfId="32" applyFont="1" applyFill="1" applyBorder="1" applyAlignment="1" applyProtection="1">
      <alignment horizontal="left" vertical="center" wrapText="1"/>
    </xf>
    <xf numFmtId="0" fontId="24" fillId="0" borderId="23" xfId="32" applyFont="1" applyFill="1" applyBorder="1" applyAlignment="1" applyProtection="1">
      <alignment horizontal="left" vertical="center" wrapText="1"/>
    </xf>
    <xf numFmtId="0" fontId="24" fillId="0" borderId="24" xfId="32" applyFont="1" applyFill="1" applyBorder="1" applyAlignment="1" applyProtection="1">
      <alignment horizontal="left" wrapText="1"/>
    </xf>
    <xf numFmtId="0" fontId="24" fillId="0" borderId="26" xfId="32" applyFont="1" applyFill="1" applyBorder="1" applyAlignment="1" applyProtection="1">
      <alignment horizontal="left" vertical="center" wrapText="1"/>
    </xf>
    <xf numFmtId="0" fontId="24" fillId="0" borderId="27" xfId="32" applyFont="1" applyFill="1" applyBorder="1" applyAlignment="1" applyProtection="1">
      <alignment horizontal="left" vertical="center" wrapText="1"/>
    </xf>
    <xf numFmtId="0" fontId="25" fillId="0" borderId="26" xfId="0" applyFont="1" applyBorder="1" applyAlignment="1" applyProtection="1">
      <alignment horizontal="left" vertical="center" wrapText="1"/>
    </xf>
    <xf numFmtId="0" fontId="25" fillId="0" borderId="24" xfId="0" applyFont="1" applyBorder="1" applyAlignment="1" applyProtection="1">
      <alignment horizontal="left" vertical="center" wrapText="1"/>
    </xf>
    <xf numFmtId="0" fontId="24" fillId="0" borderId="19" xfId="32" applyFont="1" applyFill="1" applyBorder="1" applyAlignment="1" applyProtection="1">
      <alignment horizontal="left" vertical="center" wrapText="1"/>
    </xf>
    <xf numFmtId="0" fontId="26" fillId="0" borderId="20" xfId="0" applyFont="1" applyBorder="1" applyAlignment="1" applyProtection="1">
      <alignment horizontal="left" vertical="center" wrapText="1"/>
    </xf>
    <xf numFmtId="164" fontId="34" fillId="0" borderId="0" xfId="0" applyNumberFormat="1" applyFont="1" applyFill="1" applyBorder="1" applyAlignment="1" applyProtection="1">
      <alignment horizontal="center" wrapText="1"/>
    </xf>
    <xf numFmtId="0" fontId="34" fillId="0" borderId="0" xfId="0" applyFont="1" applyFill="1" applyBorder="1" applyAlignment="1" applyProtection="1">
      <alignment horizontal="center"/>
    </xf>
    <xf numFmtId="0" fontId="21" fillId="0" borderId="10" xfId="0" applyFont="1" applyFill="1" applyBorder="1" applyAlignment="1" applyProtection="1">
      <alignment horizontal="left" vertical="center"/>
    </xf>
    <xf numFmtId="0" fontId="21" fillId="0" borderId="28" xfId="0" applyFont="1" applyFill="1" applyBorder="1" applyAlignment="1" applyProtection="1">
      <alignment horizontal="left" vertical="center"/>
    </xf>
  </cellXfs>
  <cellStyles count="37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Normál_KVRENMUNKA" xfId="32" xr:uid="{00000000-0005-0000-0000-000020000000}"/>
    <cellStyle name="Összesen" xfId="33" builtinId="25" customBuiltin="1"/>
    <cellStyle name="Rossz" xfId="34" builtinId="27" customBuiltin="1"/>
    <cellStyle name="Semleges" xfId="35" builtinId="28" customBuiltin="1"/>
    <cellStyle name="Számítás" xfId="36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K390"/>
  <sheetViews>
    <sheetView tabSelected="1" view="pageBreakPreview" zoomScale="30" zoomScaleNormal="80" zoomScaleSheetLayoutView="30" zoomScalePageLayoutView="50" workbookViewId="0">
      <selection activeCell="E86" sqref="E86"/>
    </sheetView>
  </sheetViews>
  <sheetFormatPr defaultColWidth="9.33203125" defaultRowHeight="13.5" thickBottom="1" x14ac:dyDescent="0.25"/>
  <cols>
    <col min="1" max="1" width="9" style="5" bestFit="1" customWidth="1"/>
    <col min="2" max="2" width="86" style="6" customWidth="1"/>
    <col min="3" max="3" width="25" style="7" customWidth="1"/>
    <col min="4" max="4" width="20.1640625" style="3" customWidth="1"/>
    <col min="5" max="5" width="20.83203125" style="3" customWidth="1"/>
    <col min="6" max="6" width="20.33203125" style="3" customWidth="1"/>
    <col min="7" max="7" width="21" style="3" customWidth="1"/>
    <col min="8" max="8" width="17.5" style="44" customWidth="1"/>
    <col min="9" max="9" width="27" style="44" customWidth="1"/>
    <col min="10" max="16384" width="9.33203125" style="3"/>
  </cols>
  <sheetData>
    <row r="1" spans="1:9" s="1" customFormat="1" ht="27" customHeight="1" x14ac:dyDescent="0.3">
      <c r="A1" s="174" t="s">
        <v>243</v>
      </c>
      <c r="B1" s="174"/>
      <c r="C1" s="174"/>
      <c r="D1" s="174"/>
      <c r="E1" s="174"/>
      <c r="F1" s="174"/>
      <c r="G1" s="174"/>
      <c r="H1" s="174"/>
      <c r="I1" s="174"/>
    </row>
    <row r="2" spans="1:9" s="2" customFormat="1" ht="24" customHeight="1" x14ac:dyDescent="0.3">
      <c r="A2" s="175" t="s">
        <v>237</v>
      </c>
      <c r="B2" s="175"/>
      <c r="C2" s="175"/>
      <c r="D2" s="175"/>
      <c r="E2" s="175"/>
      <c r="F2" s="175"/>
      <c r="G2" s="175"/>
      <c r="H2" s="175"/>
      <c r="I2" s="175"/>
    </row>
    <row r="3" spans="1:9" s="2" customFormat="1" ht="16.5" thickBot="1" x14ac:dyDescent="0.3">
      <c r="A3" s="51"/>
      <c r="B3" s="155"/>
      <c r="C3" s="52"/>
      <c r="D3" s="52"/>
      <c r="E3" s="52"/>
      <c r="F3" s="52"/>
      <c r="G3" s="52"/>
      <c r="H3" s="52"/>
      <c r="I3" s="53" t="s">
        <v>251</v>
      </c>
    </row>
    <row r="4" spans="1:9" s="103" customFormat="1" ht="32.25" thickBot="1" x14ac:dyDescent="0.25">
      <c r="A4" s="105" t="s">
        <v>0</v>
      </c>
      <c r="B4" s="106" t="s">
        <v>1</v>
      </c>
      <c r="C4" s="106" t="s">
        <v>244</v>
      </c>
      <c r="D4" s="21" t="s">
        <v>245</v>
      </c>
      <c r="E4" s="21" t="s">
        <v>246</v>
      </c>
      <c r="F4" s="21" t="s">
        <v>247</v>
      </c>
      <c r="G4" s="21" t="s">
        <v>248</v>
      </c>
      <c r="H4" s="21" t="s">
        <v>249</v>
      </c>
      <c r="I4" s="21" t="s">
        <v>250</v>
      </c>
    </row>
    <row r="5" spans="1:9" s="4" customFormat="1" ht="16.5" thickBot="1" x14ac:dyDescent="0.25">
      <c r="A5" s="105">
        <v>1</v>
      </c>
      <c r="B5" s="105">
        <v>2</v>
      </c>
      <c r="C5" s="105">
        <v>3</v>
      </c>
      <c r="D5" s="21">
        <v>4</v>
      </c>
      <c r="E5" s="21">
        <v>5</v>
      </c>
      <c r="F5" s="21">
        <v>6</v>
      </c>
      <c r="G5" s="21">
        <v>7</v>
      </c>
      <c r="H5" s="21">
        <v>8</v>
      </c>
      <c r="I5" s="21">
        <v>9</v>
      </c>
    </row>
    <row r="6" spans="1:9" s="4" customFormat="1" ht="19.5" thickBot="1" x14ac:dyDescent="0.25">
      <c r="A6" s="107"/>
      <c r="B6" s="154" t="s">
        <v>2</v>
      </c>
      <c r="C6" s="54"/>
      <c r="D6" s="21"/>
      <c r="E6" s="21"/>
      <c r="F6" s="21"/>
      <c r="G6" s="21"/>
      <c r="H6" s="21"/>
      <c r="I6" s="21"/>
    </row>
    <row r="7" spans="1:9" s="4" customFormat="1" ht="16.5" thickBot="1" x14ac:dyDescent="0.25">
      <c r="A7" s="108" t="s">
        <v>3</v>
      </c>
      <c r="B7" s="156" t="s">
        <v>4</v>
      </c>
      <c r="C7" s="26">
        <f>SUM(C8:C12)</f>
        <v>90040639</v>
      </c>
      <c r="D7" s="23">
        <f t="shared" ref="D7:D12" si="0">E7-C7</f>
        <v>57643</v>
      </c>
      <c r="E7" s="26">
        <f>SUM(E8:E12)</f>
        <v>90098282</v>
      </c>
      <c r="F7" s="21">
        <f>G7-E7</f>
        <v>927518</v>
      </c>
      <c r="G7" s="26">
        <f>SUM(G8:G12)</f>
        <v>91025800</v>
      </c>
      <c r="H7" s="23">
        <f t="shared" ref="H7:H12" si="1">I7-G7</f>
        <v>6623084</v>
      </c>
      <c r="I7" s="26">
        <f>SUM(I8:I12)</f>
        <v>97648884</v>
      </c>
    </row>
    <row r="8" spans="1:9" s="9" customFormat="1" ht="15.75" x14ac:dyDescent="0.25">
      <c r="A8" s="109" t="s">
        <v>5</v>
      </c>
      <c r="B8" s="157" t="s">
        <v>6</v>
      </c>
      <c r="C8" s="110">
        <v>12096535</v>
      </c>
      <c r="D8" s="87">
        <f t="shared" si="0"/>
        <v>0</v>
      </c>
      <c r="E8" s="110">
        <v>12096535</v>
      </c>
      <c r="F8" s="111"/>
      <c r="G8" s="110">
        <v>12096535</v>
      </c>
      <c r="H8" s="143">
        <f t="shared" si="1"/>
        <v>1030000</v>
      </c>
      <c r="I8" s="143">
        <v>13126535</v>
      </c>
    </row>
    <row r="9" spans="1:9" s="10" customFormat="1" ht="15.75" x14ac:dyDescent="0.25">
      <c r="A9" s="112" t="s">
        <v>7</v>
      </c>
      <c r="B9" s="158" t="s">
        <v>8</v>
      </c>
      <c r="C9" s="113">
        <v>58431517</v>
      </c>
      <c r="D9" s="90">
        <f t="shared" si="0"/>
        <v>0</v>
      </c>
      <c r="E9" s="113">
        <v>58431517</v>
      </c>
      <c r="F9" s="89"/>
      <c r="G9" s="113">
        <v>58431517</v>
      </c>
      <c r="H9" s="90">
        <f t="shared" si="1"/>
        <v>2590965</v>
      </c>
      <c r="I9" s="90">
        <v>61022482</v>
      </c>
    </row>
    <row r="10" spans="1:9" s="10" customFormat="1" ht="15.75" x14ac:dyDescent="0.25">
      <c r="A10" s="112" t="s">
        <v>9</v>
      </c>
      <c r="B10" s="158" t="s">
        <v>10</v>
      </c>
      <c r="C10" s="113">
        <v>18312587</v>
      </c>
      <c r="D10" s="90">
        <f t="shared" si="0"/>
        <v>0</v>
      </c>
      <c r="E10" s="113">
        <v>18312587</v>
      </c>
      <c r="F10" s="89"/>
      <c r="G10" s="113">
        <v>18312587</v>
      </c>
      <c r="H10" s="90">
        <f t="shared" si="1"/>
        <v>1111246</v>
      </c>
      <c r="I10" s="90">
        <v>19423833</v>
      </c>
    </row>
    <row r="11" spans="1:9" s="10" customFormat="1" ht="15.75" x14ac:dyDescent="0.25">
      <c r="A11" s="112" t="s">
        <v>11</v>
      </c>
      <c r="B11" s="158" t="s">
        <v>12</v>
      </c>
      <c r="C11" s="113">
        <v>1200000</v>
      </c>
      <c r="D11" s="90">
        <f t="shared" si="0"/>
        <v>0</v>
      </c>
      <c r="E11" s="113">
        <v>1200000</v>
      </c>
      <c r="F11" s="89"/>
      <c r="G11" s="113">
        <v>1200000</v>
      </c>
      <c r="H11" s="90">
        <f t="shared" si="1"/>
        <v>0</v>
      </c>
      <c r="I11" s="90">
        <v>1200000</v>
      </c>
    </row>
    <row r="12" spans="1:9" s="10" customFormat="1" ht="15.75" x14ac:dyDescent="0.25">
      <c r="A12" s="112" t="s">
        <v>13</v>
      </c>
      <c r="B12" s="158" t="s">
        <v>14</v>
      </c>
      <c r="C12" s="114"/>
      <c r="D12" s="90">
        <f t="shared" si="0"/>
        <v>57643</v>
      </c>
      <c r="E12" s="115">
        <v>57643</v>
      </c>
      <c r="F12" s="90">
        <f>G12-E12</f>
        <v>927518</v>
      </c>
      <c r="G12" s="90">
        <v>985161</v>
      </c>
      <c r="H12" s="90">
        <f t="shared" si="1"/>
        <v>1890873</v>
      </c>
      <c r="I12" s="90">
        <v>2876034</v>
      </c>
    </row>
    <row r="13" spans="1:9" s="9" customFormat="1" ht="16.5" thickBot="1" x14ac:dyDescent="0.3">
      <c r="A13" s="116" t="s">
        <v>15</v>
      </c>
      <c r="B13" s="159" t="s">
        <v>16</v>
      </c>
      <c r="C13" s="117"/>
      <c r="D13" s="118"/>
      <c r="E13" s="118"/>
      <c r="F13" s="118"/>
      <c r="G13" s="118"/>
      <c r="H13" s="104"/>
      <c r="I13" s="104"/>
    </row>
    <row r="14" spans="1:9" s="9" customFormat="1" ht="16.5" thickBot="1" x14ac:dyDescent="0.25">
      <c r="A14" s="108" t="s">
        <v>17</v>
      </c>
      <c r="B14" s="160" t="s">
        <v>234</v>
      </c>
      <c r="C14" s="26">
        <f>SUM(C15:C19)</f>
        <v>7833097</v>
      </c>
      <c r="D14" s="23">
        <f>E14-C14</f>
        <v>7837837</v>
      </c>
      <c r="E14" s="26">
        <f>SUM(E15:E19)</f>
        <v>15670934</v>
      </c>
      <c r="F14" s="25">
        <f>G14-E14</f>
        <v>387918</v>
      </c>
      <c r="G14" s="26">
        <f>SUM(G15:G19)</f>
        <v>16058852</v>
      </c>
      <c r="H14" s="23">
        <f>I14-G14</f>
        <v>332495</v>
      </c>
      <c r="I14" s="26">
        <f>SUM(I15:I19)</f>
        <v>16391347</v>
      </c>
    </row>
    <row r="15" spans="1:9" s="9" customFormat="1" ht="15.75" x14ac:dyDescent="0.25">
      <c r="A15" s="109" t="s">
        <v>18</v>
      </c>
      <c r="B15" s="157" t="s">
        <v>19</v>
      </c>
      <c r="C15" s="119"/>
      <c r="D15" s="111"/>
      <c r="E15" s="111"/>
      <c r="F15" s="111"/>
      <c r="G15" s="111"/>
      <c r="H15" s="144"/>
      <c r="I15" s="144"/>
    </row>
    <row r="16" spans="1:9" s="9" customFormat="1" ht="15.75" x14ac:dyDescent="0.25">
      <c r="A16" s="112" t="s">
        <v>20</v>
      </c>
      <c r="B16" s="158" t="s">
        <v>21</v>
      </c>
      <c r="C16" s="120"/>
      <c r="D16" s="121"/>
      <c r="E16" s="121"/>
      <c r="F16" s="121"/>
      <c r="G16" s="121"/>
      <c r="H16" s="121"/>
      <c r="I16" s="121"/>
    </row>
    <row r="17" spans="1:9" s="9" customFormat="1" ht="15.75" x14ac:dyDescent="0.25">
      <c r="A17" s="112" t="s">
        <v>22</v>
      </c>
      <c r="B17" s="158" t="s">
        <v>23</v>
      </c>
      <c r="C17" s="120"/>
      <c r="D17" s="121"/>
      <c r="E17" s="121"/>
      <c r="F17" s="121"/>
      <c r="G17" s="121"/>
      <c r="H17" s="121"/>
      <c r="I17" s="121"/>
    </row>
    <row r="18" spans="1:9" s="9" customFormat="1" ht="15.75" x14ac:dyDescent="0.25">
      <c r="A18" s="112" t="s">
        <v>24</v>
      </c>
      <c r="B18" s="158" t="s">
        <v>25</v>
      </c>
      <c r="C18" s="120"/>
      <c r="D18" s="121"/>
      <c r="E18" s="122"/>
      <c r="F18" s="121"/>
      <c r="G18" s="121"/>
      <c r="H18" s="121"/>
      <c r="I18" s="121"/>
    </row>
    <row r="19" spans="1:9" s="9" customFormat="1" ht="15.75" x14ac:dyDescent="0.25">
      <c r="A19" s="112" t="s">
        <v>26</v>
      </c>
      <c r="B19" s="158" t="s">
        <v>27</v>
      </c>
      <c r="C19" s="113">
        <v>7833097</v>
      </c>
      <c r="D19" s="90">
        <f>E19-C19</f>
        <v>7837837</v>
      </c>
      <c r="E19" s="90">
        <v>15670934</v>
      </c>
      <c r="F19" s="90">
        <f>G19-E19</f>
        <v>387918</v>
      </c>
      <c r="G19" s="90">
        <v>16058852</v>
      </c>
      <c r="H19" s="90">
        <f>I19-G19</f>
        <v>332495</v>
      </c>
      <c r="I19" s="89">
        <v>16391347</v>
      </c>
    </row>
    <row r="20" spans="1:9" s="10" customFormat="1" ht="16.5" thickBot="1" x14ac:dyDescent="0.3">
      <c r="A20" s="116" t="s">
        <v>28</v>
      </c>
      <c r="B20" s="159" t="s">
        <v>29</v>
      </c>
      <c r="C20" s="123"/>
      <c r="D20" s="91"/>
      <c r="E20" s="91"/>
      <c r="F20" s="91"/>
      <c r="G20" s="91"/>
      <c r="H20" s="145"/>
      <c r="I20" s="145"/>
    </row>
    <row r="21" spans="1:9" s="10" customFormat="1" ht="16.5" thickBot="1" x14ac:dyDescent="0.25">
      <c r="A21" s="108" t="s">
        <v>30</v>
      </c>
      <c r="B21" s="156" t="s">
        <v>235</v>
      </c>
      <c r="C21" s="55">
        <f>SUM(C22:C26)</f>
        <v>0</v>
      </c>
      <c r="D21" s="28"/>
      <c r="E21" s="28"/>
      <c r="F21" s="28"/>
      <c r="G21" s="28"/>
      <c r="H21" s="23">
        <f>I21-G21</f>
        <v>996950</v>
      </c>
      <c r="I21" s="23">
        <f>I22+I23+I24+I25+I26</f>
        <v>996950</v>
      </c>
    </row>
    <row r="22" spans="1:9" s="10" customFormat="1" ht="15.75" x14ac:dyDescent="0.25">
      <c r="A22" s="109" t="s">
        <v>31</v>
      </c>
      <c r="B22" s="157" t="s">
        <v>32</v>
      </c>
      <c r="C22" s="119"/>
      <c r="D22" s="88"/>
      <c r="E22" s="88"/>
      <c r="F22" s="88"/>
      <c r="G22" s="88"/>
      <c r="H22" s="143">
        <f>I22-G22</f>
        <v>996950</v>
      </c>
      <c r="I22" s="143">
        <v>996950</v>
      </c>
    </row>
    <row r="23" spans="1:9" s="9" customFormat="1" ht="15.75" x14ac:dyDescent="0.25">
      <c r="A23" s="112" t="s">
        <v>33</v>
      </c>
      <c r="B23" s="158" t="s">
        <v>34</v>
      </c>
      <c r="C23" s="120"/>
      <c r="D23" s="121"/>
      <c r="E23" s="121"/>
      <c r="F23" s="121"/>
      <c r="G23" s="121"/>
      <c r="H23" s="121"/>
      <c r="I23" s="121"/>
    </row>
    <row r="24" spans="1:9" s="10" customFormat="1" ht="15.75" x14ac:dyDescent="0.25">
      <c r="A24" s="112" t="s">
        <v>35</v>
      </c>
      <c r="B24" s="158" t="s">
        <v>229</v>
      </c>
      <c r="C24" s="120"/>
      <c r="D24" s="89"/>
      <c r="E24" s="89"/>
      <c r="F24" s="89"/>
      <c r="G24" s="89"/>
      <c r="H24" s="89"/>
      <c r="I24" s="89"/>
    </row>
    <row r="25" spans="1:9" s="10" customFormat="1" ht="15.75" x14ac:dyDescent="0.25">
      <c r="A25" s="112" t="s">
        <v>36</v>
      </c>
      <c r="B25" s="158" t="s">
        <v>230</v>
      </c>
      <c r="C25" s="120"/>
      <c r="D25" s="89"/>
      <c r="E25" s="89"/>
      <c r="F25" s="89"/>
      <c r="G25" s="89"/>
      <c r="H25" s="89"/>
      <c r="I25" s="89"/>
    </row>
    <row r="26" spans="1:9" s="10" customFormat="1" ht="15.75" x14ac:dyDescent="0.25">
      <c r="A26" s="112" t="s">
        <v>37</v>
      </c>
      <c r="B26" s="158" t="s">
        <v>38</v>
      </c>
      <c r="C26" s="120"/>
      <c r="D26" s="89"/>
      <c r="E26" s="89"/>
      <c r="F26" s="89"/>
      <c r="G26" s="89"/>
      <c r="H26" s="89"/>
      <c r="I26" s="89"/>
    </row>
    <row r="27" spans="1:9" s="10" customFormat="1" ht="16.5" thickBot="1" x14ac:dyDescent="0.3">
      <c r="A27" s="116" t="s">
        <v>39</v>
      </c>
      <c r="B27" s="159" t="s">
        <v>40</v>
      </c>
      <c r="C27" s="123"/>
      <c r="D27" s="91"/>
      <c r="E27" s="91"/>
      <c r="F27" s="91"/>
      <c r="G27" s="91"/>
      <c r="H27" s="145"/>
      <c r="I27" s="145"/>
    </row>
    <row r="28" spans="1:9" s="10" customFormat="1" ht="16.5" thickBot="1" x14ac:dyDescent="0.25">
      <c r="A28" s="108" t="s">
        <v>41</v>
      </c>
      <c r="B28" s="156" t="s">
        <v>42</v>
      </c>
      <c r="C28" s="26">
        <f>SUM(C29,C33)</f>
        <v>8244000</v>
      </c>
      <c r="D28" s="23">
        <f t="shared" ref="D28:D33" si="2">E28-C28</f>
        <v>2018199</v>
      </c>
      <c r="E28" s="26">
        <f>SUM(E29,E33)</f>
        <v>10262199</v>
      </c>
      <c r="F28" s="124">
        <f>G28-E28</f>
        <v>0</v>
      </c>
      <c r="G28" s="26">
        <f>SUM(G29,G33)</f>
        <v>10262199</v>
      </c>
      <c r="H28" s="23">
        <f t="shared" ref="H28:H33" si="3">I28-G28</f>
        <v>4691522</v>
      </c>
      <c r="I28" s="26">
        <f>SUM(I29,I33)</f>
        <v>14953721</v>
      </c>
    </row>
    <row r="29" spans="1:9" s="10" customFormat="1" ht="15.75" x14ac:dyDescent="0.25">
      <c r="A29" s="109" t="s">
        <v>43</v>
      </c>
      <c r="B29" s="157" t="s">
        <v>240</v>
      </c>
      <c r="C29" s="125">
        <f>SUM(C30:C32)</f>
        <v>7649000</v>
      </c>
      <c r="D29" s="87">
        <f t="shared" si="2"/>
        <v>1602536</v>
      </c>
      <c r="E29" s="37">
        <f>SUM(E30:E32)</f>
        <v>9251536</v>
      </c>
      <c r="F29" s="88"/>
      <c r="G29" s="37">
        <f>SUM(G30:G32)</f>
        <v>9251536</v>
      </c>
      <c r="H29" s="143">
        <f t="shared" si="3"/>
        <v>4691522</v>
      </c>
      <c r="I29" s="146">
        <f>SUM(I30:I32)</f>
        <v>13943058</v>
      </c>
    </row>
    <row r="30" spans="1:9" s="10" customFormat="1" ht="15.75" x14ac:dyDescent="0.25">
      <c r="A30" s="112" t="s">
        <v>44</v>
      </c>
      <c r="B30" s="158" t="s">
        <v>45</v>
      </c>
      <c r="C30" s="113">
        <v>3024000</v>
      </c>
      <c r="D30" s="90">
        <f t="shared" si="2"/>
        <v>312236</v>
      </c>
      <c r="E30" s="90">
        <v>3336236</v>
      </c>
      <c r="F30" s="89"/>
      <c r="G30" s="90">
        <v>3336236</v>
      </c>
      <c r="H30" s="90">
        <f t="shared" si="3"/>
        <v>66791</v>
      </c>
      <c r="I30" s="90">
        <v>3403027</v>
      </c>
    </row>
    <row r="31" spans="1:9" s="10" customFormat="1" ht="15.75" x14ac:dyDescent="0.25">
      <c r="A31" s="112" t="s">
        <v>46</v>
      </c>
      <c r="B31" s="158" t="s">
        <v>47</v>
      </c>
      <c r="C31" s="113">
        <v>4500000</v>
      </c>
      <c r="D31" s="90">
        <f t="shared" si="2"/>
        <v>1094719</v>
      </c>
      <c r="E31" s="90">
        <v>5594719</v>
      </c>
      <c r="F31" s="89"/>
      <c r="G31" s="90">
        <v>5594719</v>
      </c>
      <c r="H31" s="90">
        <f t="shared" si="3"/>
        <v>3770098</v>
      </c>
      <c r="I31" s="90">
        <v>9364817</v>
      </c>
    </row>
    <row r="32" spans="1:9" s="10" customFormat="1" ht="15.75" x14ac:dyDescent="0.25">
      <c r="A32" s="112" t="s">
        <v>241</v>
      </c>
      <c r="B32" s="158" t="s">
        <v>242</v>
      </c>
      <c r="C32" s="113">
        <v>125000</v>
      </c>
      <c r="D32" s="90">
        <f t="shared" si="2"/>
        <v>195581</v>
      </c>
      <c r="E32" s="90">
        <v>320581</v>
      </c>
      <c r="F32" s="89"/>
      <c r="G32" s="90">
        <v>320581</v>
      </c>
      <c r="H32" s="90">
        <f t="shared" si="3"/>
        <v>854633</v>
      </c>
      <c r="I32" s="90">
        <v>1175214</v>
      </c>
    </row>
    <row r="33" spans="1:9" s="10" customFormat="1" ht="15.75" x14ac:dyDescent="0.25">
      <c r="A33" s="112" t="s">
        <v>48</v>
      </c>
      <c r="B33" s="158" t="s">
        <v>49</v>
      </c>
      <c r="C33" s="113">
        <v>595000</v>
      </c>
      <c r="D33" s="90">
        <f t="shared" si="2"/>
        <v>415663</v>
      </c>
      <c r="E33" s="90">
        <v>1010663</v>
      </c>
      <c r="F33" s="89"/>
      <c r="G33" s="90">
        <v>1010663</v>
      </c>
      <c r="H33" s="90">
        <f t="shared" si="3"/>
        <v>0</v>
      </c>
      <c r="I33" s="90">
        <v>1010663</v>
      </c>
    </row>
    <row r="34" spans="1:9" s="10" customFormat="1" ht="15.75" x14ac:dyDescent="0.25">
      <c r="A34" s="112" t="s">
        <v>50</v>
      </c>
      <c r="B34" s="158" t="s">
        <v>51</v>
      </c>
      <c r="C34" s="120"/>
      <c r="D34" s="89"/>
      <c r="E34" s="89"/>
      <c r="F34" s="89"/>
      <c r="G34" s="89"/>
      <c r="H34" s="89"/>
      <c r="I34" s="89"/>
    </row>
    <row r="35" spans="1:9" s="10" customFormat="1" ht="16.5" thickBot="1" x14ac:dyDescent="0.3">
      <c r="A35" s="116" t="s">
        <v>52</v>
      </c>
      <c r="B35" s="159" t="s">
        <v>53</v>
      </c>
      <c r="C35" s="123"/>
      <c r="D35" s="91"/>
      <c r="E35" s="91"/>
      <c r="F35" s="91"/>
      <c r="G35" s="91"/>
      <c r="H35" s="145"/>
      <c r="I35" s="145"/>
    </row>
    <row r="36" spans="1:9" s="10" customFormat="1" ht="16.5" thickBot="1" x14ac:dyDescent="0.25">
      <c r="A36" s="108" t="s">
        <v>54</v>
      </c>
      <c r="B36" s="156" t="s">
        <v>55</v>
      </c>
      <c r="C36" s="56">
        <f>SUM(C37:C46)</f>
        <v>1286000</v>
      </c>
      <c r="D36" s="23">
        <f t="shared" ref="D36:D56" si="4">E36-C36</f>
        <v>56942</v>
      </c>
      <c r="E36" s="56">
        <f>SUM(E37:E46)</f>
        <v>1342942</v>
      </c>
      <c r="F36" s="27">
        <f>G36-E36</f>
        <v>482969</v>
      </c>
      <c r="G36" s="56">
        <f>SUM(G37:G46)</f>
        <v>1825911</v>
      </c>
      <c r="H36" s="23">
        <f>I36-G36</f>
        <v>1310779</v>
      </c>
      <c r="I36" s="56">
        <f>SUM(I37:I46)</f>
        <v>3136690</v>
      </c>
    </row>
    <row r="37" spans="1:9" s="10" customFormat="1" ht="15.75" x14ac:dyDescent="0.25">
      <c r="A37" s="109" t="s">
        <v>56</v>
      </c>
      <c r="B37" s="157" t="s">
        <v>57</v>
      </c>
      <c r="C37" s="126"/>
      <c r="D37" s="87"/>
      <c r="E37" s="87"/>
      <c r="F37" s="87"/>
      <c r="G37" s="87"/>
      <c r="H37" s="59"/>
      <c r="I37" s="59"/>
    </row>
    <row r="38" spans="1:9" s="10" customFormat="1" ht="15.75" x14ac:dyDescent="0.25">
      <c r="A38" s="112" t="s">
        <v>58</v>
      </c>
      <c r="B38" s="158" t="s">
        <v>59</v>
      </c>
      <c r="C38" s="127">
        <v>50000</v>
      </c>
      <c r="D38" s="90">
        <f t="shared" si="4"/>
        <v>0</v>
      </c>
      <c r="E38" s="127">
        <v>50000</v>
      </c>
      <c r="F38" s="90"/>
      <c r="G38" s="127">
        <v>50000</v>
      </c>
      <c r="H38" s="90">
        <f>I38-G38</f>
        <v>427873</v>
      </c>
      <c r="I38" s="90">
        <v>477873</v>
      </c>
    </row>
    <row r="39" spans="1:9" s="10" customFormat="1" ht="15.75" x14ac:dyDescent="0.25">
      <c r="A39" s="112" t="s">
        <v>60</v>
      </c>
      <c r="B39" s="158" t="s">
        <v>61</v>
      </c>
      <c r="C39" s="127">
        <v>935000</v>
      </c>
      <c r="D39" s="90">
        <f t="shared" si="4"/>
        <v>0</v>
      </c>
      <c r="E39" s="127">
        <v>935000</v>
      </c>
      <c r="F39" s="90"/>
      <c r="G39" s="127">
        <v>935000</v>
      </c>
      <c r="H39" s="90">
        <f>I39-G39</f>
        <v>0</v>
      </c>
      <c r="I39" s="90">
        <v>935000</v>
      </c>
    </row>
    <row r="40" spans="1:9" s="10" customFormat="1" ht="15.75" x14ac:dyDescent="0.25">
      <c r="A40" s="112" t="s">
        <v>62</v>
      </c>
      <c r="B40" s="158" t="s">
        <v>63</v>
      </c>
      <c r="C40" s="127">
        <v>301000</v>
      </c>
      <c r="D40" s="90">
        <f t="shared" si="4"/>
        <v>0</v>
      </c>
      <c r="E40" s="127">
        <v>301000</v>
      </c>
      <c r="F40" s="90">
        <f>G40-E40</f>
        <v>156722</v>
      </c>
      <c r="G40" s="90">
        <v>457722</v>
      </c>
      <c r="H40" s="90">
        <f>I40-G40</f>
        <v>324392</v>
      </c>
      <c r="I40" s="90">
        <v>782114</v>
      </c>
    </row>
    <row r="41" spans="1:9" s="10" customFormat="1" ht="15.75" x14ac:dyDescent="0.25">
      <c r="A41" s="112" t="s">
        <v>64</v>
      </c>
      <c r="B41" s="158" t="s">
        <v>65</v>
      </c>
      <c r="C41" s="127"/>
      <c r="D41" s="90">
        <f t="shared" si="4"/>
        <v>0</v>
      </c>
      <c r="E41" s="90"/>
      <c r="F41" s="90"/>
      <c r="G41" s="90"/>
      <c r="H41" s="89"/>
      <c r="I41" s="90"/>
    </row>
    <row r="42" spans="1:9" s="10" customFormat="1" ht="15.75" x14ac:dyDescent="0.25">
      <c r="A42" s="112" t="s">
        <v>66</v>
      </c>
      <c r="B42" s="158" t="s">
        <v>67</v>
      </c>
      <c r="C42" s="127"/>
      <c r="D42" s="90">
        <f t="shared" si="4"/>
        <v>29269</v>
      </c>
      <c r="E42" s="90">
        <v>29269</v>
      </c>
      <c r="F42" s="90">
        <f>G42-E42</f>
        <v>181273</v>
      </c>
      <c r="G42" s="90">
        <v>210542</v>
      </c>
      <c r="H42" s="90">
        <f>I42-G42</f>
        <v>376646</v>
      </c>
      <c r="I42" s="90">
        <v>587188</v>
      </c>
    </row>
    <row r="43" spans="1:9" s="10" customFormat="1" ht="15.75" x14ac:dyDescent="0.25">
      <c r="A43" s="112" t="s">
        <v>68</v>
      </c>
      <c r="B43" s="158" t="s">
        <v>69</v>
      </c>
      <c r="C43" s="127"/>
      <c r="D43" s="90">
        <f t="shared" si="4"/>
        <v>0</v>
      </c>
      <c r="E43" s="90"/>
      <c r="F43" s="90"/>
      <c r="G43" s="90"/>
      <c r="H43" s="89"/>
      <c r="I43" s="90"/>
    </row>
    <row r="44" spans="1:9" s="10" customFormat="1" ht="15.75" x14ac:dyDescent="0.25">
      <c r="A44" s="112" t="s">
        <v>70</v>
      </c>
      <c r="B44" s="158" t="s">
        <v>71</v>
      </c>
      <c r="C44" s="127"/>
      <c r="D44" s="90">
        <f t="shared" si="4"/>
        <v>27078</v>
      </c>
      <c r="E44" s="90">
        <v>27078</v>
      </c>
      <c r="F44" s="90">
        <f>G44-E44</f>
        <v>25536</v>
      </c>
      <c r="G44" s="90">
        <v>52614</v>
      </c>
      <c r="H44" s="90">
        <f>I44-G44</f>
        <v>62614</v>
      </c>
      <c r="I44" s="90">
        <v>115228</v>
      </c>
    </row>
    <row r="45" spans="1:9" s="10" customFormat="1" ht="15.75" x14ac:dyDescent="0.25">
      <c r="A45" s="112" t="s">
        <v>72</v>
      </c>
      <c r="B45" s="158" t="s">
        <v>73</v>
      </c>
      <c r="C45" s="127"/>
      <c r="D45" s="90">
        <f t="shared" si="4"/>
        <v>0</v>
      </c>
      <c r="E45" s="90"/>
      <c r="F45" s="90"/>
      <c r="G45" s="90"/>
      <c r="H45" s="89"/>
      <c r="I45" s="90"/>
    </row>
    <row r="46" spans="1:9" s="10" customFormat="1" ht="16.5" thickBot="1" x14ac:dyDescent="0.3">
      <c r="A46" s="116" t="s">
        <v>74</v>
      </c>
      <c r="B46" s="159" t="s">
        <v>75</v>
      </c>
      <c r="C46" s="128"/>
      <c r="D46" s="93">
        <f t="shared" si="4"/>
        <v>595</v>
      </c>
      <c r="E46" s="93">
        <v>595</v>
      </c>
      <c r="F46" s="93">
        <f>G46-E46</f>
        <v>119438</v>
      </c>
      <c r="G46" s="93">
        <v>120033</v>
      </c>
      <c r="H46" s="102">
        <f>I46</f>
        <v>239287</v>
      </c>
      <c r="I46" s="102">
        <v>239287</v>
      </c>
    </row>
    <row r="47" spans="1:9" s="10" customFormat="1" ht="16.5" thickBot="1" x14ac:dyDescent="0.25">
      <c r="A47" s="108" t="s">
        <v>76</v>
      </c>
      <c r="B47" s="156" t="s">
        <v>77</v>
      </c>
      <c r="C47" s="26">
        <f>SUM(C48:C52)</f>
        <v>0</v>
      </c>
      <c r="D47" s="23">
        <f t="shared" si="4"/>
        <v>377880</v>
      </c>
      <c r="E47" s="26">
        <f>SUM(E48:E52)</f>
        <v>377880</v>
      </c>
      <c r="F47" s="25">
        <f>G47-E47</f>
        <v>0</v>
      </c>
      <c r="G47" s="26">
        <f>SUM(G48:G52)</f>
        <v>377880</v>
      </c>
      <c r="H47" s="28"/>
      <c r="I47" s="26">
        <f>SUM(I48:I52)</f>
        <v>377880</v>
      </c>
    </row>
    <row r="48" spans="1:9" s="10" customFormat="1" ht="15.75" x14ac:dyDescent="0.25">
      <c r="A48" s="109" t="s">
        <v>78</v>
      </c>
      <c r="B48" s="157" t="s">
        <v>79</v>
      </c>
      <c r="C48" s="119"/>
      <c r="D48" s="87">
        <f t="shared" si="4"/>
        <v>0</v>
      </c>
      <c r="E48" s="88"/>
      <c r="F48" s="88"/>
      <c r="G48" s="88"/>
      <c r="H48" s="59"/>
      <c r="I48" s="59"/>
    </row>
    <row r="49" spans="1:9" s="10" customFormat="1" ht="15.75" x14ac:dyDescent="0.25">
      <c r="A49" s="112" t="s">
        <v>80</v>
      </c>
      <c r="B49" s="158" t="s">
        <v>81</v>
      </c>
      <c r="C49" s="120"/>
      <c r="D49" s="90">
        <f t="shared" si="4"/>
        <v>377880</v>
      </c>
      <c r="E49" s="90">
        <v>377880</v>
      </c>
      <c r="F49" s="89"/>
      <c r="G49" s="90">
        <v>377880</v>
      </c>
      <c r="H49" s="89"/>
      <c r="I49" s="90">
        <v>377880</v>
      </c>
    </row>
    <row r="50" spans="1:9" s="10" customFormat="1" ht="15.75" x14ac:dyDescent="0.25">
      <c r="A50" s="112" t="s">
        <v>82</v>
      </c>
      <c r="B50" s="158" t="s">
        <v>83</v>
      </c>
      <c r="C50" s="120"/>
      <c r="D50" s="90">
        <f t="shared" si="4"/>
        <v>0</v>
      </c>
      <c r="E50" s="89"/>
      <c r="F50" s="89"/>
      <c r="G50" s="89"/>
      <c r="H50" s="89"/>
      <c r="I50" s="89"/>
    </row>
    <row r="51" spans="1:9" s="10" customFormat="1" ht="15.75" x14ac:dyDescent="0.25">
      <c r="A51" s="112" t="s">
        <v>84</v>
      </c>
      <c r="B51" s="158" t="s">
        <v>85</v>
      </c>
      <c r="C51" s="120"/>
      <c r="D51" s="90">
        <f t="shared" si="4"/>
        <v>0</v>
      </c>
      <c r="E51" s="89"/>
      <c r="F51" s="89"/>
      <c r="G51" s="89"/>
      <c r="H51" s="89"/>
      <c r="I51" s="89"/>
    </row>
    <row r="52" spans="1:9" s="60" customFormat="1" ht="16.5" thickBot="1" x14ac:dyDescent="0.3">
      <c r="A52" s="129" t="s">
        <v>86</v>
      </c>
      <c r="B52" s="161" t="s">
        <v>87</v>
      </c>
      <c r="C52" s="130"/>
      <c r="D52" s="131">
        <f t="shared" si="4"/>
        <v>0</v>
      </c>
      <c r="E52" s="132"/>
      <c r="F52" s="132"/>
      <c r="G52" s="132"/>
      <c r="H52" s="145"/>
      <c r="I52" s="145"/>
    </row>
    <row r="53" spans="1:9" s="10" customFormat="1" ht="16.5" thickBot="1" x14ac:dyDescent="0.25">
      <c r="A53" s="133" t="s">
        <v>88</v>
      </c>
      <c r="B53" s="162" t="s">
        <v>89</v>
      </c>
      <c r="C53" s="57">
        <f>SUM(C54:C56)</f>
        <v>346580</v>
      </c>
      <c r="D53" s="39">
        <f t="shared" si="4"/>
        <v>3000</v>
      </c>
      <c r="E53" s="57">
        <f>SUM(E54:E56)</f>
        <v>349580</v>
      </c>
      <c r="F53" s="134">
        <f>G53-E53</f>
        <v>0</v>
      </c>
      <c r="G53" s="57">
        <f>SUM(G54:G56)</f>
        <v>349580</v>
      </c>
      <c r="H53" s="39">
        <f>I53-G53</f>
        <v>-3000</v>
      </c>
      <c r="I53" s="57">
        <f>SUM(I54:I56)</f>
        <v>346580</v>
      </c>
    </row>
    <row r="54" spans="1:9" s="10" customFormat="1" ht="15.75" x14ac:dyDescent="0.25">
      <c r="A54" s="109" t="s">
        <v>90</v>
      </c>
      <c r="B54" s="157" t="s">
        <v>91</v>
      </c>
      <c r="C54" s="110"/>
      <c r="D54" s="87">
        <f t="shared" si="4"/>
        <v>0</v>
      </c>
      <c r="E54" s="88"/>
      <c r="F54" s="88"/>
      <c r="G54" s="88"/>
      <c r="H54" s="59"/>
      <c r="I54" s="59"/>
    </row>
    <row r="55" spans="1:9" s="10" customFormat="1" ht="15.75" x14ac:dyDescent="0.25">
      <c r="A55" s="112" t="s">
        <v>92</v>
      </c>
      <c r="B55" s="158" t="s">
        <v>93</v>
      </c>
      <c r="C55" s="113">
        <v>313580</v>
      </c>
      <c r="D55" s="90">
        <f t="shared" si="4"/>
        <v>0</v>
      </c>
      <c r="E55" s="113">
        <v>313580</v>
      </c>
      <c r="F55" s="89"/>
      <c r="G55" s="113">
        <v>313580</v>
      </c>
      <c r="H55" s="89"/>
      <c r="I55" s="90">
        <v>313580</v>
      </c>
    </row>
    <row r="56" spans="1:9" s="10" customFormat="1" ht="15.75" x14ac:dyDescent="0.25">
      <c r="A56" s="112" t="s">
        <v>94</v>
      </c>
      <c r="B56" s="158" t="s">
        <v>95</v>
      </c>
      <c r="C56" s="113">
        <v>33000</v>
      </c>
      <c r="D56" s="90">
        <f t="shared" si="4"/>
        <v>3000</v>
      </c>
      <c r="E56" s="90">
        <v>36000</v>
      </c>
      <c r="F56" s="89"/>
      <c r="G56" s="90">
        <v>36000</v>
      </c>
      <c r="H56" s="90">
        <f>I56-G56</f>
        <v>-3000</v>
      </c>
      <c r="I56" s="90">
        <v>33000</v>
      </c>
    </row>
    <row r="57" spans="1:9" s="10" customFormat="1" ht="16.5" thickBot="1" x14ac:dyDescent="0.3">
      <c r="A57" s="116" t="s">
        <v>96</v>
      </c>
      <c r="B57" s="159" t="s">
        <v>97</v>
      </c>
      <c r="C57" s="123"/>
      <c r="D57" s="91"/>
      <c r="E57" s="91"/>
      <c r="F57" s="91"/>
      <c r="G57" s="91"/>
      <c r="H57" s="145"/>
      <c r="I57" s="145"/>
    </row>
    <row r="58" spans="1:9" s="10" customFormat="1" ht="16.5" thickBot="1" x14ac:dyDescent="0.25">
      <c r="A58" s="108" t="s">
        <v>98</v>
      </c>
      <c r="B58" s="160" t="s">
        <v>99</v>
      </c>
      <c r="C58" s="55"/>
      <c r="D58" s="28"/>
      <c r="E58" s="28"/>
      <c r="F58" s="28"/>
      <c r="G58" s="28"/>
      <c r="H58" s="28"/>
      <c r="I58" s="28"/>
    </row>
    <row r="59" spans="1:9" s="10" customFormat="1" ht="15.75" x14ac:dyDescent="0.25">
      <c r="A59" s="109" t="s">
        <v>100</v>
      </c>
      <c r="B59" s="157" t="s">
        <v>101</v>
      </c>
      <c r="C59" s="119"/>
      <c r="D59" s="88"/>
      <c r="E59" s="88"/>
      <c r="F59" s="88"/>
      <c r="G59" s="88"/>
      <c r="H59" s="59"/>
      <c r="I59" s="59"/>
    </row>
    <row r="60" spans="1:9" s="10" customFormat="1" ht="15.75" x14ac:dyDescent="0.25">
      <c r="A60" s="112" t="s">
        <v>102</v>
      </c>
      <c r="B60" s="158" t="s">
        <v>103</v>
      </c>
      <c r="C60" s="120"/>
      <c r="D60" s="89"/>
      <c r="E60" s="89"/>
      <c r="F60" s="89"/>
      <c r="G60" s="89"/>
      <c r="H60" s="89"/>
      <c r="I60" s="89"/>
    </row>
    <row r="61" spans="1:9" s="10" customFormat="1" ht="15.75" x14ac:dyDescent="0.25">
      <c r="A61" s="112" t="s">
        <v>104</v>
      </c>
      <c r="B61" s="158" t="s">
        <v>105</v>
      </c>
      <c r="C61" s="120"/>
      <c r="D61" s="89"/>
      <c r="E61" s="89"/>
      <c r="F61" s="89"/>
      <c r="G61" s="89"/>
      <c r="H61" s="89"/>
      <c r="I61" s="89"/>
    </row>
    <row r="62" spans="1:9" s="10" customFormat="1" ht="16.5" thickBot="1" x14ac:dyDescent="0.3">
      <c r="A62" s="116" t="s">
        <v>106</v>
      </c>
      <c r="B62" s="159" t="s">
        <v>107</v>
      </c>
      <c r="C62" s="123"/>
      <c r="D62" s="91"/>
      <c r="E62" s="91"/>
      <c r="F62" s="91"/>
      <c r="G62" s="91"/>
      <c r="H62" s="145"/>
      <c r="I62" s="145"/>
    </row>
    <row r="63" spans="1:9" s="10" customFormat="1" ht="16.5" thickBot="1" x14ac:dyDescent="0.25">
      <c r="A63" s="108" t="s">
        <v>108</v>
      </c>
      <c r="B63" s="156" t="s">
        <v>109</v>
      </c>
      <c r="C63" s="26">
        <f>SUM(C7,C14,C28,C36,C47,C53,C58)</f>
        <v>107750316</v>
      </c>
      <c r="D63" s="27">
        <f>E63-C63</f>
        <v>10351501</v>
      </c>
      <c r="E63" s="26">
        <f>SUM(E7,E14,E28,E36,E47,E53,E58)</f>
        <v>118101817</v>
      </c>
      <c r="F63" s="28"/>
      <c r="G63" s="26">
        <f>SUM(G7,G14,G28,G36,G47,G53,G58)</f>
        <v>119900222</v>
      </c>
      <c r="H63" s="25">
        <f>I63-G63</f>
        <v>13951830</v>
      </c>
      <c r="I63" s="26">
        <f>SUM(I7,I14,I21,I28,I36,I47,I53,I58)</f>
        <v>133852052</v>
      </c>
    </row>
    <row r="64" spans="1:9" s="10" customFormat="1" ht="16.5" thickBot="1" x14ac:dyDescent="0.25">
      <c r="A64" s="135" t="s">
        <v>110</v>
      </c>
      <c r="B64" s="160" t="s">
        <v>111</v>
      </c>
      <c r="C64" s="55"/>
      <c r="D64" s="28"/>
      <c r="E64" s="28"/>
      <c r="F64" s="28"/>
      <c r="G64" s="28"/>
      <c r="H64" s="59"/>
      <c r="I64" s="59"/>
    </row>
    <row r="65" spans="1:9" s="10" customFormat="1" ht="15.75" x14ac:dyDescent="0.25">
      <c r="A65" s="109" t="s">
        <v>112</v>
      </c>
      <c r="B65" s="157" t="s">
        <v>113</v>
      </c>
      <c r="C65" s="119"/>
      <c r="D65" s="88"/>
      <c r="E65" s="88"/>
      <c r="F65" s="88"/>
      <c r="G65" s="88"/>
      <c r="H65" s="89"/>
      <c r="I65" s="89"/>
    </row>
    <row r="66" spans="1:9" s="10" customFormat="1" ht="15.75" x14ac:dyDescent="0.25">
      <c r="A66" s="112" t="s">
        <v>114</v>
      </c>
      <c r="B66" s="158" t="s">
        <v>115</v>
      </c>
      <c r="C66" s="120"/>
      <c r="D66" s="89"/>
      <c r="E66" s="89"/>
      <c r="F66" s="89"/>
      <c r="G66" s="89"/>
      <c r="H66" s="89"/>
      <c r="I66" s="89"/>
    </row>
    <row r="67" spans="1:9" s="10" customFormat="1" ht="16.5" thickBot="1" x14ac:dyDescent="0.3">
      <c r="A67" s="116" t="s">
        <v>116</v>
      </c>
      <c r="B67" s="136" t="s">
        <v>117</v>
      </c>
      <c r="C67" s="120"/>
      <c r="D67" s="91"/>
      <c r="E67" s="91"/>
      <c r="F67" s="91"/>
      <c r="G67" s="91"/>
      <c r="H67" s="147"/>
      <c r="I67" s="145"/>
    </row>
    <row r="68" spans="1:9" s="10" customFormat="1" ht="16.5" thickBot="1" x14ac:dyDescent="0.25">
      <c r="A68" s="135" t="s">
        <v>118</v>
      </c>
      <c r="B68" s="160" t="s">
        <v>119</v>
      </c>
      <c r="C68" s="55"/>
      <c r="D68" s="28"/>
      <c r="E68" s="28"/>
      <c r="F68" s="28"/>
      <c r="G68" s="28"/>
      <c r="H68" s="28"/>
      <c r="I68" s="28"/>
    </row>
    <row r="69" spans="1:9" s="10" customFormat="1" ht="15.75" x14ac:dyDescent="0.25">
      <c r="A69" s="109" t="s">
        <v>120</v>
      </c>
      <c r="B69" s="157" t="s">
        <v>121</v>
      </c>
      <c r="C69" s="120"/>
      <c r="D69" s="88"/>
      <c r="E69" s="88"/>
      <c r="F69" s="88"/>
      <c r="G69" s="88"/>
      <c r="H69" s="147"/>
      <c r="I69" s="59"/>
    </row>
    <row r="70" spans="1:9" s="10" customFormat="1" ht="15.75" x14ac:dyDescent="0.25">
      <c r="A70" s="112" t="s">
        <v>122</v>
      </c>
      <c r="B70" s="158" t="s">
        <v>123</v>
      </c>
      <c r="C70" s="120"/>
      <c r="D70" s="89"/>
      <c r="E70" s="89"/>
      <c r="F70" s="89"/>
      <c r="G70" s="89"/>
      <c r="H70" s="89"/>
      <c r="I70" s="89"/>
    </row>
    <row r="71" spans="1:9" s="10" customFormat="1" ht="15.75" x14ac:dyDescent="0.25">
      <c r="A71" s="112" t="s">
        <v>124</v>
      </c>
      <c r="B71" s="158" t="s">
        <v>125</v>
      </c>
      <c r="C71" s="120"/>
      <c r="D71" s="89"/>
      <c r="E71" s="89"/>
      <c r="F71" s="89"/>
      <c r="G71" s="89"/>
      <c r="H71" s="89"/>
      <c r="I71" s="89"/>
    </row>
    <row r="72" spans="1:9" s="10" customFormat="1" ht="16.5" thickBot="1" x14ac:dyDescent="0.3">
      <c r="A72" s="116" t="s">
        <v>126</v>
      </c>
      <c r="B72" s="159" t="s">
        <v>127</v>
      </c>
      <c r="C72" s="123"/>
      <c r="D72" s="91"/>
      <c r="E72" s="91"/>
      <c r="F72" s="91"/>
      <c r="G72" s="91"/>
      <c r="H72" s="145"/>
      <c r="I72" s="145"/>
    </row>
    <row r="73" spans="1:9" s="10" customFormat="1" ht="16.5" thickBot="1" x14ac:dyDescent="0.25">
      <c r="A73" s="135" t="s">
        <v>128</v>
      </c>
      <c r="B73" s="160" t="s">
        <v>129</v>
      </c>
      <c r="C73" s="26">
        <f>SUM(C74:C75)</f>
        <v>18916628</v>
      </c>
      <c r="D73" s="28"/>
      <c r="E73" s="26">
        <f>SUM(E74:E75)</f>
        <v>18916628</v>
      </c>
      <c r="F73" s="25">
        <f>G73-E73</f>
        <v>4724072</v>
      </c>
      <c r="G73" s="26">
        <f>SUM(G74:G75)</f>
        <v>23640700</v>
      </c>
      <c r="H73" s="23">
        <f>I73-G73</f>
        <v>409384</v>
      </c>
      <c r="I73" s="26">
        <f>SUM(I74:I75)</f>
        <v>24050084</v>
      </c>
    </row>
    <row r="74" spans="1:9" s="10" customFormat="1" ht="15.75" x14ac:dyDescent="0.25">
      <c r="A74" s="109" t="s">
        <v>130</v>
      </c>
      <c r="B74" s="157" t="s">
        <v>131</v>
      </c>
      <c r="C74" s="110">
        <v>18916628</v>
      </c>
      <c r="D74" s="88"/>
      <c r="E74" s="110">
        <v>18916628</v>
      </c>
      <c r="F74" s="87">
        <f>G74-E74</f>
        <v>4724072</v>
      </c>
      <c r="G74" s="87">
        <v>23640700</v>
      </c>
      <c r="H74" s="143">
        <f>I74-G74</f>
        <v>409384</v>
      </c>
      <c r="I74" s="143">
        <v>24050084</v>
      </c>
    </row>
    <row r="75" spans="1:9" s="10" customFormat="1" ht="16.5" thickBot="1" x14ac:dyDescent="0.3">
      <c r="A75" s="116" t="s">
        <v>132</v>
      </c>
      <c r="B75" s="159" t="s">
        <v>133</v>
      </c>
      <c r="C75" s="123"/>
      <c r="D75" s="91"/>
      <c r="E75" s="91"/>
      <c r="F75" s="91"/>
      <c r="G75" s="91"/>
      <c r="H75" s="132"/>
      <c r="I75" s="132"/>
    </row>
    <row r="76" spans="1:9" s="9" customFormat="1" ht="16.5" thickBot="1" x14ac:dyDescent="0.25">
      <c r="A76" s="135" t="s">
        <v>134</v>
      </c>
      <c r="B76" s="160" t="s">
        <v>135</v>
      </c>
      <c r="C76" s="55"/>
      <c r="D76" s="30"/>
      <c r="E76" s="30"/>
      <c r="F76" s="30"/>
      <c r="G76" s="30"/>
      <c r="H76" s="23">
        <f>I76-G76</f>
        <v>3086383</v>
      </c>
      <c r="I76" s="23">
        <f>I77+I78+I79</f>
        <v>3086383</v>
      </c>
    </row>
    <row r="77" spans="1:9" s="10" customFormat="1" ht="15.75" x14ac:dyDescent="0.25">
      <c r="A77" s="109" t="s">
        <v>136</v>
      </c>
      <c r="B77" s="157" t="s">
        <v>137</v>
      </c>
      <c r="C77" s="119"/>
      <c r="D77" s="88"/>
      <c r="E77" s="88"/>
      <c r="F77" s="88"/>
      <c r="G77" s="88"/>
      <c r="H77" s="148">
        <f>I77-G77</f>
        <v>3086383</v>
      </c>
      <c r="I77" s="148">
        <v>3086383</v>
      </c>
    </row>
    <row r="78" spans="1:9" s="10" customFormat="1" ht="15.75" x14ac:dyDescent="0.25">
      <c r="A78" s="112" t="s">
        <v>138</v>
      </c>
      <c r="B78" s="158" t="s">
        <v>139</v>
      </c>
      <c r="C78" s="120"/>
      <c r="D78" s="89"/>
      <c r="E78" s="89"/>
      <c r="F78" s="89"/>
      <c r="G78" s="89"/>
      <c r="H78" s="89"/>
      <c r="I78" s="89"/>
    </row>
    <row r="79" spans="1:9" s="10" customFormat="1" ht="16.5" thickBot="1" x14ac:dyDescent="0.3">
      <c r="A79" s="116" t="s">
        <v>140</v>
      </c>
      <c r="B79" s="159" t="s">
        <v>141</v>
      </c>
      <c r="C79" s="123"/>
      <c r="D79" s="91"/>
      <c r="E79" s="91"/>
      <c r="F79" s="91"/>
      <c r="G79" s="91"/>
      <c r="H79" s="145"/>
      <c r="I79" s="145"/>
    </row>
    <row r="80" spans="1:9" s="10" customFormat="1" ht="16.5" thickBot="1" x14ac:dyDescent="0.25">
      <c r="A80" s="135" t="s">
        <v>142</v>
      </c>
      <c r="B80" s="160" t="s">
        <v>143</v>
      </c>
      <c r="C80" s="55"/>
      <c r="D80" s="28"/>
      <c r="E80" s="28"/>
      <c r="F80" s="28"/>
      <c r="G80" s="28"/>
      <c r="H80" s="28"/>
      <c r="I80" s="28"/>
    </row>
    <row r="81" spans="1:9" s="10" customFormat="1" ht="15.75" x14ac:dyDescent="0.25">
      <c r="A81" s="137" t="s">
        <v>144</v>
      </c>
      <c r="B81" s="157" t="s">
        <v>145</v>
      </c>
      <c r="C81" s="119"/>
      <c r="D81" s="88"/>
      <c r="E81" s="88"/>
      <c r="F81" s="88"/>
      <c r="G81" s="88"/>
      <c r="H81" s="59"/>
      <c r="I81" s="59"/>
    </row>
    <row r="82" spans="1:9" s="10" customFormat="1" ht="15.75" x14ac:dyDescent="0.25">
      <c r="A82" s="138" t="s">
        <v>146</v>
      </c>
      <c r="B82" s="158" t="s">
        <v>147</v>
      </c>
      <c r="C82" s="120"/>
      <c r="D82" s="89"/>
      <c r="E82" s="89"/>
      <c r="F82" s="89"/>
      <c r="G82" s="89"/>
      <c r="H82" s="89"/>
      <c r="I82" s="89"/>
    </row>
    <row r="83" spans="1:9" s="10" customFormat="1" ht="15.75" x14ac:dyDescent="0.25">
      <c r="A83" s="138" t="s">
        <v>148</v>
      </c>
      <c r="B83" s="158" t="s">
        <v>149</v>
      </c>
      <c r="C83" s="120"/>
      <c r="D83" s="89"/>
      <c r="E83" s="89"/>
      <c r="F83" s="89"/>
      <c r="G83" s="89"/>
      <c r="H83" s="89"/>
      <c r="I83" s="89"/>
    </row>
    <row r="84" spans="1:9" s="9" customFormat="1" ht="16.5" thickBot="1" x14ac:dyDescent="0.3">
      <c r="A84" s="139" t="s">
        <v>150</v>
      </c>
      <c r="B84" s="159" t="s">
        <v>151</v>
      </c>
      <c r="C84" s="123"/>
      <c r="D84" s="118"/>
      <c r="E84" s="118"/>
      <c r="F84" s="118"/>
      <c r="G84" s="118"/>
      <c r="H84" s="121"/>
      <c r="I84" s="121"/>
    </row>
    <row r="85" spans="1:9" s="9" customFormat="1" ht="16.5" customHeight="1" thickBot="1" x14ac:dyDescent="0.25">
      <c r="A85" s="135" t="s">
        <v>152</v>
      </c>
      <c r="B85" s="160" t="s">
        <v>153</v>
      </c>
      <c r="C85" s="58"/>
      <c r="D85" s="30"/>
      <c r="E85" s="30"/>
      <c r="F85" s="30"/>
      <c r="G85" s="30"/>
      <c r="H85" s="104"/>
      <c r="I85" s="104"/>
    </row>
    <row r="86" spans="1:9" s="9" customFormat="1" ht="16.5" customHeight="1" thickBot="1" x14ac:dyDescent="0.25">
      <c r="A86" s="135" t="s">
        <v>154</v>
      </c>
      <c r="B86" s="140" t="s">
        <v>155</v>
      </c>
      <c r="C86" s="26">
        <f>SUM(C64,C68,C73,C76,C80,C85)</f>
        <v>18916628</v>
      </c>
      <c r="D86" s="30"/>
      <c r="E86" s="26">
        <f>SUM(E64,E68,E73,E76,E80,E85)</f>
        <v>18916628</v>
      </c>
      <c r="F86" s="30"/>
      <c r="G86" s="26">
        <f>SUM(G64,G68,G73,G76,G80,G85)</f>
        <v>23640700</v>
      </c>
      <c r="H86" s="25">
        <f>I86-G86</f>
        <v>3495767</v>
      </c>
      <c r="I86" s="26">
        <f>SUM(I64,I68,I73,I76,I80,I85)</f>
        <v>27136467</v>
      </c>
    </row>
    <row r="87" spans="1:9" s="9" customFormat="1" ht="16.5" thickBot="1" x14ac:dyDescent="0.25">
      <c r="A87" s="141" t="s">
        <v>156</v>
      </c>
      <c r="B87" s="142" t="s">
        <v>157</v>
      </c>
      <c r="C87" s="26">
        <f>SUM(C63,C86)</f>
        <v>126666944</v>
      </c>
      <c r="D87" s="23">
        <f>E87-C87</f>
        <v>10351501</v>
      </c>
      <c r="E87" s="26">
        <f>SUM(E63,E86)</f>
        <v>137018445</v>
      </c>
      <c r="F87" s="25">
        <f>G87-E87</f>
        <v>6522477</v>
      </c>
      <c r="G87" s="26">
        <f>SUM(G63,G86)</f>
        <v>143540922</v>
      </c>
      <c r="H87" s="25">
        <f>I87-G87</f>
        <v>17447597</v>
      </c>
      <c r="I87" s="26">
        <f>SUM(I63,I86)</f>
        <v>160988519</v>
      </c>
    </row>
    <row r="88" spans="1:9" s="10" customFormat="1" ht="15.75" x14ac:dyDescent="0.2">
      <c r="A88" s="11"/>
      <c r="B88" s="163"/>
      <c r="C88" s="12"/>
      <c r="F88" s="35"/>
      <c r="G88" s="40"/>
      <c r="H88" s="40"/>
      <c r="I88" s="40"/>
    </row>
    <row r="89" spans="1:9" s="8" customFormat="1" ht="16.5" thickBot="1" x14ac:dyDescent="0.25">
      <c r="A89" s="13"/>
      <c r="B89" s="14"/>
      <c r="C89" s="15"/>
      <c r="F89" s="36"/>
      <c r="G89" s="41"/>
      <c r="H89" s="41"/>
      <c r="I89" s="41"/>
    </row>
    <row r="90" spans="1:9" s="4" customFormat="1" ht="32.25" thickBot="1" x14ac:dyDescent="0.25">
      <c r="A90" s="68"/>
      <c r="B90" s="153" t="s">
        <v>158</v>
      </c>
      <c r="C90" s="69" t="s">
        <v>244</v>
      </c>
      <c r="D90" s="21" t="s">
        <v>245</v>
      </c>
      <c r="E90" s="21" t="s">
        <v>246</v>
      </c>
      <c r="F90" s="21" t="s">
        <v>247</v>
      </c>
      <c r="G90" s="21" t="s">
        <v>248</v>
      </c>
      <c r="H90" s="21" t="s">
        <v>249</v>
      </c>
      <c r="I90" s="21" t="s">
        <v>250</v>
      </c>
    </row>
    <row r="91" spans="1:9" s="9" customFormat="1" ht="16.5" thickBot="1" x14ac:dyDescent="0.25">
      <c r="A91" s="70" t="s">
        <v>3</v>
      </c>
      <c r="B91" s="71" t="s">
        <v>232</v>
      </c>
      <c r="C91" s="49">
        <f>SUM(C92:C96)</f>
        <v>108370909</v>
      </c>
      <c r="D91" s="23">
        <f t="shared" ref="D91:D110" si="5">E91-C91</f>
        <v>8163282</v>
      </c>
      <c r="E91" s="26">
        <f>SUM(E92:E96)</f>
        <v>116534191</v>
      </c>
      <c r="F91" s="25">
        <f>G91-E91</f>
        <v>1177315</v>
      </c>
      <c r="G91" s="26">
        <f>SUM(G92:G96)</f>
        <v>117711506</v>
      </c>
      <c r="H91" s="23">
        <f t="shared" ref="H91:H97" si="6">I91-G91</f>
        <v>12085233</v>
      </c>
      <c r="I91" s="26">
        <f>SUM(I92:I96)</f>
        <v>129796739</v>
      </c>
    </row>
    <row r="92" spans="1:9" s="8" customFormat="1" ht="15.75" x14ac:dyDescent="0.2">
      <c r="A92" s="72" t="s">
        <v>5</v>
      </c>
      <c r="B92" s="164" t="s">
        <v>159</v>
      </c>
      <c r="C92" s="73">
        <v>8418459</v>
      </c>
      <c r="D92" s="86">
        <f t="shared" si="5"/>
        <v>6022094</v>
      </c>
      <c r="E92" s="86">
        <v>14440553</v>
      </c>
      <c r="F92" s="86">
        <f>G92-E92</f>
        <v>0</v>
      </c>
      <c r="G92" s="86">
        <v>14440553</v>
      </c>
      <c r="H92" s="87">
        <f t="shared" si="6"/>
        <v>1240338</v>
      </c>
      <c r="I92" s="87">
        <v>15680891</v>
      </c>
    </row>
    <row r="93" spans="1:9" s="8" customFormat="1" ht="15.75" x14ac:dyDescent="0.2">
      <c r="A93" s="75" t="s">
        <v>7</v>
      </c>
      <c r="B93" s="165" t="s">
        <v>160</v>
      </c>
      <c r="C93" s="76">
        <v>1561946</v>
      </c>
      <c r="D93" s="74">
        <f t="shared" si="5"/>
        <v>646126</v>
      </c>
      <c r="E93" s="74">
        <v>2208072</v>
      </c>
      <c r="F93" s="74">
        <f t="shared" ref="F93:F97" si="7">G93-E93</f>
        <v>0</v>
      </c>
      <c r="G93" s="74">
        <v>2208072</v>
      </c>
      <c r="H93" s="90">
        <f t="shared" si="6"/>
        <v>233562</v>
      </c>
      <c r="I93" s="90">
        <v>2441634</v>
      </c>
    </row>
    <row r="94" spans="1:9" s="8" customFormat="1" ht="15.75" x14ac:dyDescent="0.2">
      <c r="A94" s="75" t="s">
        <v>9</v>
      </c>
      <c r="B94" s="165" t="s">
        <v>161</v>
      </c>
      <c r="C94" s="77">
        <v>15241870</v>
      </c>
      <c r="D94" s="74">
        <f t="shared" si="5"/>
        <v>727710</v>
      </c>
      <c r="E94" s="74">
        <v>15969580</v>
      </c>
      <c r="F94" s="74">
        <f t="shared" si="7"/>
        <v>560817</v>
      </c>
      <c r="G94" s="74">
        <v>16530397</v>
      </c>
      <c r="H94" s="90">
        <f t="shared" si="6"/>
        <v>2602433</v>
      </c>
      <c r="I94" s="90">
        <v>19132830</v>
      </c>
    </row>
    <row r="95" spans="1:9" s="8" customFormat="1" ht="15.75" x14ac:dyDescent="0.2">
      <c r="A95" s="75" t="s">
        <v>11</v>
      </c>
      <c r="B95" s="165" t="s">
        <v>162</v>
      </c>
      <c r="C95" s="77">
        <v>2186000</v>
      </c>
      <c r="D95" s="74">
        <f t="shared" si="5"/>
        <v>18810</v>
      </c>
      <c r="E95" s="74">
        <v>2204810</v>
      </c>
      <c r="F95" s="74">
        <f t="shared" si="7"/>
        <v>25080</v>
      </c>
      <c r="G95" s="74">
        <v>2229890</v>
      </c>
      <c r="H95" s="90">
        <f t="shared" si="6"/>
        <v>1130600</v>
      </c>
      <c r="I95" s="90">
        <v>3360490</v>
      </c>
    </row>
    <row r="96" spans="1:9" s="8" customFormat="1" ht="15.75" x14ac:dyDescent="0.2">
      <c r="A96" s="75" t="s">
        <v>163</v>
      </c>
      <c r="B96" s="166" t="s">
        <v>164</v>
      </c>
      <c r="C96" s="77">
        <v>80962634</v>
      </c>
      <c r="D96" s="74">
        <f t="shared" si="5"/>
        <v>748542</v>
      </c>
      <c r="E96" s="74">
        <v>81711176</v>
      </c>
      <c r="F96" s="74">
        <f t="shared" si="7"/>
        <v>591418</v>
      </c>
      <c r="G96" s="74">
        <v>82302594</v>
      </c>
      <c r="H96" s="90">
        <f t="shared" si="6"/>
        <v>6878300</v>
      </c>
      <c r="I96" s="90">
        <v>89180894</v>
      </c>
    </row>
    <row r="97" spans="1:9" s="8" customFormat="1" ht="15.75" x14ac:dyDescent="0.2">
      <c r="A97" s="75" t="s">
        <v>15</v>
      </c>
      <c r="B97" s="165" t="s">
        <v>236</v>
      </c>
      <c r="C97" s="77"/>
      <c r="D97" s="74">
        <f t="shared" si="5"/>
        <v>690899</v>
      </c>
      <c r="E97" s="74">
        <v>690899</v>
      </c>
      <c r="F97" s="74">
        <f t="shared" si="7"/>
        <v>576412</v>
      </c>
      <c r="G97" s="74">
        <v>1267311</v>
      </c>
      <c r="H97" s="90">
        <f t="shared" si="6"/>
        <v>2298248</v>
      </c>
      <c r="I97" s="90">
        <v>3565559</v>
      </c>
    </row>
    <row r="98" spans="1:9" s="8" customFormat="1" ht="15.75" x14ac:dyDescent="0.25">
      <c r="A98" s="75" t="s">
        <v>165</v>
      </c>
      <c r="B98" s="167" t="s">
        <v>166</v>
      </c>
      <c r="C98" s="77"/>
      <c r="D98" s="74">
        <f t="shared" si="5"/>
        <v>0</v>
      </c>
      <c r="E98" s="78"/>
      <c r="F98" s="78"/>
      <c r="G98" s="74"/>
      <c r="H98" s="89"/>
      <c r="I98" s="89"/>
    </row>
    <row r="99" spans="1:9" s="8" customFormat="1" ht="15.75" x14ac:dyDescent="0.2">
      <c r="A99" s="75" t="s">
        <v>167</v>
      </c>
      <c r="B99" s="165" t="s">
        <v>168</v>
      </c>
      <c r="C99" s="77"/>
      <c r="D99" s="74">
        <f t="shared" si="5"/>
        <v>0</v>
      </c>
      <c r="E99" s="78"/>
      <c r="F99" s="78"/>
      <c r="G99" s="74"/>
      <c r="H99" s="89"/>
      <c r="I99" s="89"/>
    </row>
    <row r="100" spans="1:9" s="8" customFormat="1" ht="15.75" x14ac:dyDescent="0.2">
      <c r="A100" s="75" t="s">
        <v>169</v>
      </c>
      <c r="B100" s="165" t="s">
        <v>170</v>
      </c>
      <c r="C100" s="77"/>
      <c r="D100" s="74">
        <f t="shared" si="5"/>
        <v>0</v>
      </c>
      <c r="E100" s="78"/>
      <c r="F100" s="78"/>
      <c r="G100" s="74"/>
      <c r="H100" s="89"/>
      <c r="I100" s="89"/>
    </row>
    <row r="101" spans="1:9" s="8" customFormat="1" ht="15.75" x14ac:dyDescent="0.25">
      <c r="A101" s="75" t="s">
        <v>171</v>
      </c>
      <c r="B101" s="167" t="s">
        <v>172</v>
      </c>
      <c r="C101" s="77">
        <v>75800107</v>
      </c>
      <c r="D101" s="74">
        <f t="shared" si="5"/>
        <v>57643</v>
      </c>
      <c r="E101" s="74">
        <v>75857750</v>
      </c>
      <c r="F101" s="74">
        <f t="shared" ref="F101" si="8">G101-E101</f>
        <v>15006</v>
      </c>
      <c r="G101" s="74">
        <v>75872756</v>
      </c>
      <c r="H101" s="90">
        <f>I101-G101</f>
        <v>4514852</v>
      </c>
      <c r="I101" s="90">
        <v>80387608</v>
      </c>
    </row>
    <row r="102" spans="1:9" s="8" customFormat="1" ht="15.75" x14ac:dyDescent="0.25">
      <c r="A102" s="75" t="s">
        <v>173</v>
      </c>
      <c r="B102" s="167" t="s">
        <v>174</v>
      </c>
      <c r="C102" s="77"/>
      <c r="D102" s="74">
        <f t="shared" si="5"/>
        <v>0</v>
      </c>
      <c r="E102" s="78"/>
      <c r="F102" s="78"/>
      <c r="G102" s="78"/>
      <c r="H102" s="89"/>
      <c r="I102" s="90"/>
    </row>
    <row r="103" spans="1:9" s="8" customFormat="1" ht="15.75" x14ac:dyDescent="0.2">
      <c r="A103" s="75" t="s">
        <v>175</v>
      </c>
      <c r="B103" s="165" t="s">
        <v>176</v>
      </c>
      <c r="C103" s="77"/>
      <c r="D103" s="74">
        <f t="shared" si="5"/>
        <v>0</v>
      </c>
      <c r="E103" s="78"/>
      <c r="F103" s="78"/>
      <c r="G103" s="78"/>
      <c r="H103" s="89"/>
      <c r="I103" s="90"/>
    </row>
    <row r="104" spans="1:9" s="8" customFormat="1" ht="15.75" x14ac:dyDescent="0.2">
      <c r="A104" s="79" t="s">
        <v>177</v>
      </c>
      <c r="B104" s="168" t="s">
        <v>178</v>
      </c>
      <c r="C104" s="77"/>
      <c r="D104" s="74">
        <f t="shared" si="5"/>
        <v>0</v>
      </c>
      <c r="E104" s="78"/>
      <c r="F104" s="78"/>
      <c r="G104" s="78"/>
      <c r="H104" s="89"/>
      <c r="I104" s="90"/>
    </row>
    <row r="105" spans="1:9" s="8" customFormat="1" ht="15.75" x14ac:dyDescent="0.2">
      <c r="A105" s="75" t="s">
        <v>179</v>
      </c>
      <c r="B105" s="168" t="s">
        <v>180</v>
      </c>
      <c r="C105" s="77"/>
      <c r="D105" s="74">
        <f t="shared" si="5"/>
        <v>0</v>
      </c>
      <c r="E105" s="78"/>
      <c r="F105" s="78"/>
      <c r="G105" s="78"/>
      <c r="H105" s="89"/>
      <c r="I105" s="90"/>
    </row>
    <row r="106" spans="1:9" s="8" customFormat="1" ht="16.5" customHeight="1" thickBot="1" x14ac:dyDescent="0.25">
      <c r="A106" s="80" t="s">
        <v>181</v>
      </c>
      <c r="B106" s="169" t="s">
        <v>182</v>
      </c>
      <c r="C106" s="77">
        <v>5162527</v>
      </c>
      <c r="D106" s="81">
        <f t="shared" si="5"/>
        <v>0</v>
      </c>
      <c r="E106" s="81">
        <v>5162527</v>
      </c>
      <c r="F106" s="81">
        <f t="shared" ref="F106" si="9">G106-E106</f>
        <v>0</v>
      </c>
      <c r="G106" s="81">
        <v>5162527</v>
      </c>
      <c r="H106" s="102">
        <f>I106-G106</f>
        <v>65200</v>
      </c>
      <c r="I106" s="102">
        <v>5227727</v>
      </c>
    </row>
    <row r="107" spans="1:9" s="8" customFormat="1" ht="16.5" thickBot="1" x14ac:dyDescent="0.25">
      <c r="A107" s="82" t="s">
        <v>17</v>
      </c>
      <c r="B107" s="83" t="s">
        <v>233</v>
      </c>
      <c r="C107" s="26">
        <f>SUM(C108,C110,C112)</f>
        <v>5373160</v>
      </c>
      <c r="D107" s="23">
        <f t="shared" si="5"/>
        <v>873221</v>
      </c>
      <c r="E107" s="26">
        <f>SUM(E108,E110,E112)</f>
        <v>6246381</v>
      </c>
      <c r="F107" s="25">
        <f>G107-E107</f>
        <v>0</v>
      </c>
      <c r="G107" s="26">
        <f>SUM(G108,G110,G112)</f>
        <v>6246381</v>
      </c>
      <c r="H107" s="23">
        <f>I107-G107</f>
        <v>459144</v>
      </c>
      <c r="I107" s="26">
        <f>SUM(I108,I110,I112)</f>
        <v>6705525</v>
      </c>
    </row>
    <row r="108" spans="1:9" s="8" customFormat="1" ht="15.75" x14ac:dyDescent="0.2">
      <c r="A108" s="84" t="s">
        <v>18</v>
      </c>
      <c r="B108" s="165" t="s">
        <v>183</v>
      </c>
      <c r="C108" s="85">
        <v>1563160</v>
      </c>
      <c r="D108" s="86">
        <f t="shared" si="5"/>
        <v>873221</v>
      </c>
      <c r="E108" s="87">
        <v>2436381</v>
      </c>
      <c r="F108" s="88"/>
      <c r="G108" s="87">
        <v>2436381</v>
      </c>
      <c r="H108" s="143">
        <f>I108-G108</f>
        <v>0</v>
      </c>
      <c r="I108" s="143">
        <v>2436381</v>
      </c>
    </row>
    <row r="109" spans="1:9" s="8" customFormat="1" ht="15.75" x14ac:dyDescent="0.2">
      <c r="A109" s="84" t="s">
        <v>20</v>
      </c>
      <c r="B109" s="168" t="s">
        <v>184</v>
      </c>
      <c r="C109" s="85"/>
      <c r="D109" s="89"/>
      <c r="E109" s="90"/>
      <c r="F109" s="89"/>
      <c r="G109" s="89"/>
      <c r="H109" s="89"/>
      <c r="I109" s="90"/>
    </row>
    <row r="110" spans="1:9" s="8" customFormat="1" ht="15.75" x14ac:dyDescent="0.2">
      <c r="A110" s="84" t="s">
        <v>22</v>
      </c>
      <c r="B110" s="168" t="s">
        <v>185</v>
      </c>
      <c r="C110" s="76">
        <v>3810000</v>
      </c>
      <c r="D110" s="74">
        <f t="shared" si="5"/>
        <v>0</v>
      </c>
      <c r="E110" s="90">
        <v>3810000</v>
      </c>
      <c r="F110" s="89"/>
      <c r="G110" s="90">
        <v>3810000</v>
      </c>
      <c r="H110" s="90">
        <f>I110-G110</f>
        <v>459144</v>
      </c>
      <c r="I110" s="90">
        <v>4269144</v>
      </c>
    </row>
    <row r="111" spans="1:9" s="8" customFormat="1" ht="15.75" x14ac:dyDescent="0.2">
      <c r="A111" s="84" t="s">
        <v>24</v>
      </c>
      <c r="B111" s="168" t="s">
        <v>186</v>
      </c>
      <c r="C111" s="76"/>
      <c r="D111" s="89"/>
      <c r="E111" s="89"/>
      <c r="F111" s="89"/>
      <c r="G111" s="89"/>
      <c r="H111" s="89"/>
      <c r="I111" s="89"/>
    </row>
    <row r="112" spans="1:9" s="8" customFormat="1" ht="15.75" x14ac:dyDescent="0.2">
      <c r="A112" s="84" t="s">
        <v>26</v>
      </c>
      <c r="B112" s="170" t="s">
        <v>187</v>
      </c>
      <c r="C112" s="76"/>
      <c r="D112" s="89"/>
      <c r="E112" s="89"/>
      <c r="F112" s="89"/>
      <c r="G112" s="89"/>
      <c r="H112" s="89"/>
      <c r="I112" s="89"/>
    </row>
    <row r="113" spans="1:9" s="8" customFormat="1" ht="15.75" x14ac:dyDescent="0.2">
      <c r="A113" s="84" t="s">
        <v>28</v>
      </c>
      <c r="B113" s="171" t="s">
        <v>231</v>
      </c>
      <c r="C113" s="76"/>
      <c r="D113" s="89"/>
      <c r="E113" s="89"/>
      <c r="F113" s="89"/>
      <c r="G113" s="89"/>
      <c r="H113" s="89"/>
      <c r="I113" s="89"/>
    </row>
    <row r="114" spans="1:9" s="8" customFormat="1" ht="15.75" x14ac:dyDescent="0.2">
      <c r="A114" s="84" t="s">
        <v>188</v>
      </c>
      <c r="B114" s="172" t="s">
        <v>189</v>
      </c>
      <c r="C114" s="76"/>
      <c r="D114" s="89"/>
      <c r="E114" s="89"/>
      <c r="F114" s="89"/>
      <c r="G114" s="89"/>
      <c r="H114" s="89"/>
      <c r="I114" s="89"/>
    </row>
    <row r="115" spans="1:9" s="8" customFormat="1" ht="15.75" x14ac:dyDescent="0.2">
      <c r="A115" s="84" t="s">
        <v>190</v>
      </c>
      <c r="B115" s="165" t="s">
        <v>170</v>
      </c>
      <c r="C115" s="76"/>
      <c r="D115" s="89"/>
      <c r="E115" s="89"/>
      <c r="F115" s="89"/>
      <c r="G115" s="89"/>
      <c r="H115" s="89"/>
      <c r="I115" s="89"/>
    </row>
    <row r="116" spans="1:9" s="8" customFormat="1" ht="15.75" x14ac:dyDescent="0.2">
      <c r="A116" s="84" t="s">
        <v>191</v>
      </c>
      <c r="B116" s="165" t="s">
        <v>192</v>
      </c>
      <c r="C116" s="76"/>
      <c r="D116" s="89"/>
      <c r="E116" s="89"/>
      <c r="F116" s="89"/>
      <c r="G116" s="89"/>
      <c r="H116" s="89"/>
      <c r="I116" s="89"/>
    </row>
    <row r="117" spans="1:9" s="8" customFormat="1" ht="16.5" customHeight="1" x14ac:dyDescent="0.2">
      <c r="A117" s="84" t="s">
        <v>193</v>
      </c>
      <c r="B117" s="165" t="s">
        <v>194</v>
      </c>
      <c r="C117" s="76"/>
      <c r="D117" s="89"/>
      <c r="E117" s="89"/>
      <c r="F117" s="89"/>
      <c r="G117" s="89"/>
      <c r="H117" s="89"/>
      <c r="I117" s="89"/>
    </row>
    <row r="118" spans="1:9" s="8" customFormat="1" ht="15.75" x14ac:dyDescent="0.2">
      <c r="A118" s="84" t="s">
        <v>195</v>
      </c>
      <c r="B118" s="165" t="s">
        <v>176</v>
      </c>
      <c r="C118" s="76"/>
      <c r="D118" s="89"/>
      <c r="E118" s="89"/>
      <c r="F118" s="89"/>
      <c r="G118" s="89"/>
      <c r="H118" s="89"/>
      <c r="I118" s="89"/>
    </row>
    <row r="119" spans="1:9" s="8" customFormat="1" ht="15.75" x14ac:dyDescent="0.2">
      <c r="A119" s="84" t="s">
        <v>196</v>
      </c>
      <c r="B119" s="165" t="s">
        <v>197</v>
      </c>
      <c r="C119" s="76"/>
      <c r="D119" s="89"/>
      <c r="E119" s="89"/>
      <c r="F119" s="89"/>
      <c r="G119" s="89"/>
      <c r="H119" s="89"/>
      <c r="I119" s="89"/>
    </row>
    <row r="120" spans="1:9" s="8" customFormat="1" ht="16.5" thickBot="1" x14ac:dyDescent="0.25">
      <c r="A120" s="79" t="s">
        <v>198</v>
      </c>
      <c r="B120" s="165" t="s">
        <v>199</v>
      </c>
      <c r="C120" s="77"/>
      <c r="D120" s="91"/>
      <c r="E120" s="91"/>
      <c r="F120" s="91"/>
      <c r="G120" s="91"/>
      <c r="H120" s="145"/>
      <c r="I120" s="145"/>
    </row>
    <row r="121" spans="1:9" s="8" customFormat="1" ht="16.5" thickBot="1" x14ac:dyDescent="0.25">
      <c r="A121" s="82" t="s">
        <v>30</v>
      </c>
      <c r="B121" s="156" t="s">
        <v>200</v>
      </c>
      <c r="C121" s="26">
        <f>SUM(C122:C123)</f>
        <v>12922875</v>
      </c>
      <c r="D121" s="23">
        <f>E121-C121</f>
        <v>-1607108</v>
      </c>
      <c r="E121" s="26">
        <f>SUM(E122:E123)</f>
        <v>11315767</v>
      </c>
      <c r="F121" s="23">
        <f>G121-E121</f>
        <v>5345162</v>
      </c>
      <c r="G121" s="26">
        <f>SUM(G122:G123)</f>
        <v>16660929</v>
      </c>
      <c r="H121" s="23">
        <f>I121-G121</f>
        <v>4903220</v>
      </c>
      <c r="I121" s="26">
        <f>SUM(I122:I123)</f>
        <v>21564149</v>
      </c>
    </row>
    <row r="122" spans="1:9" s="8" customFormat="1" ht="15.75" x14ac:dyDescent="0.2">
      <c r="A122" s="84" t="s">
        <v>31</v>
      </c>
      <c r="B122" s="172" t="s">
        <v>201</v>
      </c>
      <c r="C122" s="85">
        <v>12922875</v>
      </c>
      <c r="D122" s="86">
        <f>E122-C122</f>
        <v>-1607108</v>
      </c>
      <c r="E122" s="87">
        <v>11315767</v>
      </c>
      <c r="F122" s="87">
        <f>G122-E122</f>
        <v>5345162</v>
      </c>
      <c r="G122" s="87">
        <v>16660929</v>
      </c>
      <c r="H122" s="148">
        <f>I122-G122</f>
        <v>4903220</v>
      </c>
      <c r="I122" s="148">
        <v>21564149</v>
      </c>
    </row>
    <row r="123" spans="1:9" s="8" customFormat="1" ht="16.5" thickBot="1" x14ac:dyDescent="0.25">
      <c r="A123" s="92" t="s">
        <v>33</v>
      </c>
      <c r="B123" s="168" t="s">
        <v>202</v>
      </c>
      <c r="C123" s="77"/>
      <c r="D123" s="81">
        <f>E123-C123</f>
        <v>0</v>
      </c>
      <c r="E123" s="91"/>
      <c r="F123" s="91"/>
      <c r="G123" s="93"/>
      <c r="H123" s="145"/>
      <c r="I123" s="102"/>
    </row>
    <row r="124" spans="1:9" s="8" customFormat="1" ht="16.5" thickBot="1" x14ac:dyDescent="0.25">
      <c r="A124" s="82" t="s">
        <v>203</v>
      </c>
      <c r="B124" s="156" t="s">
        <v>204</v>
      </c>
      <c r="C124" s="26">
        <f>SUM(C91,C107,C121)</f>
        <v>126666944</v>
      </c>
      <c r="D124" s="23">
        <f>E124-C124</f>
        <v>7429395</v>
      </c>
      <c r="E124" s="26">
        <f>SUM(E91,E107,E121)</f>
        <v>134096339</v>
      </c>
      <c r="F124" s="25">
        <f>G124-E124</f>
        <v>6522477</v>
      </c>
      <c r="G124" s="26">
        <f>SUM(G91,G107,G121)</f>
        <v>140618816</v>
      </c>
      <c r="H124" s="23">
        <f>I124-G124</f>
        <v>17447597</v>
      </c>
      <c r="I124" s="26">
        <f>SUM(I91,I107,I121)</f>
        <v>158066413</v>
      </c>
    </row>
    <row r="125" spans="1:9" s="8" customFormat="1" ht="16.5" thickBot="1" x14ac:dyDescent="0.25">
      <c r="A125" s="82" t="s">
        <v>54</v>
      </c>
      <c r="B125" s="156" t="s">
        <v>205</v>
      </c>
      <c r="C125" s="38"/>
      <c r="D125" s="28"/>
      <c r="E125" s="28"/>
      <c r="F125" s="28"/>
      <c r="G125" s="27"/>
      <c r="H125" s="28"/>
      <c r="I125" s="27"/>
    </row>
    <row r="126" spans="1:9" s="9" customFormat="1" ht="15.75" x14ac:dyDescent="0.2">
      <c r="A126" s="84" t="s">
        <v>56</v>
      </c>
      <c r="B126" s="172" t="s">
        <v>206</v>
      </c>
      <c r="C126" s="76"/>
      <c r="D126" s="94"/>
      <c r="E126" s="94"/>
      <c r="F126" s="94"/>
      <c r="G126" s="94"/>
      <c r="H126" s="149"/>
      <c r="I126" s="150"/>
    </row>
    <row r="127" spans="1:9" s="8" customFormat="1" ht="15.75" x14ac:dyDescent="0.2">
      <c r="A127" s="84" t="s">
        <v>58</v>
      </c>
      <c r="B127" s="172" t="s">
        <v>207</v>
      </c>
      <c r="C127" s="76"/>
      <c r="D127" s="89"/>
      <c r="E127" s="89"/>
      <c r="F127" s="89"/>
      <c r="G127" s="89"/>
      <c r="H127" s="89"/>
      <c r="I127" s="90"/>
    </row>
    <row r="128" spans="1:9" s="8" customFormat="1" ht="16.5" thickBot="1" x14ac:dyDescent="0.25">
      <c r="A128" s="79" t="s">
        <v>60</v>
      </c>
      <c r="B128" s="166" t="s">
        <v>208</v>
      </c>
      <c r="C128" s="77"/>
      <c r="D128" s="91"/>
      <c r="E128" s="91"/>
      <c r="F128" s="91"/>
      <c r="G128" s="91"/>
      <c r="H128" s="145"/>
      <c r="I128" s="102"/>
    </row>
    <row r="129" spans="1:11" s="8" customFormat="1" ht="16.5" thickBot="1" x14ac:dyDescent="0.25">
      <c r="A129" s="82" t="s">
        <v>76</v>
      </c>
      <c r="B129" s="156" t="s">
        <v>209</v>
      </c>
      <c r="C129" s="24"/>
      <c r="D129" s="28"/>
      <c r="E129" s="28"/>
      <c r="F129" s="28"/>
      <c r="G129" s="28"/>
      <c r="H129" s="28"/>
      <c r="I129" s="27"/>
    </row>
    <row r="130" spans="1:11" s="8" customFormat="1" ht="15.75" x14ac:dyDescent="0.2">
      <c r="A130" s="84" t="s">
        <v>78</v>
      </c>
      <c r="B130" s="172" t="s">
        <v>210</v>
      </c>
      <c r="C130" s="85"/>
      <c r="D130" s="88"/>
      <c r="E130" s="88"/>
      <c r="F130" s="88"/>
      <c r="G130" s="88"/>
      <c r="H130" s="59"/>
      <c r="I130" s="143"/>
    </row>
    <row r="131" spans="1:11" s="8" customFormat="1" ht="15.75" x14ac:dyDescent="0.2">
      <c r="A131" s="84" t="s">
        <v>80</v>
      </c>
      <c r="B131" s="172" t="s">
        <v>211</v>
      </c>
      <c r="C131" s="76"/>
      <c r="D131" s="89"/>
      <c r="E131" s="89"/>
      <c r="F131" s="89"/>
      <c r="G131" s="89"/>
      <c r="H131" s="89"/>
      <c r="I131" s="90"/>
    </row>
    <row r="132" spans="1:11" s="8" customFormat="1" ht="15.75" x14ac:dyDescent="0.2">
      <c r="A132" s="84" t="s">
        <v>82</v>
      </c>
      <c r="B132" s="172" t="s">
        <v>212</v>
      </c>
      <c r="C132" s="76"/>
      <c r="D132" s="89"/>
      <c r="E132" s="89"/>
      <c r="F132" s="89"/>
      <c r="G132" s="89"/>
      <c r="H132" s="89"/>
      <c r="I132" s="90"/>
    </row>
    <row r="133" spans="1:11" s="9" customFormat="1" ht="16.5" thickBot="1" x14ac:dyDescent="0.25">
      <c r="A133" s="79" t="s">
        <v>84</v>
      </c>
      <c r="B133" s="166" t="s">
        <v>213</v>
      </c>
      <c r="C133" s="77"/>
      <c r="D133" s="95"/>
      <c r="E133" s="95"/>
      <c r="F133" s="95"/>
      <c r="G133" s="95"/>
      <c r="H133" s="151"/>
      <c r="I133" s="152"/>
    </row>
    <row r="134" spans="1:11" s="8" customFormat="1" ht="16.5" thickBot="1" x14ac:dyDescent="0.25">
      <c r="A134" s="82" t="s">
        <v>214</v>
      </c>
      <c r="B134" s="156" t="s">
        <v>215</v>
      </c>
      <c r="C134" s="26"/>
      <c r="D134" s="23">
        <f>E134-C134</f>
        <v>2922106</v>
      </c>
      <c r="E134" s="23">
        <f>E135+E136+E137+E138+E139</f>
        <v>2922106</v>
      </c>
      <c r="F134" s="23">
        <f>G134-E134</f>
        <v>0</v>
      </c>
      <c r="G134" s="23">
        <f>G135+G136+G137+G138+G139</f>
        <v>2922106</v>
      </c>
      <c r="H134" s="22"/>
      <c r="I134" s="23">
        <f>I135+I136+I137+I138+I139</f>
        <v>2922106</v>
      </c>
      <c r="K134" s="16"/>
    </row>
    <row r="135" spans="1:11" s="8" customFormat="1" ht="15.75" x14ac:dyDescent="0.2">
      <c r="A135" s="84" t="s">
        <v>90</v>
      </c>
      <c r="B135" s="172" t="s">
        <v>216</v>
      </c>
      <c r="C135" s="85"/>
      <c r="D135" s="88"/>
      <c r="E135" s="87"/>
      <c r="F135" s="88"/>
      <c r="G135" s="88"/>
      <c r="H135" s="59"/>
      <c r="I135" s="143"/>
    </row>
    <row r="136" spans="1:11" s="8" customFormat="1" ht="15.75" x14ac:dyDescent="0.2">
      <c r="A136" s="84" t="s">
        <v>92</v>
      </c>
      <c r="B136" s="172" t="s">
        <v>217</v>
      </c>
      <c r="C136" s="76"/>
      <c r="D136" s="74">
        <f>E136-C136</f>
        <v>2922106</v>
      </c>
      <c r="E136" s="90">
        <v>2922106</v>
      </c>
      <c r="F136" s="90">
        <f>G136-E136</f>
        <v>0</v>
      </c>
      <c r="G136" s="90">
        <v>2922106</v>
      </c>
      <c r="H136" s="89"/>
      <c r="I136" s="90">
        <v>2922106</v>
      </c>
    </row>
    <row r="137" spans="1:11" s="8" customFormat="1" ht="15.75" x14ac:dyDescent="0.2">
      <c r="A137" s="84" t="s">
        <v>94</v>
      </c>
      <c r="B137" s="172" t="s">
        <v>238</v>
      </c>
      <c r="C137" s="76"/>
      <c r="D137" s="74">
        <f>E137-C137</f>
        <v>0</v>
      </c>
      <c r="E137" s="90"/>
      <c r="F137" s="89"/>
      <c r="G137" s="89"/>
      <c r="H137" s="89"/>
      <c r="I137" s="90"/>
    </row>
    <row r="138" spans="1:11" s="9" customFormat="1" ht="15.75" x14ac:dyDescent="0.2">
      <c r="A138" s="84" t="s">
        <v>96</v>
      </c>
      <c r="B138" s="172" t="s">
        <v>218</v>
      </c>
      <c r="C138" s="76"/>
      <c r="D138" s="96"/>
      <c r="E138" s="97"/>
      <c r="F138" s="96"/>
      <c r="G138" s="96"/>
      <c r="H138" s="96"/>
      <c r="I138" s="96"/>
    </row>
    <row r="139" spans="1:11" s="9" customFormat="1" ht="16.5" thickBot="1" x14ac:dyDescent="0.25">
      <c r="A139" s="79" t="s">
        <v>239</v>
      </c>
      <c r="B139" s="166" t="s">
        <v>219</v>
      </c>
      <c r="C139" s="77"/>
      <c r="D139" s="95"/>
      <c r="E139" s="98"/>
      <c r="F139" s="95"/>
      <c r="G139" s="95"/>
      <c r="H139" s="151"/>
      <c r="I139" s="151"/>
    </row>
    <row r="140" spans="1:11" s="9" customFormat="1" ht="16.5" thickBot="1" x14ac:dyDescent="0.25">
      <c r="A140" s="82" t="s">
        <v>98</v>
      </c>
      <c r="B140" s="156" t="s">
        <v>252</v>
      </c>
      <c r="C140" s="47"/>
      <c r="D140" s="29"/>
      <c r="E140" s="31"/>
      <c r="F140" s="29"/>
      <c r="G140" s="29"/>
      <c r="H140" s="29"/>
      <c r="I140" s="29"/>
    </row>
    <row r="141" spans="1:11" s="9" customFormat="1" ht="15.75" x14ac:dyDescent="0.2">
      <c r="A141" s="84" t="s">
        <v>100</v>
      </c>
      <c r="B141" s="172" t="s">
        <v>220</v>
      </c>
      <c r="C141" s="85"/>
      <c r="D141" s="94"/>
      <c r="E141" s="99"/>
      <c r="F141" s="94"/>
      <c r="G141" s="94"/>
      <c r="H141" s="149"/>
      <c r="I141" s="149"/>
    </row>
    <row r="142" spans="1:11" s="9" customFormat="1" ht="15.75" x14ac:dyDescent="0.2">
      <c r="A142" s="84" t="s">
        <v>102</v>
      </c>
      <c r="B142" s="172" t="s">
        <v>221</v>
      </c>
      <c r="C142" s="76"/>
      <c r="D142" s="96"/>
      <c r="E142" s="97"/>
      <c r="F142" s="96"/>
      <c r="G142" s="96"/>
      <c r="H142" s="96"/>
      <c r="I142" s="96"/>
    </row>
    <row r="143" spans="1:11" s="9" customFormat="1" ht="15.75" x14ac:dyDescent="0.2">
      <c r="A143" s="84" t="s">
        <v>104</v>
      </c>
      <c r="B143" s="172" t="s">
        <v>222</v>
      </c>
      <c r="C143" s="76"/>
      <c r="D143" s="96"/>
      <c r="E143" s="97"/>
      <c r="F143" s="96"/>
      <c r="G143" s="96"/>
      <c r="H143" s="96"/>
      <c r="I143" s="96"/>
    </row>
    <row r="144" spans="1:11" s="8" customFormat="1" ht="16.5" thickBot="1" x14ac:dyDescent="0.25">
      <c r="A144" s="84" t="s">
        <v>106</v>
      </c>
      <c r="B144" s="172" t="s">
        <v>223</v>
      </c>
      <c r="C144" s="77"/>
      <c r="D144" s="91"/>
      <c r="E144" s="93"/>
      <c r="F144" s="91"/>
      <c r="G144" s="91"/>
      <c r="H144" s="145"/>
      <c r="I144" s="145"/>
    </row>
    <row r="145" spans="1:9" s="8" customFormat="1" ht="16.5" thickBot="1" x14ac:dyDescent="0.25">
      <c r="A145" s="82" t="s">
        <v>108</v>
      </c>
      <c r="B145" s="156" t="s">
        <v>224</v>
      </c>
      <c r="C145" s="48"/>
      <c r="D145" s="23">
        <f>E145-C145</f>
        <v>2922106</v>
      </c>
      <c r="E145" s="23">
        <f>SUM(E125,E129,E134,E140)</f>
        <v>2922106</v>
      </c>
      <c r="F145" s="23">
        <f>G145-E145</f>
        <v>0</v>
      </c>
      <c r="G145" s="23">
        <f>SUM(G125,G129,G134,G140)</f>
        <v>2922106</v>
      </c>
      <c r="H145" s="23">
        <f>I145-G145</f>
        <v>0</v>
      </c>
      <c r="I145" s="23">
        <f>SUM(I125,I129,I134,I140)</f>
        <v>2922106</v>
      </c>
    </row>
    <row r="146" spans="1:9" s="8" customFormat="1" ht="16.5" thickBot="1" x14ac:dyDescent="0.25">
      <c r="A146" s="100" t="s">
        <v>225</v>
      </c>
      <c r="B146" s="173" t="s">
        <v>226</v>
      </c>
      <c r="C146" s="50">
        <f>SUM(C124,C145)</f>
        <v>126666944</v>
      </c>
      <c r="D146" s="39">
        <f>E146-C146</f>
        <v>10351501</v>
      </c>
      <c r="E146" s="50">
        <f>SUM(E124,E145)</f>
        <v>137018445</v>
      </c>
      <c r="F146" s="101">
        <f>G146-E146</f>
        <v>6522477</v>
      </c>
      <c r="G146" s="50">
        <f>SUM(G124,G145)</f>
        <v>143540922</v>
      </c>
      <c r="H146" s="25">
        <f>I146-G146</f>
        <v>17447597</v>
      </c>
      <c r="I146" s="50">
        <f>SUM(I124,I145)</f>
        <v>160988519</v>
      </c>
    </row>
    <row r="147" spans="1:9" s="8" customFormat="1" ht="16.5" thickBot="1" x14ac:dyDescent="0.25">
      <c r="A147" s="64"/>
      <c r="B147" s="65"/>
      <c r="C147" s="66"/>
      <c r="D147" s="46"/>
      <c r="E147" s="46"/>
      <c r="F147" s="46"/>
      <c r="G147" s="46"/>
      <c r="H147" s="46"/>
      <c r="I147" s="46"/>
    </row>
    <row r="148" spans="1:9" s="8" customFormat="1" ht="21" customHeight="1" thickBot="1" x14ac:dyDescent="0.25">
      <c r="A148" s="176" t="s">
        <v>227</v>
      </c>
      <c r="B148" s="177"/>
      <c r="C148" s="67">
        <v>1</v>
      </c>
      <c r="D148" s="28"/>
      <c r="E148" s="22">
        <v>1</v>
      </c>
      <c r="F148" s="28"/>
      <c r="G148" s="22">
        <v>1</v>
      </c>
      <c r="H148" s="28"/>
      <c r="I148" s="22">
        <v>1</v>
      </c>
    </row>
    <row r="149" spans="1:9" s="8" customFormat="1" ht="21" customHeight="1" thickBot="1" x14ac:dyDescent="0.25">
      <c r="A149" s="176" t="s">
        <v>228</v>
      </c>
      <c r="B149" s="177"/>
      <c r="C149" s="67">
        <v>11</v>
      </c>
      <c r="D149" s="28"/>
      <c r="E149" s="22">
        <v>6</v>
      </c>
      <c r="F149" s="28"/>
      <c r="G149" s="22">
        <v>6</v>
      </c>
      <c r="H149" s="28"/>
      <c r="I149" s="22">
        <v>6</v>
      </c>
    </row>
    <row r="150" spans="1:9" s="8" customFormat="1" ht="15.75" x14ac:dyDescent="0.2">
      <c r="A150" s="61"/>
      <c r="B150" s="62"/>
      <c r="C150" s="63"/>
      <c r="D150" s="33"/>
      <c r="E150" s="33"/>
      <c r="F150" s="33"/>
      <c r="G150" s="33"/>
      <c r="H150" s="33"/>
      <c r="I150" s="33"/>
    </row>
    <row r="151" spans="1:9" s="8" customFormat="1" ht="16.5" customHeight="1" x14ac:dyDescent="0.2">
      <c r="A151" s="17"/>
      <c r="B151" s="18"/>
      <c r="C151" s="19"/>
      <c r="F151" s="33"/>
      <c r="G151" s="33"/>
      <c r="H151" s="33"/>
      <c r="I151" s="33"/>
    </row>
    <row r="152" spans="1:9" ht="12.75" x14ac:dyDescent="0.2">
      <c r="F152" s="34"/>
      <c r="G152" s="34"/>
      <c r="H152" s="34"/>
      <c r="I152" s="34"/>
    </row>
    <row r="153" spans="1:9" ht="12.75" x14ac:dyDescent="0.2">
      <c r="F153" s="34"/>
      <c r="G153" s="34"/>
      <c r="H153" s="34"/>
      <c r="I153" s="34"/>
    </row>
    <row r="154" spans="1:9" ht="12.75" x14ac:dyDescent="0.2">
      <c r="F154" s="34"/>
      <c r="G154" s="34"/>
      <c r="H154" s="34"/>
      <c r="I154" s="34"/>
    </row>
    <row r="155" spans="1:9" ht="12.75" x14ac:dyDescent="0.2">
      <c r="F155" s="34"/>
      <c r="G155" s="34"/>
      <c r="H155" s="34"/>
      <c r="I155" s="34"/>
    </row>
    <row r="156" spans="1:9" ht="12.75" x14ac:dyDescent="0.2">
      <c r="F156" s="34"/>
      <c r="G156" s="34"/>
      <c r="H156" s="34"/>
      <c r="I156" s="34"/>
    </row>
    <row r="157" spans="1:9" ht="12.75" x14ac:dyDescent="0.2">
      <c r="F157" s="34"/>
      <c r="G157" s="34"/>
      <c r="H157" s="34"/>
      <c r="I157" s="34"/>
    </row>
    <row r="158" spans="1:9" ht="12.75" x14ac:dyDescent="0.2">
      <c r="F158" s="34"/>
      <c r="G158" s="34"/>
      <c r="H158" s="34"/>
      <c r="I158" s="34"/>
    </row>
    <row r="159" spans="1:9" ht="12.75" x14ac:dyDescent="0.2">
      <c r="F159" s="34"/>
      <c r="G159" s="34"/>
      <c r="H159" s="34"/>
      <c r="I159" s="34"/>
    </row>
    <row r="160" spans="1:9" ht="12.75" x14ac:dyDescent="0.2">
      <c r="F160" s="34"/>
      <c r="G160" s="34"/>
      <c r="H160" s="34"/>
      <c r="I160" s="34"/>
    </row>
    <row r="161" spans="6:9" ht="12.75" x14ac:dyDescent="0.2">
      <c r="F161" s="34"/>
      <c r="G161" s="34"/>
      <c r="H161" s="34"/>
      <c r="I161" s="34"/>
    </row>
    <row r="162" spans="6:9" ht="12.75" x14ac:dyDescent="0.2">
      <c r="F162" s="34"/>
      <c r="G162" s="34"/>
      <c r="H162" s="34"/>
      <c r="I162" s="34"/>
    </row>
    <row r="163" spans="6:9" ht="12.75" x14ac:dyDescent="0.2">
      <c r="F163" s="34"/>
      <c r="G163" s="34"/>
      <c r="H163" s="34"/>
      <c r="I163" s="34"/>
    </row>
    <row r="164" spans="6:9" ht="12.75" x14ac:dyDescent="0.2">
      <c r="F164" s="34"/>
      <c r="G164" s="34"/>
      <c r="H164" s="34"/>
      <c r="I164" s="34"/>
    </row>
    <row r="165" spans="6:9" ht="12.75" x14ac:dyDescent="0.2">
      <c r="F165" s="34"/>
      <c r="G165" s="34"/>
      <c r="H165" s="34"/>
      <c r="I165" s="34"/>
    </row>
    <row r="166" spans="6:9" ht="12.75" x14ac:dyDescent="0.2">
      <c r="F166" s="34"/>
      <c r="G166" s="34"/>
      <c r="H166" s="34"/>
      <c r="I166" s="34"/>
    </row>
    <row r="167" spans="6:9" ht="12.75" x14ac:dyDescent="0.2">
      <c r="F167" s="34"/>
      <c r="G167" s="34"/>
      <c r="H167" s="34"/>
      <c r="I167" s="34"/>
    </row>
    <row r="168" spans="6:9" ht="12.75" x14ac:dyDescent="0.2">
      <c r="F168" s="34"/>
      <c r="G168" s="34"/>
      <c r="H168" s="34"/>
      <c r="I168" s="34"/>
    </row>
    <row r="169" spans="6:9" ht="12.75" x14ac:dyDescent="0.2">
      <c r="F169" s="34"/>
      <c r="G169" s="34"/>
      <c r="H169" s="34"/>
      <c r="I169" s="34"/>
    </row>
    <row r="170" spans="6:9" ht="12.75" x14ac:dyDescent="0.2">
      <c r="F170" s="34"/>
      <c r="G170" s="34"/>
      <c r="H170" s="34"/>
      <c r="I170" s="34"/>
    </row>
    <row r="171" spans="6:9" ht="12.75" x14ac:dyDescent="0.2">
      <c r="F171" s="34"/>
      <c r="G171" s="34"/>
      <c r="H171" s="34"/>
      <c r="I171" s="34"/>
    </row>
    <row r="172" spans="6:9" ht="12.75" x14ac:dyDescent="0.2">
      <c r="F172" s="34"/>
      <c r="G172" s="34"/>
      <c r="H172" s="34"/>
      <c r="I172" s="34"/>
    </row>
    <row r="173" spans="6:9" ht="12.75" x14ac:dyDescent="0.2">
      <c r="F173" s="34"/>
      <c r="G173" s="34"/>
      <c r="H173" s="34"/>
      <c r="I173" s="34"/>
    </row>
    <row r="174" spans="6:9" ht="12.75" x14ac:dyDescent="0.2">
      <c r="F174" s="34"/>
      <c r="G174" s="34"/>
      <c r="H174" s="34"/>
      <c r="I174" s="34"/>
    </row>
    <row r="175" spans="6:9" ht="12.75" x14ac:dyDescent="0.2">
      <c r="F175" s="34"/>
      <c r="G175" s="34"/>
      <c r="H175" s="34"/>
      <c r="I175" s="34"/>
    </row>
    <row r="176" spans="6:9" ht="12.75" x14ac:dyDescent="0.2">
      <c r="F176" s="34"/>
      <c r="G176" s="34"/>
      <c r="H176" s="34"/>
      <c r="I176" s="34"/>
    </row>
    <row r="177" spans="6:9" ht="12.75" x14ac:dyDescent="0.2">
      <c r="F177" s="34"/>
      <c r="G177" s="34"/>
      <c r="H177" s="34"/>
      <c r="I177" s="34"/>
    </row>
    <row r="178" spans="6:9" ht="12.75" x14ac:dyDescent="0.2">
      <c r="F178" s="34"/>
      <c r="G178" s="34"/>
      <c r="H178" s="34"/>
      <c r="I178" s="34"/>
    </row>
    <row r="179" spans="6:9" ht="12.75" x14ac:dyDescent="0.2">
      <c r="F179" s="34"/>
      <c r="G179" s="34"/>
      <c r="H179" s="34"/>
      <c r="I179" s="34"/>
    </row>
    <row r="180" spans="6:9" ht="12.75" x14ac:dyDescent="0.2">
      <c r="F180" s="34"/>
      <c r="G180" s="34"/>
      <c r="H180" s="34"/>
      <c r="I180" s="34"/>
    </row>
    <row r="181" spans="6:9" ht="12.75" x14ac:dyDescent="0.2">
      <c r="F181" s="34"/>
      <c r="G181" s="34"/>
      <c r="H181" s="34"/>
      <c r="I181" s="34"/>
    </row>
    <row r="182" spans="6:9" ht="12.75" x14ac:dyDescent="0.2">
      <c r="F182" s="34"/>
      <c r="G182" s="34"/>
      <c r="H182" s="34"/>
      <c r="I182" s="34"/>
    </row>
    <row r="183" spans="6:9" ht="12.75" x14ac:dyDescent="0.2">
      <c r="F183" s="34"/>
      <c r="G183" s="34"/>
      <c r="H183" s="34"/>
      <c r="I183" s="34"/>
    </row>
    <row r="184" spans="6:9" ht="12.75" x14ac:dyDescent="0.2">
      <c r="F184" s="34"/>
      <c r="G184" s="34"/>
      <c r="H184" s="34"/>
      <c r="I184" s="34"/>
    </row>
    <row r="185" spans="6:9" ht="12.75" x14ac:dyDescent="0.2">
      <c r="F185" s="34"/>
      <c r="G185" s="34"/>
      <c r="H185" s="34"/>
      <c r="I185" s="34"/>
    </row>
    <row r="186" spans="6:9" ht="12.75" x14ac:dyDescent="0.2">
      <c r="F186" s="34"/>
      <c r="G186" s="34"/>
      <c r="H186" s="34"/>
      <c r="I186" s="34"/>
    </row>
    <row r="187" spans="6:9" ht="12.75" x14ac:dyDescent="0.2">
      <c r="F187" s="34"/>
      <c r="G187" s="34"/>
      <c r="H187" s="34"/>
      <c r="I187" s="34"/>
    </row>
    <row r="188" spans="6:9" ht="12.75" x14ac:dyDescent="0.2">
      <c r="F188" s="34"/>
      <c r="G188" s="34"/>
      <c r="H188" s="34"/>
      <c r="I188" s="34"/>
    </row>
    <row r="189" spans="6:9" ht="12.75" x14ac:dyDescent="0.2">
      <c r="F189" s="34"/>
      <c r="G189" s="34"/>
      <c r="H189" s="34"/>
      <c r="I189" s="34"/>
    </row>
    <row r="190" spans="6:9" ht="12.75" x14ac:dyDescent="0.2">
      <c r="F190" s="34"/>
      <c r="G190" s="34"/>
      <c r="H190" s="34"/>
      <c r="I190" s="34"/>
    </row>
    <row r="191" spans="6:9" ht="12.75" x14ac:dyDescent="0.2">
      <c r="F191" s="34"/>
      <c r="G191" s="34"/>
      <c r="H191" s="34"/>
      <c r="I191" s="34"/>
    </row>
    <row r="192" spans="6:9" ht="12.75" x14ac:dyDescent="0.2">
      <c r="F192" s="34"/>
      <c r="G192" s="34"/>
      <c r="H192" s="34"/>
      <c r="I192" s="34"/>
    </row>
    <row r="193" spans="6:9" ht="12.75" x14ac:dyDescent="0.2">
      <c r="F193" s="34"/>
      <c r="G193" s="34"/>
      <c r="H193" s="34"/>
      <c r="I193" s="34"/>
    </row>
    <row r="194" spans="6:9" ht="12.75" x14ac:dyDescent="0.2">
      <c r="F194" s="34"/>
      <c r="G194" s="34"/>
      <c r="H194" s="34"/>
      <c r="I194" s="34"/>
    </row>
    <row r="195" spans="6:9" ht="12.75" x14ac:dyDescent="0.2">
      <c r="F195" s="34"/>
      <c r="G195" s="34"/>
      <c r="H195" s="34"/>
      <c r="I195" s="34"/>
    </row>
    <row r="196" spans="6:9" ht="12.75" x14ac:dyDescent="0.2">
      <c r="F196" s="34"/>
      <c r="G196" s="34"/>
      <c r="H196" s="34"/>
      <c r="I196" s="34"/>
    </row>
    <row r="197" spans="6:9" ht="12.75" x14ac:dyDescent="0.2">
      <c r="F197" s="34"/>
      <c r="G197" s="34"/>
      <c r="H197" s="34"/>
      <c r="I197" s="34"/>
    </row>
    <row r="198" spans="6:9" ht="12.75" x14ac:dyDescent="0.2">
      <c r="F198" s="34"/>
      <c r="G198" s="34"/>
      <c r="H198" s="34"/>
      <c r="I198" s="34"/>
    </row>
    <row r="199" spans="6:9" ht="12.75" x14ac:dyDescent="0.2">
      <c r="F199" s="34"/>
      <c r="G199" s="34"/>
      <c r="H199" s="34"/>
      <c r="I199" s="34"/>
    </row>
    <row r="200" spans="6:9" ht="12.75" x14ac:dyDescent="0.2">
      <c r="F200" s="34"/>
      <c r="G200" s="34"/>
      <c r="H200" s="34"/>
      <c r="I200" s="34"/>
    </row>
    <row r="201" spans="6:9" ht="12.75" x14ac:dyDescent="0.2">
      <c r="F201" s="34"/>
      <c r="G201" s="34"/>
      <c r="H201" s="34"/>
      <c r="I201" s="34"/>
    </row>
    <row r="202" spans="6:9" ht="12.75" x14ac:dyDescent="0.2">
      <c r="F202" s="34"/>
      <c r="G202" s="34"/>
      <c r="H202" s="34"/>
      <c r="I202" s="34"/>
    </row>
    <row r="203" spans="6:9" ht="12.75" x14ac:dyDescent="0.2">
      <c r="F203" s="34"/>
      <c r="G203" s="34"/>
      <c r="H203" s="34"/>
      <c r="I203" s="34"/>
    </row>
    <row r="204" spans="6:9" ht="12.75" x14ac:dyDescent="0.2">
      <c r="F204" s="34"/>
      <c r="G204" s="34"/>
      <c r="H204" s="34"/>
      <c r="I204" s="34"/>
    </row>
    <row r="205" spans="6:9" ht="12.75" x14ac:dyDescent="0.2">
      <c r="F205" s="34"/>
      <c r="G205" s="34"/>
      <c r="H205" s="34"/>
      <c r="I205" s="34"/>
    </row>
    <row r="206" spans="6:9" ht="12.75" x14ac:dyDescent="0.2">
      <c r="F206" s="34"/>
      <c r="G206" s="34"/>
      <c r="H206" s="34"/>
      <c r="I206" s="34"/>
    </row>
    <row r="207" spans="6:9" ht="12.75" x14ac:dyDescent="0.2">
      <c r="F207" s="34"/>
      <c r="G207" s="34"/>
      <c r="H207" s="34"/>
      <c r="I207" s="34"/>
    </row>
    <row r="208" spans="6:9" ht="12.75" x14ac:dyDescent="0.2">
      <c r="F208" s="34"/>
      <c r="G208" s="34"/>
      <c r="H208" s="34"/>
      <c r="I208" s="34"/>
    </row>
    <row r="209" spans="6:9" ht="12.75" x14ac:dyDescent="0.2">
      <c r="F209" s="34"/>
      <c r="G209" s="34"/>
      <c r="H209" s="34"/>
      <c r="I209" s="34"/>
    </row>
    <row r="210" spans="6:9" ht="12.75" x14ac:dyDescent="0.2">
      <c r="F210" s="34"/>
      <c r="G210" s="34"/>
      <c r="H210" s="34"/>
      <c r="I210" s="34"/>
    </row>
    <row r="211" spans="6:9" ht="12.75" x14ac:dyDescent="0.2">
      <c r="F211" s="34"/>
      <c r="G211" s="34"/>
      <c r="H211" s="34"/>
      <c r="I211" s="34"/>
    </row>
    <row r="212" spans="6:9" ht="12.75" x14ac:dyDescent="0.2">
      <c r="F212" s="34"/>
      <c r="G212" s="34"/>
      <c r="H212" s="34"/>
      <c r="I212" s="34"/>
    </row>
    <row r="213" spans="6:9" ht="12.75" x14ac:dyDescent="0.2">
      <c r="F213" s="34"/>
      <c r="G213" s="34"/>
      <c r="H213" s="34"/>
      <c r="I213" s="34"/>
    </row>
    <row r="214" spans="6:9" ht="12.75" x14ac:dyDescent="0.2">
      <c r="F214" s="34"/>
      <c r="G214" s="34"/>
      <c r="H214" s="34"/>
      <c r="I214" s="34"/>
    </row>
    <row r="215" spans="6:9" ht="12.75" x14ac:dyDescent="0.2">
      <c r="F215" s="34"/>
      <c r="G215" s="34"/>
      <c r="H215" s="34"/>
      <c r="I215" s="34"/>
    </row>
    <row r="216" spans="6:9" ht="12.75" x14ac:dyDescent="0.2">
      <c r="F216" s="34"/>
      <c r="G216" s="34"/>
      <c r="H216" s="34"/>
      <c r="I216" s="34"/>
    </row>
    <row r="217" spans="6:9" ht="12.75" x14ac:dyDescent="0.2">
      <c r="F217" s="34"/>
      <c r="G217" s="34"/>
      <c r="H217" s="34"/>
      <c r="I217" s="34"/>
    </row>
    <row r="218" spans="6:9" ht="12.75" x14ac:dyDescent="0.2">
      <c r="F218" s="34"/>
      <c r="G218" s="34"/>
      <c r="H218" s="34"/>
      <c r="I218" s="34"/>
    </row>
    <row r="219" spans="6:9" ht="12.75" x14ac:dyDescent="0.2">
      <c r="F219" s="34"/>
      <c r="G219" s="34"/>
      <c r="H219" s="34"/>
      <c r="I219" s="34"/>
    </row>
    <row r="220" spans="6:9" ht="12.75" x14ac:dyDescent="0.2">
      <c r="F220" s="34"/>
      <c r="G220" s="34"/>
      <c r="H220" s="34"/>
      <c r="I220" s="34"/>
    </row>
    <row r="221" spans="6:9" ht="12.75" x14ac:dyDescent="0.2">
      <c r="F221" s="34"/>
      <c r="G221" s="34"/>
      <c r="H221" s="34"/>
      <c r="I221" s="34"/>
    </row>
    <row r="222" spans="6:9" ht="12.75" x14ac:dyDescent="0.2">
      <c r="F222" s="34"/>
      <c r="G222" s="34"/>
      <c r="H222" s="34"/>
      <c r="I222" s="34"/>
    </row>
    <row r="223" spans="6:9" ht="12.75" x14ac:dyDescent="0.2">
      <c r="F223" s="34"/>
      <c r="G223" s="34"/>
      <c r="H223" s="34"/>
      <c r="I223" s="34"/>
    </row>
    <row r="224" spans="6:9" ht="12.75" x14ac:dyDescent="0.2">
      <c r="F224" s="34"/>
      <c r="G224" s="34"/>
      <c r="H224" s="34"/>
      <c r="I224" s="34"/>
    </row>
    <row r="225" spans="6:9" ht="12.75" x14ac:dyDescent="0.2">
      <c r="F225" s="34"/>
      <c r="G225" s="34"/>
      <c r="H225" s="34"/>
      <c r="I225" s="34"/>
    </row>
    <row r="226" spans="6:9" ht="12.75" x14ac:dyDescent="0.2">
      <c r="F226" s="34"/>
      <c r="G226" s="34"/>
      <c r="H226" s="34"/>
      <c r="I226" s="34"/>
    </row>
    <row r="227" spans="6:9" ht="12.75" x14ac:dyDescent="0.2">
      <c r="F227" s="34"/>
      <c r="G227" s="34"/>
      <c r="H227" s="34"/>
      <c r="I227" s="34"/>
    </row>
    <row r="228" spans="6:9" ht="12.75" x14ac:dyDescent="0.2">
      <c r="F228" s="34"/>
      <c r="G228" s="34"/>
      <c r="H228" s="34"/>
      <c r="I228" s="34"/>
    </row>
    <row r="229" spans="6:9" ht="12.75" x14ac:dyDescent="0.2">
      <c r="F229" s="34"/>
      <c r="G229" s="34"/>
      <c r="H229" s="34"/>
      <c r="I229" s="34"/>
    </row>
    <row r="230" spans="6:9" ht="12.75" x14ac:dyDescent="0.2">
      <c r="F230" s="34"/>
      <c r="G230" s="34"/>
      <c r="H230" s="34"/>
      <c r="I230" s="34"/>
    </row>
    <row r="231" spans="6:9" ht="12.75" x14ac:dyDescent="0.2">
      <c r="F231" s="34"/>
      <c r="G231" s="34"/>
      <c r="H231" s="34"/>
      <c r="I231" s="34"/>
    </row>
    <row r="232" spans="6:9" ht="12.75" x14ac:dyDescent="0.2">
      <c r="F232" s="34"/>
      <c r="G232" s="34"/>
      <c r="H232" s="34"/>
      <c r="I232" s="34"/>
    </row>
    <row r="233" spans="6:9" ht="12.75" x14ac:dyDescent="0.2">
      <c r="F233" s="34"/>
      <c r="G233" s="34"/>
      <c r="H233" s="34"/>
      <c r="I233" s="34"/>
    </row>
    <row r="234" spans="6:9" ht="12.75" x14ac:dyDescent="0.2">
      <c r="F234" s="34"/>
      <c r="G234" s="34"/>
      <c r="H234" s="34"/>
      <c r="I234" s="34"/>
    </row>
    <row r="235" spans="6:9" ht="12.75" x14ac:dyDescent="0.2">
      <c r="F235" s="34"/>
      <c r="G235" s="34"/>
      <c r="H235" s="34"/>
      <c r="I235" s="34"/>
    </row>
    <row r="236" spans="6:9" ht="12.75" x14ac:dyDescent="0.2">
      <c r="F236" s="34"/>
      <c r="G236" s="34"/>
      <c r="H236" s="34"/>
      <c r="I236" s="34"/>
    </row>
    <row r="237" spans="6:9" ht="12.75" x14ac:dyDescent="0.2">
      <c r="F237" s="34"/>
      <c r="G237" s="34"/>
      <c r="H237" s="34"/>
      <c r="I237" s="34"/>
    </row>
    <row r="238" spans="6:9" ht="12.75" x14ac:dyDescent="0.2">
      <c r="F238" s="34"/>
      <c r="G238" s="34"/>
      <c r="H238" s="34"/>
      <c r="I238" s="34"/>
    </row>
    <row r="239" spans="6:9" ht="12.75" x14ac:dyDescent="0.2">
      <c r="F239" s="34"/>
      <c r="G239" s="34"/>
      <c r="H239" s="34"/>
      <c r="I239" s="34"/>
    </row>
    <row r="240" spans="6:9" ht="12.75" x14ac:dyDescent="0.2">
      <c r="F240" s="34"/>
      <c r="G240" s="34"/>
      <c r="H240" s="34"/>
      <c r="I240" s="34"/>
    </row>
    <row r="241" spans="6:9" ht="12.75" x14ac:dyDescent="0.2">
      <c r="F241" s="34"/>
      <c r="G241" s="34"/>
      <c r="H241" s="34"/>
      <c r="I241" s="34"/>
    </row>
    <row r="242" spans="6:9" ht="12.75" x14ac:dyDescent="0.2">
      <c r="F242" s="34"/>
      <c r="G242" s="34"/>
      <c r="H242" s="34"/>
      <c r="I242" s="34"/>
    </row>
    <row r="243" spans="6:9" ht="12.75" x14ac:dyDescent="0.2">
      <c r="F243" s="34"/>
      <c r="G243" s="34"/>
      <c r="H243" s="34"/>
      <c r="I243" s="34"/>
    </row>
    <row r="244" spans="6:9" ht="12.75" x14ac:dyDescent="0.2">
      <c r="F244" s="34"/>
      <c r="G244" s="34"/>
      <c r="H244" s="34"/>
      <c r="I244" s="34"/>
    </row>
    <row r="245" spans="6:9" ht="12.75" x14ac:dyDescent="0.2">
      <c r="F245" s="34"/>
      <c r="G245" s="34"/>
      <c r="H245" s="34"/>
      <c r="I245" s="34"/>
    </row>
    <row r="246" spans="6:9" ht="12.75" x14ac:dyDescent="0.2">
      <c r="F246" s="34"/>
      <c r="G246" s="34"/>
      <c r="H246" s="34"/>
      <c r="I246" s="34"/>
    </row>
    <row r="247" spans="6:9" ht="12.75" x14ac:dyDescent="0.2">
      <c r="F247" s="34"/>
      <c r="G247" s="34"/>
      <c r="H247" s="34"/>
      <c r="I247" s="34"/>
    </row>
    <row r="248" spans="6:9" ht="12.75" x14ac:dyDescent="0.2">
      <c r="F248" s="34"/>
      <c r="G248" s="34"/>
      <c r="H248" s="34"/>
      <c r="I248" s="34"/>
    </row>
    <row r="249" spans="6:9" ht="12.75" x14ac:dyDescent="0.2">
      <c r="F249" s="34"/>
      <c r="G249" s="34"/>
      <c r="H249" s="34"/>
      <c r="I249" s="34"/>
    </row>
    <row r="250" spans="6:9" ht="12.75" x14ac:dyDescent="0.2">
      <c r="F250" s="34"/>
      <c r="G250" s="34"/>
      <c r="H250" s="34"/>
      <c r="I250" s="34"/>
    </row>
    <row r="251" spans="6:9" ht="12.75" x14ac:dyDescent="0.2">
      <c r="F251" s="34"/>
      <c r="G251" s="34"/>
      <c r="H251" s="34"/>
      <c r="I251" s="34"/>
    </row>
    <row r="252" spans="6:9" ht="12.75" x14ac:dyDescent="0.2">
      <c r="F252" s="34"/>
      <c r="G252" s="34"/>
      <c r="H252" s="34"/>
      <c r="I252" s="34"/>
    </row>
    <row r="253" spans="6:9" ht="12.75" x14ac:dyDescent="0.2">
      <c r="F253" s="34"/>
      <c r="G253" s="34"/>
      <c r="H253" s="34"/>
      <c r="I253" s="34"/>
    </row>
    <row r="254" spans="6:9" ht="12.75" x14ac:dyDescent="0.2">
      <c r="F254" s="34"/>
      <c r="G254" s="34"/>
      <c r="H254" s="34"/>
      <c r="I254" s="34"/>
    </row>
    <row r="255" spans="6:9" ht="12.75" x14ac:dyDescent="0.2">
      <c r="F255" s="34"/>
      <c r="G255" s="34"/>
      <c r="H255" s="34"/>
      <c r="I255" s="34"/>
    </row>
    <row r="256" spans="6:9" ht="12.75" x14ac:dyDescent="0.2">
      <c r="F256" s="34"/>
      <c r="G256" s="34"/>
      <c r="H256" s="34"/>
      <c r="I256" s="34"/>
    </row>
    <row r="257" spans="6:9" ht="12.75" x14ac:dyDescent="0.2">
      <c r="F257" s="34"/>
      <c r="G257" s="34"/>
      <c r="H257" s="34"/>
      <c r="I257" s="34"/>
    </row>
    <row r="258" spans="6:9" ht="12.75" x14ac:dyDescent="0.2">
      <c r="F258" s="34"/>
      <c r="G258" s="34"/>
      <c r="H258" s="34"/>
      <c r="I258" s="34"/>
    </row>
    <row r="259" spans="6:9" ht="12.75" x14ac:dyDescent="0.2">
      <c r="F259" s="34"/>
      <c r="G259" s="34"/>
      <c r="H259" s="34"/>
      <c r="I259" s="34"/>
    </row>
    <row r="260" spans="6:9" thickBot="1" x14ac:dyDescent="0.25">
      <c r="F260" s="34"/>
      <c r="G260" s="34"/>
      <c r="H260" s="45"/>
      <c r="I260" s="45"/>
    </row>
    <row r="261" spans="6:9" thickBot="1" x14ac:dyDescent="0.25">
      <c r="F261" s="34"/>
      <c r="G261" s="34"/>
    </row>
    <row r="262" spans="6:9" thickBot="1" x14ac:dyDescent="0.25">
      <c r="F262" s="34"/>
      <c r="G262" s="34"/>
    </row>
    <row r="263" spans="6:9" thickBot="1" x14ac:dyDescent="0.25">
      <c r="F263" s="34"/>
      <c r="G263" s="34"/>
    </row>
    <row r="264" spans="6:9" thickBot="1" x14ac:dyDescent="0.25">
      <c r="F264" s="34"/>
      <c r="G264" s="34"/>
    </row>
    <row r="265" spans="6:9" thickBot="1" x14ac:dyDescent="0.25">
      <c r="F265" s="34"/>
      <c r="G265" s="34"/>
    </row>
    <row r="266" spans="6:9" thickBot="1" x14ac:dyDescent="0.25">
      <c r="F266" s="34"/>
      <c r="G266" s="34"/>
    </row>
    <row r="267" spans="6:9" thickBot="1" x14ac:dyDescent="0.25">
      <c r="F267" s="34"/>
      <c r="G267" s="34"/>
    </row>
    <row r="268" spans="6:9" thickBot="1" x14ac:dyDescent="0.25">
      <c r="F268" s="34"/>
      <c r="G268" s="34"/>
    </row>
    <row r="269" spans="6:9" thickBot="1" x14ac:dyDescent="0.25">
      <c r="F269" s="34"/>
      <c r="G269" s="34"/>
    </row>
    <row r="270" spans="6:9" thickBot="1" x14ac:dyDescent="0.25">
      <c r="F270" s="34"/>
      <c r="G270" s="34"/>
    </row>
    <row r="271" spans="6:9" thickBot="1" x14ac:dyDescent="0.25">
      <c r="F271" s="34"/>
      <c r="G271" s="34"/>
    </row>
    <row r="272" spans="6:9" thickBot="1" x14ac:dyDescent="0.25">
      <c r="F272" s="34"/>
      <c r="G272" s="34"/>
    </row>
    <row r="273" spans="6:7" thickBot="1" x14ac:dyDescent="0.25">
      <c r="F273" s="34"/>
      <c r="G273" s="34"/>
    </row>
    <row r="274" spans="6:7" thickBot="1" x14ac:dyDescent="0.25">
      <c r="F274" s="34"/>
      <c r="G274" s="34"/>
    </row>
    <row r="275" spans="6:7" thickBot="1" x14ac:dyDescent="0.25">
      <c r="F275" s="34"/>
      <c r="G275" s="34"/>
    </row>
    <row r="276" spans="6:7" thickBot="1" x14ac:dyDescent="0.25">
      <c r="F276" s="34"/>
      <c r="G276" s="34"/>
    </row>
    <row r="277" spans="6:7" thickBot="1" x14ac:dyDescent="0.25">
      <c r="F277" s="34"/>
      <c r="G277" s="34"/>
    </row>
    <row r="278" spans="6:7" thickBot="1" x14ac:dyDescent="0.25">
      <c r="F278" s="34"/>
      <c r="G278" s="34"/>
    </row>
    <row r="279" spans="6:7" thickBot="1" x14ac:dyDescent="0.25">
      <c r="F279" s="34"/>
      <c r="G279" s="34"/>
    </row>
    <row r="280" spans="6:7" thickBot="1" x14ac:dyDescent="0.25">
      <c r="F280" s="34"/>
      <c r="G280" s="34"/>
    </row>
    <row r="281" spans="6:7" thickBot="1" x14ac:dyDescent="0.25">
      <c r="F281" s="34"/>
      <c r="G281" s="34"/>
    </row>
    <row r="282" spans="6:7" thickBot="1" x14ac:dyDescent="0.25">
      <c r="F282" s="34"/>
      <c r="G282" s="34"/>
    </row>
    <row r="283" spans="6:7" thickBot="1" x14ac:dyDescent="0.25">
      <c r="F283" s="34"/>
      <c r="G283" s="34"/>
    </row>
    <row r="284" spans="6:7" thickBot="1" x14ac:dyDescent="0.25">
      <c r="F284" s="34"/>
      <c r="G284" s="34"/>
    </row>
    <row r="285" spans="6:7" thickBot="1" x14ac:dyDescent="0.25">
      <c r="F285" s="34"/>
      <c r="G285" s="34"/>
    </row>
    <row r="286" spans="6:7" thickBot="1" x14ac:dyDescent="0.25">
      <c r="F286" s="34"/>
      <c r="G286" s="34"/>
    </row>
    <row r="287" spans="6:7" thickBot="1" x14ac:dyDescent="0.25">
      <c r="F287" s="34"/>
      <c r="G287" s="34"/>
    </row>
    <row r="288" spans="6:7" thickBot="1" x14ac:dyDescent="0.25">
      <c r="F288" s="34"/>
      <c r="G288" s="34"/>
    </row>
    <row r="289" spans="6:7" thickBot="1" x14ac:dyDescent="0.25">
      <c r="F289" s="34"/>
      <c r="G289" s="34"/>
    </row>
    <row r="290" spans="6:7" thickBot="1" x14ac:dyDescent="0.25">
      <c r="F290" s="34"/>
      <c r="G290" s="34"/>
    </row>
    <row r="291" spans="6:7" thickBot="1" x14ac:dyDescent="0.25">
      <c r="F291" s="34"/>
      <c r="G291" s="34"/>
    </row>
    <row r="292" spans="6:7" thickBot="1" x14ac:dyDescent="0.25">
      <c r="F292" s="34"/>
      <c r="G292" s="34"/>
    </row>
    <row r="293" spans="6:7" thickBot="1" x14ac:dyDescent="0.25">
      <c r="F293" s="34"/>
      <c r="G293" s="34"/>
    </row>
    <row r="294" spans="6:7" thickBot="1" x14ac:dyDescent="0.25">
      <c r="F294" s="34"/>
      <c r="G294" s="34"/>
    </row>
    <row r="295" spans="6:7" thickBot="1" x14ac:dyDescent="0.25">
      <c r="F295" s="34"/>
      <c r="G295" s="34"/>
    </row>
    <row r="296" spans="6:7" thickBot="1" x14ac:dyDescent="0.25">
      <c r="F296" s="34"/>
      <c r="G296" s="34"/>
    </row>
    <row r="297" spans="6:7" thickBot="1" x14ac:dyDescent="0.25">
      <c r="F297" s="34"/>
      <c r="G297" s="34"/>
    </row>
    <row r="298" spans="6:7" thickBot="1" x14ac:dyDescent="0.25">
      <c r="F298" s="34"/>
      <c r="G298" s="34"/>
    </row>
    <row r="299" spans="6:7" thickBot="1" x14ac:dyDescent="0.25">
      <c r="F299" s="34"/>
      <c r="G299" s="34"/>
    </row>
    <row r="300" spans="6:7" thickBot="1" x14ac:dyDescent="0.25">
      <c r="F300" s="34"/>
      <c r="G300" s="34"/>
    </row>
    <row r="301" spans="6:7" thickBot="1" x14ac:dyDescent="0.25">
      <c r="F301" s="34"/>
      <c r="G301" s="34"/>
    </row>
    <row r="302" spans="6:7" thickBot="1" x14ac:dyDescent="0.25">
      <c r="F302" s="34"/>
      <c r="G302" s="34"/>
    </row>
    <row r="303" spans="6:7" thickBot="1" x14ac:dyDescent="0.25">
      <c r="F303" s="34"/>
      <c r="G303" s="34"/>
    </row>
    <row r="304" spans="6:7" thickBot="1" x14ac:dyDescent="0.25">
      <c r="F304" s="34"/>
      <c r="G304" s="34"/>
    </row>
    <row r="305" spans="6:7" thickBot="1" x14ac:dyDescent="0.25">
      <c r="F305" s="34"/>
      <c r="G305" s="34"/>
    </row>
    <row r="306" spans="6:7" thickBot="1" x14ac:dyDescent="0.25">
      <c r="F306" s="34"/>
      <c r="G306" s="34"/>
    </row>
    <row r="307" spans="6:7" thickBot="1" x14ac:dyDescent="0.25">
      <c r="F307" s="34"/>
      <c r="G307" s="34"/>
    </row>
    <row r="308" spans="6:7" thickBot="1" x14ac:dyDescent="0.25">
      <c r="F308" s="34"/>
      <c r="G308" s="34"/>
    </row>
    <row r="309" spans="6:7" thickBot="1" x14ac:dyDescent="0.25">
      <c r="F309" s="34"/>
      <c r="G309" s="34"/>
    </row>
    <row r="310" spans="6:7" thickBot="1" x14ac:dyDescent="0.25">
      <c r="F310" s="34"/>
      <c r="G310" s="34"/>
    </row>
    <row r="311" spans="6:7" thickBot="1" x14ac:dyDescent="0.25">
      <c r="F311" s="34"/>
      <c r="G311" s="34"/>
    </row>
    <row r="312" spans="6:7" thickBot="1" x14ac:dyDescent="0.25">
      <c r="F312" s="34"/>
      <c r="G312" s="34"/>
    </row>
    <row r="313" spans="6:7" thickBot="1" x14ac:dyDescent="0.25">
      <c r="F313" s="34"/>
      <c r="G313" s="34"/>
    </row>
    <row r="314" spans="6:7" thickBot="1" x14ac:dyDescent="0.25">
      <c r="F314" s="34"/>
      <c r="G314" s="34"/>
    </row>
    <row r="315" spans="6:7" thickBot="1" x14ac:dyDescent="0.25">
      <c r="F315" s="34"/>
      <c r="G315" s="34"/>
    </row>
    <row r="316" spans="6:7" thickBot="1" x14ac:dyDescent="0.25">
      <c r="F316" s="34"/>
      <c r="G316" s="34"/>
    </row>
    <row r="317" spans="6:7" thickBot="1" x14ac:dyDescent="0.25">
      <c r="F317" s="34"/>
      <c r="G317" s="34"/>
    </row>
    <row r="318" spans="6:7" thickBot="1" x14ac:dyDescent="0.25">
      <c r="F318" s="34"/>
      <c r="G318" s="34"/>
    </row>
    <row r="319" spans="6:7" thickBot="1" x14ac:dyDescent="0.25">
      <c r="F319" s="34"/>
      <c r="G319" s="34"/>
    </row>
    <row r="320" spans="6:7" thickBot="1" x14ac:dyDescent="0.25">
      <c r="F320" s="34"/>
      <c r="G320" s="34"/>
    </row>
    <row r="321" spans="6:7" thickBot="1" x14ac:dyDescent="0.25">
      <c r="F321" s="34"/>
      <c r="G321" s="34"/>
    </row>
    <row r="322" spans="6:7" thickBot="1" x14ac:dyDescent="0.25">
      <c r="F322" s="34"/>
      <c r="G322" s="34"/>
    </row>
    <row r="323" spans="6:7" thickBot="1" x14ac:dyDescent="0.25">
      <c r="F323" s="34"/>
      <c r="G323" s="34"/>
    </row>
    <row r="324" spans="6:7" thickBot="1" x14ac:dyDescent="0.25">
      <c r="F324" s="34"/>
      <c r="G324" s="34"/>
    </row>
    <row r="325" spans="6:7" thickBot="1" x14ac:dyDescent="0.25">
      <c r="F325" s="34"/>
      <c r="G325" s="34"/>
    </row>
    <row r="326" spans="6:7" thickBot="1" x14ac:dyDescent="0.25">
      <c r="F326" s="34"/>
      <c r="G326" s="34"/>
    </row>
    <row r="327" spans="6:7" thickBot="1" x14ac:dyDescent="0.25">
      <c r="F327" s="34"/>
      <c r="G327" s="34"/>
    </row>
    <row r="328" spans="6:7" thickBot="1" x14ac:dyDescent="0.25">
      <c r="F328" s="34"/>
      <c r="G328" s="34"/>
    </row>
    <row r="329" spans="6:7" thickBot="1" x14ac:dyDescent="0.25">
      <c r="F329" s="34"/>
      <c r="G329" s="34"/>
    </row>
    <row r="330" spans="6:7" thickBot="1" x14ac:dyDescent="0.25">
      <c r="F330" s="34"/>
      <c r="G330" s="34"/>
    </row>
    <row r="331" spans="6:7" thickBot="1" x14ac:dyDescent="0.25">
      <c r="F331" s="34"/>
      <c r="G331" s="34"/>
    </row>
    <row r="332" spans="6:7" thickBot="1" x14ac:dyDescent="0.25">
      <c r="F332" s="34"/>
      <c r="G332" s="34"/>
    </row>
    <row r="333" spans="6:7" thickBot="1" x14ac:dyDescent="0.25">
      <c r="F333" s="34"/>
      <c r="G333" s="34"/>
    </row>
    <row r="334" spans="6:7" thickBot="1" x14ac:dyDescent="0.25">
      <c r="F334" s="34"/>
      <c r="G334" s="34"/>
    </row>
    <row r="335" spans="6:7" thickBot="1" x14ac:dyDescent="0.25">
      <c r="F335" s="34"/>
      <c r="G335" s="34"/>
    </row>
    <row r="336" spans="6:7" thickBot="1" x14ac:dyDescent="0.25">
      <c r="F336" s="34"/>
      <c r="G336" s="34"/>
    </row>
    <row r="337" spans="6:7" thickBot="1" x14ac:dyDescent="0.25">
      <c r="F337" s="34"/>
      <c r="G337" s="34"/>
    </row>
    <row r="338" spans="6:7" thickBot="1" x14ac:dyDescent="0.25">
      <c r="F338" s="34"/>
      <c r="G338" s="34"/>
    </row>
    <row r="339" spans="6:7" thickBot="1" x14ac:dyDescent="0.25">
      <c r="F339" s="34"/>
      <c r="G339" s="34"/>
    </row>
    <row r="340" spans="6:7" thickBot="1" x14ac:dyDescent="0.25">
      <c r="F340" s="34"/>
      <c r="G340" s="34"/>
    </row>
    <row r="341" spans="6:7" thickBot="1" x14ac:dyDescent="0.25">
      <c r="F341" s="34"/>
      <c r="G341" s="34"/>
    </row>
    <row r="342" spans="6:7" thickBot="1" x14ac:dyDescent="0.25">
      <c r="F342" s="34"/>
      <c r="G342" s="34"/>
    </row>
    <row r="343" spans="6:7" thickBot="1" x14ac:dyDescent="0.25">
      <c r="F343" s="34"/>
      <c r="G343" s="34"/>
    </row>
    <row r="344" spans="6:7" thickBot="1" x14ac:dyDescent="0.25">
      <c r="F344" s="34"/>
      <c r="G344" s="34"/>
    </row>
    <row r="345" spans="6:7" thickBot="1" x14ac:dyDescent="0.25">
      <c r="F345" s="34"/>
      <c r="G345" s="34"/>
    </row>
    <row r="346" spans="6:7" thickBot="1" x14ac:dyDescent="0.25">
      <c r="F346" s="34"/>
      <c r="G346" s="34"/>
    </row>
    <row r="347" spans="6:7" thickBot="1" x14ac:dyDescent="0.25">
      <c r="F347" s="34"/>
      <c r="G347" s="34"/>
    </row>
    <row r="348" spans="6:7" thickBot="1" x14ac:dyDescent="0.25">
      <c r="F348" s="34"/>
      <c r="G348" s="34"/>
    </row>
    <row r="349" spans="6:7" thickBot="1" x14ac:dyDescent="0.25">
      <c r="F349" s="34"/>
      <c r="G349" s="34"/>
    </row>
    <row r="350" spans="6:7" thickBot="1" x14ac:dyDescent="0.25">
      <c r="F350" s="34"/>
      <c r="G350" s="34"/>
    </row>
    <row r="351" spans="6:7" thickBot="1" x14ac:dyDescent="0.25">
      <c r="F351" s="34"/>
      <c r="G351" s="34"/>
    </row>
    <row r="352" spans="6:7" thickBot="1" x14ac:dyDescent="0.25">
      <c r="F352" s="34"/>
      <c r="G352" s="34"/>
    </row>
    <row r="353" spans="6:7" thickBot="1" x14ac:dyDescent="0.25">
      <c r="F353" s="34"/>
      <c r="G353" s="34"/>
    </row>
    <row r="354" spans="6:7" thickBot="1" x14ac:dyDescent="0.25">
      <c r="F354" s="34"/>
      <c r="G354" s="34"/>
    </row>
    <row r="355" spans="6:7" thickBot="1" x14ac:dyDescent="0.25">
      <c r="F355" s="34"/>
      <c r="G355" s="34"/>
    </row>
    <row r="356" spans="6:7" thickBot="1" x14ac:dyDescent="0.25">
      <c r="F356" s="34"/>
      <c r="G356" s="34"/>
    </row>
    <row r="357" spans="6:7" thickBot="1" x14ac:dyDescent="0.25">
      <c r="F357" s="34"/>
      <c r="G357" s="34"/>
    </row>
    <row r="358" spans="6:7" thickBot="1" x14ac:dyDescent="0.25">
      <c r="F358" s="34"/>
      <c r="G358" s="34"/>
    </row>
    <row r="359" spans="6:7" thickBot="1" x14ac:dyDescent="0.25">
      <c r="F359" s="34"/>
      <c r="G359" s="34"/>
    </row>
    <row r="360" spans="6:7" thickBot="1" x14ac:dyDescent="0.25">
      <c r="F360" s="34"/>
      <c r="G360" s="34"/>
    </row>
    <row r="361" spans="6:7" thickBot="1" x14ac:dyDescent="0.25">
      <c r="F361" s="34"/>
      <c r="G361" s="34"/>
    </row>
    <row r="362" spans="6:7" thickBot="1" x14ac:dyDescent="0.25">
      <c r="F362" s="34"/>
      <c r="G362" s="34"/>
    </row>
    <row r="363" spans="6:7" thickBot="1" x14ac:dyDescent="0.25">
      <c r="F363" s="34"/>
      <c r="G363" s="34"/>
    </row>
    <row r="364" spans="6:7" thickBot="1" x14ac:dyDescent="0.25">
      <c r="F364" s="34"/>
      <c r="G364" s="34"/>
    </row>
    <row r="365" spans="6:7" thickBot="1" x14ac:dyDescent="0.25">
      <c r="F365" s="34"/>
      <c r="G365" s="34"/>
    </row>
    <row r="366" spans="6:7" thickBot="1" x14ac:dyDescent="0.25">
      <c r="F366" s="34"/>
      <c r="G366" s="34"/>
    </row>
    <row r="367" spans="6:7" thickBot="1" x14ac:dyDescent="0.25">
      <c r="F367" s="34"/>
      <c r="G367" s="34"/>
    </row>
    <row r="368" spans="6:7" thickBot="1" x14ac:dyDescent="0.25">
      <c r="F368" s="34"/>
      <c r="G368" s="34"/>
    </row>
    <row r="369" spans="6:7" thickBot="1" x14ac:dyDescent="0.25">
      <c r="F369" s="34"/>
      <c r="G369" s="34"/>
    </row>
    <row r="370" spans="6:7" thickBot="1" x14ac:dyDescent="0.25">
      <c r="F370" s="34"/>
      <c r="G370" s="34"/>
    </row>
    <row r="371" spans="6:7" thickBot="1" x14ac:dyDescent="0.25">
      <c r="F371" s="34"/>
      <c r="G371" s="34"/>
    </row>
    <row r="372" spans="6:7" thickBot="1" x14ac:dyDescent="0.25">
      <c r="F372" s="34"/>
      <c r="G372" s="34"/>
    </row>
    <row r="373" spans="6:7" thickBot="1" x14ac:dyDescent="0.25">
      <c r="F373" s="34"/>
      <c r="G373" s="34"/>
    </row>
    <row r="374" spans="6:7" thickBot="1" x14ac:dyDescent="0.25">
      <c r="F374" s="34"/>
      <c r="G374" s="34"/>
    </row>
    <row r="375" spans="6:7" thickBot="1" x14ac:dyDescent="0.25">
      <c r="F375" s="34"/>
      <c r="G375" s="34"/>
    </row>
    <row r="376" spans="6:7" thickBot="1" x14ac:dyDescent="0.25">
      <c r="F376" s="34"/>
      <c r="G376" s="34"/>
    </row>
    <row r="377" spans="6:7" thickBot="1" x14ac:dyDescent="0.25">
      <c r="F377" s="34"/>
      <c r="G377" s="34"/>
    </row>
    <row r="378" spans="6:7" thickBot="1" x14ac:dyDescent="0.25">
      <c r="F378" s="34"/>
      <c r="G378" s="34"/>
    </row>
    <row r="379" spans="6:7" thickBot="1" x14ac:dyDescent="0.25">
      <c r="F379" s="34"/>
      <c r="G379" s="34"/>
    </row>
    <row r="380" spans="6:7" thickBot="1" x14ac:dyDescent="0.25">
      <c r="F380" s="34"/>
      <c r="G380" s="34"/>
    </row>
    <row r="381" spans="6:7" thickBot="1" x14ac:dyDescent="0.25">
      <c r="F381" s="34"/>
      <c r="G381" s="34"/>
    </row>
    <row r="382" spans="6:7" thickBot="1" x14ac:dyDescent="0.25">
      <c r="F382" s="34"/>
      <c r="G382" s="34"/>
    </row>
    <row r="383" spans="6:7" thickBot="1" x14ac:dyDescent="0.25">
      <c r="F383" s="34"/>
      <c r="G383" s="34"/>
    </row>
    <row r="384" spans="6:7" thickBot="1" x14ac:dyDescent="0.25">
      <c r="F384" s="32"/>
      <c r="G384" s="42"/>
    </row>
    <row r="385" spans="6:7" thickBot="1" x14ac:dyDescent="0.25">
      <c r="F385" s="20"/>
      <c r="G385" s="43"/>
    </row>
    <row r="386" spans="6:7" thickBot="1" x14ac:dyDescent="0.25">
      <c r="F386" s="20"/>
      <c r="G386" s="43"/>
    </row>
    <row r="387" spans="6:7" thickBot="1" x14ac:dyDescent="0.25">
      <c r="F387" s="20"/>
      <c r="G387" s="43"/>
    </row>
    <row r="388" spans="6:7" thickBot="1" x14ac:dyDescent="0.25">
      <c r="F388" s="20"/>
      <c r="G388" s="43"/>
    </row>
    <row r="389" spans="6:7" thickBot="1" x14ac:dyDescent="0.25">
      <c r="F389" s="20"/>
      <c r="G389" s="43"/>
    </row>
    <row r="390" spans="6:7" ht="12.75" x14ac:dyDescent="0.2"/>
  </sheetData>
  <sheetProtection formatCells="0"/>
  <mergeCells count="4">
    <mergeCell ref="A1:I1"/>
    <mergeCell ref="A2:I2"/>
    <mergeCell ref="A148:B148"/>
    <mergeCell ref="A149:B149"/>
  </mergeCells>
  <phoneticPr fontId="0" type="noConversion"/>
  <printOptions horizontalCentered="1"/>
  <pageMargins left="0.19685039370078741" right="0.19685039370078741" top="0.47244094488188981" bottom="0.19685039370078741" header="0.39370078740157483" footer="0.78740157480314965"/>
  <pageSetup paperSize="9" scale="48" orientation="landscape" r:id="rId1"/>
  <headerFooter>
    <oddHeader>&amp;R&amp;"Times New Roman CE,Félkövér"4.1.sz.melléklet</oddHeader>
  </headerFooter>
  <rowBreaks count="3" manualBreakCount="3">
    <brk id="63" max="8" man="1"/>
    <brk id="88" max="8" man="1"/>
    <brk id="19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2</vt:i4>
      </vt:variant>
    </vt:vector>
  </HeadingPairs>
  <TitlesOfParts>
    <vt:vector size="3" baseType="lpstr">
      <vt:lpstr>4.1.sz.mell.</vt:lpstr>
      <vt:lpstr>'4.1.sz.mell.'!Nyomtatási_cím</vt:lpstr>
      <vt:lpstr>'4.1.sz.mell.'!Nyomtatási_terület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</dc:creator>
  <cp:lastModifiedBy>ASP_2</cp:lastModifiedBy>
  <cp:lastPrinted>2018-05-31T13:06:33Z</cp:lastPrinted>
  <dcterms:created xsi:type="dcterms:W3CDTF">2014-02-13T10:33:01Z</dcterms:created>
  <dcterms:modified xsi:type="dcterms:W3CDTF">2018-05-31T13:06:36Z</dcterms:modified>
</cp:coreProperties>
</file>