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6230" yWindow="-225" windowWidth="12660" windowHeight="11640" tabRatio="727" firstSheet="1" activeTab="10"/>
  </bookViews>
  <sheets>
    <sheet name="1.1.sz.mell." sheetId="1" r:id="rId1"/>
    <sheet name="1.2.sz.mell." sheetId="95" r:id="rId2"/>
    <sheet name="1.3.sz.mell." sheetId="96" r:id="rId3"/>
    <sheet name="2.1.sz.mell." sheetId="94" r:id="rId4"/>
    <sheet name="2.2.sz.mell  " sheetId="61" r:id="rId5"/>
    <sheet name="4.1.mell" sheetId="97" r:id="rId6"/>
    <sheet name="4.1.1. sz. mell " sheetId="99" r:id="rId7"/>
    <sheet name="4.1.2." sheetId="98" r:id="rId8"/>
    <sheet name="5. mell" sheetId="63" r:id="rId9"/>
    <sheet name="6. mell" sheetId="64" r:id="rId10"/>
    <sheet name="1. sz tájékoztató t." sheetId="88" r:id="rId11"/>
    <sheet name="2.sz tájékoztató t." sheetId="24" r:id="rId12"/>
    <sheet name="3.sz tájékoztató t." sheetId="2" r:id="rId13"/>
    <sheet name="4.sz tájékoztató t." sheetId="70" r:id="rId14"/>
  </sheets>
  <definedNames>
    <definedName name="_xlnm.Print_Titles" localSheetId="6">'4.1.1. sz. mell '!$A$1:$IV$6</definedName>
    <definedName name="_xlnm.Print_Area" localSheetId="0">'1.1.sz.mell.'!$A$1:$C$147</definedName>
    <definedName name="_xlnm.Print_Area" localSheetId="1">'1.2.sz.mell.'!$A$2:$C$149</definedName>
    <definedName name="_xlnm.Print_Area" localSheetId="2">'1.3.sz.mell.'!$A$1:$C$148</definedName>
    <definedName name="_xlnm.Print_Area" localSheetId="3">'2.1.sz.mell.'!$A$1:$I$31</definedName>
    <definedName name="_xlnm.Print_Area" localSheetId="4">'2.2.sz.mell  '!$A$1:$G$33</definedName>
    <definedName name="_xlnm.Print_Area" localSheetId="6">'4.1.1. sz. mell '!$A$1:$C$148</definedName>
    <definedName name="_xlnm.Print_Area" localSheetId="7">'4.1.2.'!$A$1:$C$148</definedName>
  </definedNames>
  <calcPr calcId="125725"/>
  <fileRecoveryPr repairLoad="1"/>
</workbook>
</file>

<file path=xl/calcChain.xml><?xml version="1.0" encoding="utf-8"?>
<calcChain xmlns="http://schemas.openxmlformats.org/spreadsheetml/2006/main">
  <c r="C8" i="99"/>
  <c r="C15"/>
  <c r="C22"/>
  <c r="C29"/>
  <c r="C36"/>
  <c r="C47"/>
  <c r="C53"/>
  <c r="C58"/>
  <c r="C63"/>
  <c r="C64"/>
  <c r="C68"/>
  <c r="C73"/>
  <c r="C76"/>
  <c r="C80"/>
  <c r="C86" s="1"/>
  <c r="C87" s="1"/>
  <c r="C91"/>
  <c r="C107"/>
  <c r="C121"/>
  <c r="C124"/>
  <c r="C125"/>
  <c r="C129"/>
  <c r="C134"/>
  <c r="C139"/>
  <c r="C144"/>
  <c r="C145" s="1"/>
  <c r="C8" i="98"/>
  <c r="C15"/>
  <c r="C22"/>
  <c r="C29"/>
  <c r="C36"/>
  <c r="C47"/>
  <c r="C53"/>
  <c r="C58"/>
  <c r="C63"/>
  <c r="C64"/>
  <c r="C68"/>
  <c r="C73"/>
  <c r="C76"/>
  <c r="C80"/>
  <c r="C86"/>
  <c r="C87" s="1"/>
  <c r="C91"/>
  <c r="C107"/>
  <c r="C121"/>
  <c r="C124"/>
  <c r="C125"/>
  <c r="C129"/>
  <c r="C134"/>
  <c r="C139"/>
  <c r="C144"/>
  <c r="C145"/>
  <c r="C139" i="97"/>
  <c r="C134"/>
  <c r="C129"/>
  <c r="C125"/>
  <c r="C144" s="1"/>
  <c r="C121"/>
  <c r="C107"/>
  <c r="C91"/>
  <c r="C124" s="1"/>
  <c r="C80"/>
  <c r="C76"/>
  <c r="C73"/>
  <c r="C68"/>
  <c r="C86" s="1"/>
  <c r="C64"/>
  <c r="C58"/>
  <c r="C53"/>
  <c r="C47"/>
  <c r="C36"/>
  <c r="C29"/>
  <c r="C22"/>
  <c r="C15"/>
  <c r="C8"/>
  <c r="C63" s="1"/>
  <c r="C87" s="1"/>
  <c r="E38" i="70"/>
  <c r="C25" i="2"/>
  <c r="D17" i="61"/>
  <c r="D31" s="1"/>
  <c r="G17"/>
  <c r="G31" s="1"/>
  <c r="D18" i="94"/>
  <c r="E18"/>
  <c r="C18"/>
  <c r="H29"/>
  <c r="I29"/>
  <c r="C24"/>
  <c r="C19"/>
  <c r="C27" s="1"/>
  <c r="I27"/>
  <c r="H27"/>
  <c r="G27"/>
  <c r="I18"/>
  <c r="I28" s="1"/>
  <c r="H18"/>
  <c r="H28" s="1"/>
  <c r="G18"/>
  <c r="G28" s="1"/>
  <c r="G29" s="1"/>
  <c r="I31"/>
  <c r="G31"/>
  <c r="E24"/>
  <c r="D24"/>
  <c r="E19"/>
  <c r="E27" s="1"/>
  <c r="D19"/>
  <c r="D27" s="1"/>
  <c r="C145" i="97" l="1"/>
  <c r="H31" i="94"/>
  <c r="C28"/>
  <c r="C29" s="1"/>
  <c r="C31"/>
  <c r="D31"/>
  <c r="G30"/>
  <c r="H30"/>
  <c r="I30"/>
  <c r="E31"/>
  <c r="E30"/>
  <c r="E28"/>
  <c r="E29" s="1"/>
  <c r="D28"/>
  <c r="D29" s="1"/>
  <c r="C30"/>
  <c r="D30"/>
  <c r="C149" i="95"/>
  <c r="C120"/>
  <c r="C106"/>
  <c r="C90"/>
  <c r="C123" s="1"/>
  <c r="C144" s="1"/>
  <c r="C70"/>
  <c r="C55"/>
  <c r="C33"/>
  <c r="C27"/>
  <c r="C26" s="1"/>
  <c r="C19"/>
  <c r="C12"/>
  <c r="C5"/>
  <c r="C148" i="96"/>
  <c r="C27"/>
  <c r="C5"/>
  <c r="C60" s="1"/>
  <c r="C84" s="1"/>
  <c r="C119"/>
  <c r="C89"/>
  <c r="C104" i="1"/>
  <c r="C118"/>
  <c r="C88"/>
  <c r="C69"/>
  <c r="C82" s="1"/>
  <c r="C147" s="1"/>
  <c r="C54"/>
  <c r="C32"/>
  <c r="C26"/>
  <c r="C25" s="1"/>
  <c r="C18"/>
  <c r="C11"/>
  <c r="C4"/>
  <c r="D30" i="88"/>
  <c r="C30"/>
  <c r="F17" i="61"/>
  <c r="C17"/>
  <c r="F30"/>
  <c r="C18"/>
  <c r="C24"/>
  <c r="C30" s="1"/>
  <c r="O21" i="24"/>
  <c r="O9"/>
  <c r="D38" i="70"/>
  <c r="G6" i="6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B24"/>
  <c r="D24"/>
  <c r="E24"/>
  <c r="G6" i="63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O5" i="24"/>
  <c r="N14"/>
  <c r="N25"/>
  <c r="M14"/>
  <c r="M25"/>
  <c r="L14"/>
  <c r="L25"/>
  <c r="L26" s="1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B25" i="2"/>
  <c r="F31" i="61"/>
  <c r="F33" s="1"/>
  <c r="F32"/>
  <c r="C60" i="95" l="1"/>
  <c r="C148" s="1"/>
  <c r="C59" i="1"/>
  <c r="C83" s="1"/>
  <c r="C121"/>
  <c r="C142" s="1"/>
  <c r="C146"/>
  <c r="C122" i="96"/>
  <c r="C143" s="1"/>
  <c r="I26" i="24"/>
  <c r="O25"/>
  <c r="N26"/>
  <c r="K26"/>
  <c r="H26"/>
  <c r="E26"/>
  <c r="O14"/>
  <c r="C26"/>
  <c r="D26"/>
  <c r="G26"/>
  <c r="J26"/>
  <c r="M26"/>
  <c r="F26"/>
  <c r="G24" i="63"/>
  <c r="C31" i="61"/>
  <c r="C147" i="96" l="1"/>
  <c r="O26" i="24"/>
</calcChain>
</file>

<file path=xl/sharedStrings.xml><?xml version="1.0" encoding="utf-8"?>
<sst xmlns="http://schemas.openxmlformats.org/spreadsheetml/2006/main" count="2071" uniqueCount="453">
  <si>
    <t>Beruházási (felhalmozási) kiadások előirányzata beruházásonként</t>
  </si>
  <si>
    <t>Felújítási kiadások előirányzata felújításonként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</si>
  <si>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</si>
  <si>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</si>
  <si>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</si>
  <si>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</si>
  <si>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</si>
  <si>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</si>
  <si>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</si>
  <si>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</si>
  <si>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</si>
  <si>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</si>
  <si>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</si>
  <si>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</si>
  <si>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</si>
  <si>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</si>
  <si>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</si>
  <si>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</si>
  <si>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</si>
  <si>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</si>
  <si>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</si>
  <si>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</si>
  <si>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</si>
  <si>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</si>
  <si>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</si>
  <si>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</si>
  <si>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</si>
  <si>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</si>
  <si>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</si>
  <si>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</si>
  <si>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</si>
  <si>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</si>
  <si>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</si>
  <si>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</si>
  <si>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</si>
  <si>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</si>
  <si>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</si>
  <si>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</si>
  <si>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</si>
  <si>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</si>
  <si>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</si>
  <si>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</si>
  <si>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</si>
  <si>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</si>
  <si>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</si>
  <si>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</si>
  <si>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Jogcím</t>
  </si>
  <si>
    <t>Összesen:</t>
  </si>
  <si>
    <t>Ezer forintban !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</si>
  <si>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</si>
  <si>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</si>
  <si>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</si>
  <si>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</si>
  <si>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</si>
  <si>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</si>
  <si>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</si>
  <si>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</si>
  <si>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</si>
  <si>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</si>
  <si>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</si>
  <si>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</si>
  <si>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</si>
  <si>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</si>
  <si>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</si>
  <si>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</si>
  <si>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</si>
  <si>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</si>
  <si>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</si>
  <si>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</si>
  <si>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</si>
  <si>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</si>
  <si>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</si>
  <si>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</si>
  <si>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</si>
  <si>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</si>
  <si>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</si>
  <si>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</si>
  <si>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</si>
  <si>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</si>
  <si>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</si>
  <si>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</si>
  <si>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</si>
  <si>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</si>
  <si>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</si>
  <si>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</si>
  <si>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</si>
  <si>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</si>
  <si>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</si>
  <si>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</si>
  <si>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</si>
  <si>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</si>
  <si>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</si>
  <si>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</si>
  <si>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</si>
  <si>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</si>
  <si>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</si>
  <si>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</si>
  <si>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</si>
  <si>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</si>
  <si>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</si>
  <si>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</si>
  <si>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</si>
  <si>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</si>
  <si>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</si>
  <si>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</si>
  <si>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</si>
  <si>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</si>
  <si>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</si>
  <si>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</si>
  <si>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</si>
  <si>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</si>
  <si>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</si>
  <si>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</si>
  <si>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</si>
  <si>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</si>
  <si>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</si>
  <si>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</si>
  <si>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</si>
  <si>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</si>
  <si>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</si>
  <si>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</si>
  <si>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</si>
  <si>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</si>
  <si>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</si>
  <si>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</si>
  <si>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</si>
  <si>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</si>
  <si>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</si>
  <si>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</si>
  <si>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</si>
  <si>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</si>
  <si>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</si>
  <si>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</si>
  <si>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</si>
  <si>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</si>
  <si>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</si>
  <si>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</si>
  <si>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</si>
  <si>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</si>
  <si>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</si>
  <si>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</si>
  <si>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</si>
  <si>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</si>
  <si>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</si>
  <si>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</si>
  <si>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</si>
  <si>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</si>
  <si>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</si>
  <si>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</si>
  <si>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</si>
  <si>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</si>
  <si>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</si>
  <si>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</si>
  <si>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</si>
  <si>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</si>
  <si>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</si>
  <si>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</si>
  <si>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</si>
  <si>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</si>
  <si>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</si>
  <si>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</si>
  <si>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</si>
  <si>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</si>
  <si>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</si>
  <si>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</si>
  <si>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</si>
  <si>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</si>
  <si>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Nem kötelező!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</si>
  <si>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</si>
  <si>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</si>
  <si>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</si>
  <si>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</si>
  <si>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</si>
  <si>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</si>
  <si>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</si>
  <si>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</si>
  <si>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</si>
  <si>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</si>
  <si>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</si>
  <si>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</si>
  <si>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</si>
  <si>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</si>
  <si>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</si>
  <si>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</si>
  <si>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</si>
  <si>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</si>
  <si>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</si>
  <si>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</si>
  <si>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</si>
  <si>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</si>
  <si>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</si>
  <si>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</si>
  <si>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</si>
  <si>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</si>
  <si>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</si>
  <si>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</si>
  <si>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</si>
  <si>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</si>
  <si>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</si>
  <si>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</si>
  <si>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</si>
  <si>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</si>
  <si>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</si>
  <si>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</si>
  <si>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</si>
  <si>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</si>
  <si>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</si>
  <si>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</si>
  <si>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</si>
  <si>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</si>
  <si>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</si>
  <si>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</si>
  <si>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</si>
  <si>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</si>
  <si>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</si>
  <si>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</si>
  <si>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</si>
  <si>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</si>
  <si>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</si>
  <si>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</si>
  <si>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</si>
  <si>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</si>
  <si>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</si>
  <si>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</si>
  <si>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</si>
  <si>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</si>
  <si>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</si>
  <si>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</si>
  <si>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</si>
  <si>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</si>
  <si>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</si>
  <si>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</si>
  <si>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</si>
  <si>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</si>
  <si>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</si>
  <si>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</si>
  <si>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</si>
  <si>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</si>
  <si>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</si>
  <si>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</si>
  <si>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</si>
  <si>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</si>
  <si>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</si>
  <si>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</si>
  <si>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</si>
  <si>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</si>
  <si>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</si>
  <si>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</si>
  <si>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</si>
  <si>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</si>
  <si>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</si>
  <si>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</si>
  <si>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</si>
  <si>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</si>
  <si>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</si>
  <si>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</si>
  <si>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</si>
  <si>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</si>
  <si>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</si>
  <si>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</si>
  <si>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</si>
  <si>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</si>
  <si>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</si>
  <si>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</si>
  <si>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</si>
  <si>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</si>
  <si>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</si>
  <si>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</si>
  <si>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</si>
  <si>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</si>
  <si>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</si>
  <si>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</si>
  <si>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</si>
  <si>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</si>
  <si>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</si>
  <si>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</si>
  <si>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</si>
  <si>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</si>
  <si>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</si>
  <si>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</si>
  <si>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</si>
  <si>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</si>
  <si>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</si>
  <si>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</si>
  <si>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</si>
  <si>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</si>
  <si>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</si>
  <si>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</si>
  <si>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</si>
  <si>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</si>
  <si>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</si>
  <si>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</si>
  <si>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</si>
  <si>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</si>
  <si>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</si>
  <si>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</si>
  <si>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</si>
  <si>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</si>
  <si>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</si>
  <si>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</si>
  <si>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</si>
  <si>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</si>
  <si>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</si>
  <si>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</si>
  <si>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</si>
  <si>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</si>
  <si>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</si>
  <si>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</si>
  <si>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</si>
  <si>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</si>
  <si>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</si>
  <si>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</si>
  <si>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</si>
  <si>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</si>
  <si>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</si>
  <si>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</si>
  <si>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</si>
  <si>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</si>
  <si>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</si>
  <si>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</si>
  <si>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</si>
  <si>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</si>
  <si>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</si>
  <si>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</si>
  <si>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</si>
  <si>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</si>
  <si>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</si>
  <si>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</si>
  <si>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</si>
  <si>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</si>
  <si>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</si>
  <si>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</si>
  <si>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</si>
  <si>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</si>
  <si>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</si>
  <si>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</si>
  <si>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</si>
  <si>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</si>
  <si>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</si>
  <si>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</si>
  <si>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</si>
  <si>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</si>
  <si>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</si>
  <si>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</si>
  <si>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</si>
  <si>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</si>
  <si>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</si>
  <si>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</si>
  <si>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</si>
  <si>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</si>
  <si>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</si>
  <si>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</si>
  <si>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</si>
  <si>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</si>
  <si>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</si>
  <si>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</si>
  <si>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</si>
  <si>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</si>
  <si>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</si>
  <si>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</si>
  <si>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</si>
  <si>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</si>
  <si>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</si>
  <si>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</si>
  <si>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</si>
  <si>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</si>
  <si>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</si>
  <si>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Felhasználás
2013. XII.31-ig</t>
  </si>
  <si>
    <t xml:space="preserve">
2014. év utáni szükséglet
</t>
  </si>
  <si>
    <t>Belföldi értékpapírok kiadásai (6.1. + … + 6.4.)</t>
  </si>
  <si>
    <t>2.-ból EU-s támogatás</t>
  </si>
  <si>
    <t>Költségvetési bevételek összesen: (1.+3.+4.+6.+…+11.)</t>
  </si>
  <si>
    <t>Költségvetési kiadások összesen: (1.+3.+5.+...+11.)</t>
  </si>
  <si>
    <t>Előirányzat-felhasználási terv
2014. évre</t>
  </si>
  <si>
    <t>K I M U T A T Á S
a 2014. évben céljelleggel juttatott támogatásokról</t>
  </si>
  <si>
    <t>Felhalmozási célú átvett pénzeszközök</t>
  </si>
  <si>
    <t>A 2014. évi általános működés és ágazati feladatok támogatásának alakulása jogcímenként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</si>
  <si>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</si>
  <si>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</si>
  <si>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</si>
  <si>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</si>
  <si>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</si>
  <si>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</si>
  <si>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</si>
  <si>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</si>
  <si>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</si>
  <si>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</si>
  <si>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Zöldterülettel kapcsolatos feladatok</t>
  </si>
  <si>
    <t>Közvilágítás fenntartása</t>
  </si>
  <si>
    <t>Köztemező fenntartása</t>
  </si>
  <si>
    <t>Közutak fenntartása</t>
  </si>
  <si>
    <t>Beszámítás összege</t>
  </si>
  <si>
    <t>Egyéb kötelező önkormányzati feladatok</t>
  </si>
  <si>
    <t>Pénzbeli szociális ellátások</t>
  </si>
  <si>
    <t>Szociális étkeztetés</t>
  </si>
  <si>
    <t>Falugondnoki szolgálat</t>
  </si>
  <si>
    <t>Kis települések szociális feladatai</t>
  </si>
  <si>
    <t>Könyvtári, közművelődési feladatok</t>
  </si>
  <si>
    <t>Üdülőhelyi feladatok</t>
  </si>
  <si>
    <t>Lakott külterülettel kapcsolatos feladatok</t>
  </si>
  <si>
    <t>Egyes jöv.pótló támogatások kiegészítése</t>
  </si>
  <si>
    <t>Nyugdíjas klub</t>
  </si>
  <si>
    <t>működéshez</t>
  </si>
  <si>
    <t>Háztartásoknak</t>
  </si>
  <si>
    <t>iskolai kirándulás</t>
  </si>
  <si>
    <t>2014. évi eredeti előirányzat</t>
  </si>
  <si>
    <t>2014.évi módosított előirányzat</t>
  </si>
  <si>
    <t>Költségvetési bevételek összesen (1+...+12)</t>
  </si>
  <si>
    <t>Hiány belső finanszírozásának bevételei (15+…+18 )</t>
  </si>
  <si>
    <t xml:space="preserve">Hiány külső finanszírozásának bevételei (20+…+21) </t>
  </si>
  <si>
    <t xml:space="preserve">   Hitelek, kölcsönök felvétele</t>
  </si>
  <si>
    <t xml:space="preserve">   Egyéb külső finanszírozási bevételek</t>
  </si>
  <si>
    <t>Működési célú finanszírozási bevételek összesen (14+...+21)</t>
  </si>
  <si>
    <t>Költségvetési és finanszírozási bevételek összesen (13+22)</t>
  </si>
  <si>
    <t>BEVÉTEL ÖSSZESEN (23+24)</t>
  </si>
  <si>
    <t>Kölcsön nyújtása</t>
  </si>
  <si>
    <t>Költségvetési kiadások összesen (1+...+12)</t>
  </si>
  <si>
    <t>Likviditási hitelek törlesztése</t>
  </si>
  <si>
    <t>Működési célú finanszírozási kiadások összesen (14+...+21)</t>
  </si>
  <si>
    <t>Költségvetési és finanszírozási kiadások összesen (13+22)</t>
  </si>
  <si>
    <t>KIADÁSOK ÖSSZESEN (23+24)</t>
  </si>
  <si>
    <t>2014. évi módosított előirányzat</t>
  </si>
  <si>
    <t>2014. évi támogatás eredeti előirányzat</t>
  </si>
  <si>
    <t>2014. évi támogatás módosított előirányzat</t>
  </si>
  <si>
    <t>Helyi önkormányzatok kiegészítő támogatása</t>
  </si>
  <si>
    <t>Támogatás összege eredeti előirányzat</t>
  </si>
  <si>
    <t>Támogatás összege módosított előirányzat</t>
  </si>
  <si>
    <t>Kisértékű tárgyi eszközök</t>
  </si>
  <si>
    <t>2014</t>
  </si>
  <si>
    <t>2014. évi módoított előirányzat</t>
  </si>
  <si>
    <t>Útak felújítása</t>
  </si>
  <si>
    <t xml:space="preserve">2014. év utáni szükséglet </t>
  </si>
  <si>
    <t>2014. évi
teljesítés</t>
  </si>
  <si>
    <t>1. sz. táblázat                                                                        BEVÉTELEK</t>
  </si>
  <si>
    <t>4. melléklet a 6/2014. (IX. 26.) önkormányzati rendelethez</t>
  </si>
  <si>
    <t>Bakonyság Község 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</si>
  <si>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</si>
  <si>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</si>
  <si>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</si>
  <si>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</si>
  <si>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</si>
  <si>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</si>
  <si>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</si>
  <si>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</si>
  <si>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</si>
  <si>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</si>
  <si>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Éves engedélyezett létszám előirányzat (fő)</t>
  </si>
  <si>
    <t>Közfoglalkoztatottak létszáma (fő)</t>
  </si>
  <si>
    <t>Önként vállalt feladatok bevételei, kiadása</t>
  </si>
  <si>
    <t>Kötelező feladatok bevételei, kiadása</t>
  </si>
  <si>
    <t>4.1. melléklet az 5/2014. (V. 12.) önkormányzati rendelethez</t>
  </si>
  <si>
    <t>4.2. melléklet az 5/2014. (V. 12.) önkormányzati rendelethez</t>
  </si>
  <si>
    <t xml:space="preserve">2.2. melléklet a 3/2014. (III. 10.) önkormányzati rendelethez     </t>
  </si>
</sst>
</file>

<file path=xl/styles.xml><?xml version="1.0" encoding="utf-8"?>
<styleSheet xmlns="http://schemas.openxmlformats.org/spreadsheetml/2006/main">
  <numFmts count="3">
    <numFmt numFmtId="164" formatCode="#,###"/>
    <numFmt numFmtId="165" formatCode="#,##0\ _F_t"/>
    <numFmt numFmtId="166" formatCode="mmm\ d/"/>
  </numFmts>
  <fonts count="36"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10"/>
      <name val="Arial"/>
      <family val="2"/>
      <charset val="238"/>
    </font>
    <font>
      <i/>
      <sz val="10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theme="0"/>
        <bgColor indexed="31"/>
      </patternFill>
    </fill>
    <fill>
      <patternFill patternType="solid">
        <fgColor indexed="22"/>
        <bgColor indexed="31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33" fillId="0" borderId="0"/>
    <xf numFmtId="0" fontId="34" fillId="0" borderId="0"/>
    <xf numFmtId="0" fontId="10" fillId="0" borderId="0"/>
  </cellStyleXfs>
  <cellXfs count="505">
    <xf numFmtId="0" fontId="0" fillId="0" borderId="0" xfId="0"/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right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vertical="center" wrapText="1"/>
    </xf>
    <xf numFmtId="0" fontId="16" fillId="0" borderId="2" xfId="3" applyFont="1" applyFill="1" applyBorder="1" applyAlignment="1" applyProtection="1">
      <alignment horizontal="left" vertical="center" wrapText="1" indent="1"/>
    </xf>
    <xf numFmtId="49" fontId="16" fillId="0" borderId="8" xfId="3" applyNumberFormat="1" applyFont="1" applyFill="1" applyBorder="1" applyAlignment="1" applyProtection="1">
      <alignment horizontal="left" vertical="center" wrapText="1" indent="1"/>
    </xf>
    <xf numFmtId="0" fontId="14" fillId="0" borderId="13" xfId="3" applyFont="1" applyFill="1" applyBorder="1" applyAlignment="1" applyProtection="1">
      <alignment horizontal="left" vertical="center" wrapText="1" indent="1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0" fontId="14" fillId="0" borderId="14" xfId="3" applyFont="1" applyFill="1" applyBorder="1" applyAlignment="1" applyProtection="1">
      <alignment vertical="center" wrapText="1"/>
    </xf>
    <xf numFmtId="0" fontId="23" fillId="0" borderId="2" xfId="0" applyFont="1" applyBorder="1" applyAlignment="1" applyProtection="1">
      <alignment horizontal="left" vertical="center" indent="1"/>
      <protection locked="0"/>
    </xf>
    <xf numFmtId="3" fontId="23" fillId="0" borderId="16" xfId="0" applyNumberFormat="1" applyFont="1" applyBorder="1" applyAlignment="1" applyProtection="1">
      <alignment horizontal="right" vertical="center" indent="1"/>
      <protection locked="0"/>
    </xf>
    <xf numFmtId="0" fontId="14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5" fillId="0" borderId="14" xfId="4" applyFont="1" applyFill="1" applyBorder="1" applyAlignment="1" applyProtection="1">
      <alignment horizontal="left" vertical="center" inden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2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3" fillId="0" borderId="0" xfId="0" applyNumberFormat="1" applyFont="1" applyFill="1" applyAlignment="1" applyProtection="1">
      <alignment horizontal="right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164" fontId="14" fillId="0" borderId="23" xfId="0" applyNumberFormat="1" applyFont="1" applyFill="1" applyBorder="1" applyAlignment="1" applyProtection="1">
      <alignment horizontal="center" vertical="center" wrapText="1"/>
    </xf>
    <xf numFmtId="164" fontId="14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vertical="center" wrapText="1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1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vertical="center" wrapText="1"/>
      <protection locked="0"/>
    </xf>
    <xf numFmtId="164" fontId="13" fillId="0" borderId="16" xfId="0" applyNumberFormat="1" applyFont="1" applyFill="1" applyBorder="1" applyAlignment="1" applyProtection="1">
      <alignment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6" xfId="0" applyNumberFormat="1" applyFont="1" applyFill="1" applyBorder="1" applyAlignment="1" applyProtection="1">
      <alignment vertical="center" wrapText="1"/>
      <protection locked="0"/>
    </xf>
    <xf numFmtId="164" fontId="13" fillId="0" borderId="18" xfId="0" applyNumberFormat="1" applyFont="1" applyFill="1" applyBorder="1" applyAlignment="1" applyProtection="1">
      <alignment vertical="center" wrapText="1"/>
    </xf>
    <xf numFmtId="164" fontId="5" fillId="0" borderId="21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8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Fill="1" applyBorder="1" applyAlignment="1" applyProtection="1">
      <alignment vertical="center" wrapText="1"/>
      <protection locked="0"/>
    </xf>
    <xf numFmtId="0" fontId="23" fillId="0" borderId="30" xfId="0" applyFont="1" applyFill="1" applyBorder="1" applyAlignment="1" applyProtection="1">
      <alignment vertical="center" wrapText="1"/>
      <protection locked="0"/>
    </xf>
    <xf numFmtId="164" fontId="2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23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4" fillId="0" borderId="15" xfId="4" applyFont="1" applyFill="1" applyBorder="1" applyAlignment="1" applyProtection="1">
      <alignment horizontal="center" vertical="center" wrapText="1"/>
    </xf>
    <xf numFmtId="0" fontId="24" fillId="0" borderId="19" xfId="4" applyFont="1" applyFill="1" applyBorder="1" applyAlignment="1" applyProtection="1">
      <alignment horizontal="center" vertical="center"/>
    </xf>
    <xf numFmtId="0" fontId="24" fillId="0" borderId="32" xfId="4" applyFont="1" applyFill="1" applyBorder="1" applyAlignment="1" applyProtection="1">
      <alignment horizontal="center" vertical="center"/>
    </xf>
    <xf numFmtId="0" fontId="7" fillId="0" borderId="0" xfId="4" applyFill="1" applyProtection="1"/>
    <xf numFmtId="0" fontId="16" fillId="0" borderId="13" xfId="4" applyFont="1" applyFill="1" applyBorder="1" applyAlignment="1" applyProtection="1">
      <alignment horizontal="left" vertical="center" indent="1"/>
    </xf>
    <xf numFmtId="0" fontId="7" fillId="0" borderId="0" xfId="4" applyFill="1" applyAlignment="1" applyProtection="1">
      <alignment vertical="center"/>
    </xf>
    <xf numFmtId="0" fontId="16" fillId="0" borderId="7" xfId="4" applyFont="1" applyFill="1" applyBorder="1" applyAlignment="1" applyProtection="1">
      <alignment horizontal="left" vertical="center" indent="1"/>
    </xf>
    <xf numFmtId="164" fontId="16" fillId="0" borderId="1" xfId="4" applyNumberFormat="1" applyFont="1" applyFill="1" applyBorder="1" applyAlignment="1" applyProtection="1">
      <alignment vertical="center"/>
      <protection locked="0"/>
    </xf>
    <xf numFmtId="164" fontId="16" fillId="0" borderId="17" xfId="4" applyNumberFormat="1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horizontal="left" vertical="center" indent="1"/>
    </xf>
    <xf numFmtId="164" fontId="16" fillId="0" borderId="2" xfId="4" applyNumberFormat="1" applyFont="1" applyFill="1" applyBorder="1" applyAlignment="1" applyProtection="1">
      <alignment vertical="center"/>
      <protection locked="0"/>
    </xf>
    <xf numFmtId="164" fontId="16" fillId="0" borderId="16" xfId="4" applyNumberFormat="1" applyFont="1" applyFill="1" applyBorder="1" applyAlignment="1" applyProtection="1">
      <alignment vertical="center"/>
    </xf>
    <xf numFmtId="0" fontId="7" fillId="0" borderId="0" xfId="4" applyFill="1" applyAlignment="1" applyProtection="1">
      <alignment vertical="center"/>
      <protection locked="0"/>
    </xf>
    <xf numFmtId="164" fontId="16" fillId="0" borderId="3" xfId="4" applyNumberFormat="1" applyFont="1" applyFill="1" applyBorder="1" applyAlignment="1" applyProtection="1">
      <alignment vertical="center"/>
      <protection locked="0"/>
    </xf>
    <xf numFmtId="164" fontId="16" fillId="0" borderId="29" xfId="4" applyNumberFormat="1" applyFont="1" applyFill="1" applyBorder="1" applyAlignment="1" applyProtection="1">
      <alignment vertical="center"/>
    </xf>
    <xf numFmtId="164" fontId="14" fillId="0" borderId="14" xfId="4" applyNumberFormat="1" applyFont="1" applyFill="1" applyBorder="1" applyAlignment="1" applyProtection="1">
      <alignment vertical="center"/>
    </xf>
    <xf numFmtId="164" fontId="14" fillId="0" borderId="21" xfId="4" applyNumberFormat="1" applyFont="1" applyFill="1" applyBorder="1" applyAlignment="1" applyProtection="1">
      <alignment vertical="center"/>
    </xf>
    <xf numFmtId="0" fontId="16" fillId="0" borderId="9" xfId="4" applyFont="1" applyFill="1" applyBorder="1" applyAlignment="1" applyProtection="1">
      <alignment horizontal="left" vertical="center" indent="1"/>
    </xf>
    <xf numFmtId="0" fontId="14" fillId="0" borderId="13" xfId="4" applyFont="1" applyFill="1" applyBorder="1" applyAlignment="1" applyProtection="1">
      <alignment horizontal="left" vertical="center" indent="1"/>
    </xf>
    <xf numFmtId="164" fontId="14" fillId="0" borderId="14" xfId="4" applyNumberFormat="1" applyFont="1" applyFill="1" applyBorder="1" applyProtection="1"/>
    <xf numFmtId="164" fontId="14" fillId="0" borderId="21" xfId="4" applyNumberFormat="1" applyFont="1" applyFill="1" applyBorder="1" applyProtection="1"/>
    <xf numFmtId="0" fontId="7" fillId="0" borderId="0" xfId="4" applyFill="1" applyProtection="1">
      <protection locked="0"/>
    </xf>
    <xf numFmtId="0" fontId="10" fillId="0" borderId="0" xfId="4" applyFont="1" applyFill="1" applyProtection="1"/>
    <xf numFmtId="0" fontId="28" fillId="0" borderId="0" xfId="4" applyFont="1" applyFill="1" applyProtection="1">
      <protection locked="0"/>
    </xf>
    <xf numFmtId="0" fontId="17" fillId="0" borderId="0" xfId="4" applyFont="1" applyFill="1" applyProtection="1">
      <protection locked="0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5" fillId="2" borderId="14" xfId="0" applyNumberFormat="1" applyFont="1" applyFill="1" applyBorder="1" applyAlignment="1" applyProtection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3" xfId="0" applyFont="1" applyFill="1" applyBorder="1" applyAlignment="1" applyProtection="1">
      <alignment vertical="center" wrapText="1"/>
      <protection locked="0"/>
    </xf>
    <xf numFmtId="164" fontId="22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 applyProtection="1">
      <alignment horizontal="left" indent="6"/>
    </xf>
    <xf numFmtId="0" fontId="16" fillId="0" borderId="2" xfId="3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left"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 applyProtection="1">
      <alignment horizontal="left" vertical="center" wrapText="1" indent="1"/>
    </xf>
    <xf numFmtId="0" fontId="20" fillId="0" borderId="5" xfId="0" applyFont="1" applyFill="1" applyBorder="1" applyAlignment="1" applyProtection="1">
      <alignment horizontal="left" vertical="center" wrapText="1" indent="1"/>
    </xf>
    <xf numFmtId="0" fontId="20" fillId="0" borderId="5" xfId="0" applyFont="1" applyFill="1" applyBorder="1" applyAlignment="1" applyProtection="1">
      <alignment horizontal="left" vertical="center" wrapText="1" indent="8"/>
    </xf>
    <xf numFmtId="0" fontId="24" fillId="0" borderId="23" xfId="0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3" fillId="0" borderId="8" xfId="0" applyFont="1" applyBorder="1" applyAlignment="1" applyProtection="1">
      <alignment horizontal="right" vertical="center" indent="1"/>
    </xf>
    <xf numFmtId="0" fontId="16" fillId="0" borderId="2" xfId="4" applyFont="1" applyFill="1" applyBorder="1" applyAlignment="1" applyProtection="1">
      <alignment horizontal="left" vertical="center" indent="1"/>
    </xf>
    <xf numFmtId="0" fontId="16" fillId="0" borderId="3" xfId="4" applyFont="1" applyFill="1" applyBorder="1" applyAlignment="1" applyProtection="1">
      <alignment horizontal="left" vertical="center" wrapText="1" indent="1"/>
    </xf>
    <xf numFmtId="0" fontId="16" fillId="0" borderId="2" xfId="4" applyFont="1" applyFill="1" applyBorder="1" applyAlignment="1" applyProtection="1">
      <alignment horizontal="left" vertical="center" wrapText="1" indent="1"/>
    </xf>
    <xf numFmtId="0" fontId="16" fillId="0" borderId="3" xfId="4" applyFont="1" applyFill="1" applyBorder="1" applyAlignment="1" applyProtection="1">
      <alignment horizontal="left" vertical="center" indent="1"/>
    </xf>
    <xf numFmtId="0" fontId="5" fillId="0" borderId="14" xfId="4" applyFont="1" applyFill="1" applyBorder="1" applyAlignment="1" applyProtection="1">
      <alignment horizontal="left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4" fillId="0" borderId="21" xfId="3" applyNumberFormat="1" applyFont="1" applyFill="1" applyBorder="1" applyAlignment="1" applyProtection="1">
      <alignment horizontal="right" vertical="center" wrapText="1" indent="1"/>
    </xf>
    <xf numFmtId="164" fontId="22" fillId="0" borderId="21" xfId="3" applyNumberFormat="1" applyFont="1" applyFill="1" applyBorder="1" applyAlignment="1" applyProtection="1">
      <alignment horizontal="righ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3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5" fillId="0" borderId="21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13" xfId="0" applyNumberFormat="1" applyFont="1" applyFill="1" applyBorder="1" applyAlignment="1" applyProtection="1">
      <alignment horizontal="center" vertical="center" wrapText="1"/>
    </xf>
    <xf numFmtId="164" fontId="22" fillId="0" borderId="14" xfId="0" applyNumberFormat="1" applyFont="1" applyFill="1" applyBorder="1" applyAlignment="1" applyProtection="1">
      <alignment horizontal="center" vertical="center" wrapText="1"/>
    </xf>
    <xf numFmtId="164" fontId="22" fillId="0" borderId="21" xfId="0" applyNumberFormat="1" applyFont="1" applyFill="1" applyBorder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6" fillId="0" borderId="8" xfId="0" applyNumberFormat="1" applyFont="1" applyFill="1" applyBorder="1" applyAlignment="1" applyProtection="1">
      <alignment horizontal="left" vertical="center" wrapText="1" indent="1"/>
    </xf>
    <xf numFmtId="164" fontId="16" fillId="0" borderId="40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7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36" xfId="0" applyNumberFormat="1" applyFont="1" applyFill="1" applyBorder="1" applyAlignment="1" applyProtection="1">
      <alignment horizontal="right" vertical="center" wrapText="1" indent="1"/>
    </xf>
    <xf numFmtId="164" fontId="2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left" vertical="center" wrapText="1" indent="2"/>
    </xf>
    <xf numFmtId="164" fontId="23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left" vertical="center" wrapText="1" indent="2"/>
    </xf>
    <xf numFmtId="164" fontId="16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3" xfId="0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right"/>
    </xf>
    <xf numFmtId="0" fontId="19" fillId="0" borderId="23" xfId="0" applyFont="1" applyBorder="1" applyAlignment="1" applyProtection="1">
      <alignment horizontal="left" vertical="center" wrapText="1" indent="1"/>
    </xf>
    <xf numFmtId="0" fontId="7" fillId="0" borderId="0" xfId="3" applyFont="1" applyFill="1" applyProtection="1"/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left" vertical="center" wrapText="1" indent="1"/>
    </xf>
    <xf numFmtId="164" fontId="16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3" applyFill="1" applyProtection="1"/>
    <xf numFmtId="0" fontId="16" fillId="0" borderId="0" xfId="3" applyFont="1" applyFill="1" applyProtection="1"/>
    <xf numFmtId="0" fontId="10" fillId="0" borderId="0" xfId="3" applyFont="1" applyFill="1" applyProtection="1"/>
    <xf numFmtId="0" fontId="20" fillId="0" borderId="2" xfId="0" applyFont="1" applyBorder="1" applyAlignment="1" applyProtection="1">
      <alignment horizontal="left" wrapText="1" indent="1"/>
    </xf>
    <xf numFmtId="0" fontId="20" fillId="0" borderId="8" xfId="0" applyFont="1" applyBorder="1" applyAlignment="1" applyProtection="1">
      <alignment wrapText="1"/>
    </xf>
    <xf numFmtId="0" fontId="21" fillId="0" borderId="22" xfId="0" applyFont="1" applyBorder="1" applyAlignment="1" applyProtection="1">
      <alignment wrapText="1"/>
    </xf>
    <xf numFmtId="0" fontId="21" fillId="0" borderId="23" xfId="0" applyFont="1" applyBorder="1" applyAlignment="1" applyProtection="1">
      <alignment wrapText="1"/>
    </xf>
    <xf numFmtId="0" fontId="7" fillId="0" borderId="0" xfId="3" applyFill="1" applyAlignment="1" applyProtection="1"/>
    <xf numFmtId="0" fontId="18" fillId="0" borderId="0" xfId="3" applyFont="1" applyFill="1" applyProtection="1"/>
    <xf numFmtId="0" fontId="17" fillId="0" borderId="0" xfId="3" applyFont="1" applyFill="1" applyProtection="1"/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" applyFont="1" applyFill="1" applyBorder="1" applyAlignment="1" applyProtection="1">
      <alignment horizontal="lef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</xf>
    <xf numFmtId="0" fontId="30" fillId="0" borderId="0" xfId="3" applyFont="1" applyFill="1" applyProtection="1"/>
    <xf numFmtId="0" fontId="30" fillId="0" borderId="0" xfId="3" applyFont="1" applyFill="1" applyAlignment="1" applyProtection="1"/>
    <xf numFmtId="0" fontId="23" fillId="0" borderId="0" xfId="3" applyFont="1" applyFill="1" applyProtection="1"/>
    <xf numFmtId="0" fontId="23" fillId="0" borderId="0" xfId="3" applyFont="1" applyFill="1" applyAlignment="1" applyProtection="1"/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/>
    </xf>
    <xf numFmtId="0" fontId="17" fillId="0" borderId="0" xfId="0" applyFont="1" applyAlignment="1">
      <alignment horizontal="center" wrapText="1"/>
    </xf>
    <xf numFmtId="0" fontId="0" fillId="0" borderId="0" xfId="0" applyFont="1"/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40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164" fontId="5" fillId="0" borderId="37" xfId="0" applyNumberFormat="1" applyFont="1" applyFill="1" applyBorder="1" applyAlignment="1" applyProtection="1">
      <alignment horizontal="centerContinuous" vertical="center" wrapText="1"/>
    </xf>
    <xf numFmtId="164" fontId="22" fillId="0" borderId="37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</xf>
    <xf numFmtId="164" fontId="2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0" applyNumberFormat="1" applyFont="1" applyFill="1" applyBorder="1" applyAlignment="1" applyProtection="1">
      <alignment horizontal="right" vertical="center" wrapText="1" indent="1"/>
    </xf>
    <xf numFmtId="164" fontId="5" fillId="0" borderId="0" xfId="0" applyNumberFormat="1" applyFont="1" applyFill="1" applyBorder="1" applyAlignment="1" applyProtection="1">
      <alignment horizontal="centerContinuous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5" xfId="3" applyFont="1" applyFill="1" applyBorder="1" applyProtection="1"/>
    <xf numFmtId="0" fontId="5" fillId="0" borderId="25" xfId="3" applyFont="1" applyFill="1" applyBorder="1" applyAlignment="1" applyProtection="1">
      <alignment horizontal="center" vertical="center" wrapText="1"/>
    </xf>
    <xf numFmtId="0" fontId="23" fillId="0" borderId="25" xfId="3" applyFont="1" applyFill="1" applyBorder="1" applyAlignment="1" applyProtection="1">
      <alignment horizontal="center" vertical="center" wrapText="1"/>
    </xf>
    <xf numFmtId="0" fontId="14" fillId="0" borderId="25" xfId="3" applyFont="1" applyFill="1" applyBorder="1" applyAlignment="1" applyProtection="1">
      <alignment horizontal="center" vertical="center" wrapText="1"/>
    </xf>
    <xf numFmtId="0" fontId="14" fillId="0" borderId="25" xfId="3" applyFont="1" applyFill="1" applyBorder="1" applyAlignment="1" applyProtection="1">
      <alignment horizontal="left" vertical="center" wrapText="1" indent="1"/>
    </xf>
    <xf numFmtId="164" fontId="14" fillId="0" borderId="25" xfId="3" applyNumberFormat="1" applyFont="1" applyFill="1" applyBorder="1" applyAlignment="1" applyProtection="1">
      <alignment horizontal="right" vertical="center" wrapText="1" indent="1"/>
    </xf>
    <xf numFmtId="49" fontId="16" fillId="0" borderId="25" xfId="3" applyNumberFormat="1" applyFont="1" applyFill="1" applyBorder="1" applyAlignment="1" applyProtection="1">
      <alignment horizontal="left" vertical="center" wrapText="1" indent="1"/>
    </xf>
    <xf numFmtId="0" fontId="20" fillId="0" borderId="25" xfId="0" applyFont="1" applyBorder="1" applyAlignment="1" applyProtection="1">
      <alignment horizontal="left" wrapText="1" indent="1"/>
    </xf>
    <xf numFmtId="0" fontId="21" fillId="0" borderId="25" xfId="0" applyFont="1" applyBorder="1" applyAlignment="1" applyProtection="1">
      <alignment horizontal="left" vertical="center" wrapText="1" indent="1"/>
    </xf>
    <xf numFmtId="164" fontId="22" fillId="0" borderId="25" xfId="3" applyNumberFormat="1" applyFont="1" applyFill="1" applyBorder="1" applyAlignment="1" applyProtection="1">
      <alignment horizontal="right" vertical="center" wrapText="1" indent="1"/>
    </xf>
    <xf numFmtId="164" fontId="16" fillId="0" borderId="25" xfId="3" applyNumberFormat="1" applyFont="1" applyFill="1" applyBorder="1" applyAlignment="1" applyProtection="1">
      <alignment horizontal="right" vertical="center" wrapText="1" indent="1"/>
    </xf>
    <xf numFmtId="0" fontId="21" fillId="0" borderId="25" xfId="0" applyFont="1" applyBorder="1" applyAlignment="1" applyProtection="1">
      <alignment wrapText="1"/>
    </xf>
    <xf numFmtId="0" fontId="20" fillId="0" borderId="25" xfId="0" applyFont="1" applyBorder="1" applyAlignment="1" applyProtection="1">
      <alignment wrapText="1"/>
    </xf>
    <xf numFmtId="165" fontId="23" fillId="0" borderId="0" xfId="3" applyNumberFormat="1" applyFont="1" applyFill="1" applyAlignment="1" applyProtection="1">
      <alignment horizontal="right"/>
    </xf>
    <xf numFmtId="165" fontId="14" fillId="0" borderId="21" xfId="3" applyNumberFormat="1" applyFont="1" applyFill="1" applyBorder="1" applyAlignment="1" applyProtection="1">
      <alignment horizontal="right" wrapText="1" indent="1"/>
    </xf>
    <xf numFmtId="165" fontId="19" fillId="0" borderId="21" xfId="0" quotePrefix="1" applyNumberFormat="1" applyFont="1" applyBorder="1" applyAlignment="1" applyProtection="1">
      <alignment horizontal="right" wrapText="1" indent="1"/>
    </xf>
    <xf numFmtId="0" fontId="5" fillId="0" borderId="11" xfId="3" applyFont="1" applyFill="1" applyBorder="1" applyAlignment="1" applyProtection="1">
      <alignment horizontal="center" vertical="center" wrapText="1"/>
    </xf>
    <xf numFmtId="0" fontId="5" fillId="0" borderId="4" xfId="3" applyFont="1" applyFill="1" applyBorder="1" applyAlignment="1" applyProtection="1">
      <alignment horizontal="center" vertical="center" wrapText="1"/>
    </xf>
    <xf numFmtId="165" fontId="23" fillId="0" borderId="20" xfId="3" applyNumberFormat="1" applyFont="1" applyFill="1" applyBorder="1" applyAlignment="1" applyProtection="1">
      <alignment horizontal="right" wrapText="1"/>
    </xf>
    <xf numFmtId="0" fontId="14" fillId="0" borderId="8" xfId="3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165" fontId="23" fillId="0" borderId="16" xfId="3" applyNumberFormat="1" applyFont="1" applyFill="1" applyBorder="1" applyAlignment="1" applyProtection="1">
      <alignment horizontal="right"/>
    </xf>
    <xf numFmtId="0" fontId="14" fillId="0" borderId="8" xfId="3" applyFont="1" applyFill="1" applyBorder="1" applyAlignment="1" applyProtection="1">
      <alignment horizontal="left" vertical="center" wrapText="1" indent="1"/>
    </xf>
    <xf numFmtId="0" fontId="14" fillId="0" borderId="2" xfId="3" applyFont="1" applyFill="1" applyBorder="1" applyAlignment="1" applyProtection="1">
      <alignment horizontal="left" vertical="center" wrapText="1" indent="1"/>
    </xf>
    <xf numFmtId="165" fontId="14" fillId="0" borderId="16" xfId="3" applyNumberFormat="1" applyFont="1" applyFill="1" applyBorder="1" applyAlignment="1" applyProtection="1">
      <alignment horizontal="right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165" fontId="22" fillId="0" borderId="16" xfId="3" applyNumberFormat="1" applyFont="1" applyFill="1" applyBorder="1" applyAlignment="1" applyProtection="1">
      <alignment horizontal="right" wrapText="1" indent="1"/>
    </xf>
    <xf numFmtId="165" fontId="16" fillId="0" borderId="16" xfId="3" applyNumberFormat="1" applyFont="1" applyFill="1" applyBorder="1" applyAlignment="1" applyProtection="1">
      <alignment horizontal="right" wrapText="1" indent="1"/>
    </xf>
    <xf numFmtId="0" fontId="21" fillId="0" borderId="8" xfId="0" applyFont="1" applyBorder="1" applyAlignment="1" applyProtection="1">
      <alignment wrapText="1"/>
    </xf>
    <xf numFmtId="0" fontId="20" fillId="0" borderId="2" xfId="0" applyFont="1" applyBorder="1" applyAlignment="1" applyProtection="1">
      <alignment wrapText="1"/>
    </xf>
    <xf numFmtId="0" fontId="21" fillId="0" borderId="2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30" xfId="0" applyFont="1" applyBorder="1" applyAlignment="1" applyProtection="1">
      <alignment wrapText="1"/>
    </xf>
    <xf numFmtId="165" fontId="23" fillId="0" borderId="31" xfId="3" applyNumberFormat="1" applyFont="1" applyFill="1" applyBorder="1" applyAlignment="1" applyProtection="1">
      <alignment horizontal="right"/>
    </xf>
    <xf numFmtId="0" fontId="14" fillId="0" borderId="2" xfId="3" applyFont="1" applyFill="1" applyBorder="1" applyAlignment="1" applyProtection="1">
      <alignment vertical="center" wrapText="1"/>
    </xf>
    <xf numFmtId="0" fontId="22" fillId="0" borderId="2" xfId="3" applyFont="1" applyFill="1" applyBorder="1" applyAlignment="1" applyProtection="1">
      <alignment horizontal="left" vertical="center" wrapText="1" indent="1"/>
    </xf>
    <xf numFmtId="0" fontId="14" fillId="0" borderId="12" xfId="3" applyFont="1" applyFill="1" applyBorder="1" applyAlignment="1" applyProtection="1">
      <alignment horizontal="left" vertical="center" wrapText="1" indent="1"/>
    </xf>
    <xf numFmtId="0" fontId="22" fillId="0" borderId="30" xfId="3" applyFont="1" applyFill="1" applyBorder="1" applyAlignment="1" applyProtection="1">
      <alignment horizontal="left" vertical="center" wrapText="1" indent="1"/>
    </xf>
    <xf numFmtId="0" fontId="5" fillId="0" borderId="50" xfId="3" applyFont="1" applyFill="1" applyBorder="1" applyAlignment="1" applyProtection="1">
      <alignment horizontal="center" vertical="center" wrapText="1"/>
    </xf>
    <xf numFmtId="0" fontId="5" fillId="0" borderId="51" xfId="3" applyFont="1" applyFill="1" applyBorder="1" applyAlignment="1" applyProtection="1">
      <alignment horizontal="center" vertical="center" wrapText="1"/>
    </xf>
    <xf numFmtId="0" fontId="23" fillId="0" borderId="52" xfId="3" applyFont="1" applyFill="1" applyBorder="1" applyAlignment="1" applyProtection="1">
      <alignment horizontal="center" vertical="center" wrapText="1"/>
    </xf>
    <xf numFmtId="0" fontId="14" fillId="0" borderId="53" xfId="3" applyFont="1" applyFill="1" applyBorder="1" applyAlignment="1" applyProtection="1">
      <alignment horizontal="center" vertical="center" wrapText="1"/>
    </xf>
    <xf numFmtId="0" fontId="23" fillId="0" borderId="54" xfId="3" applyFont="1" applyFill="1" applyBorder="1" applyProtection="1"/>
    <xf numFmtId="0" fontId="14" fillId="0" borderId="53" xfId="3" applyFont="1" applyFill="1" applyBorder="1" applyAlignment="1" applyProtection="1">
      <alignment horizontal="left" vertical="center" wrapText="1" indent="1"/>
    </xf>
    <xf numFmtId="164" fontId="14" fillId="0" borderId="54" xfId="3" applyNumberFormat="1" applyFont="1" applyFill="1" applyBorder="1" applyAlignment="1" applyProtection="1">
      <alignment horizontal="right" vertical="center" wrapText="1" indent="1"/>
    </xf>
    <xf numFmtId="49" fontId="16" fillId="0" borderId="53" xfId="3" applyNumberFormat="1" applyFont="1" applyFill="1" applyBorder="1" applyAlignment="1" applyProtection="1">
      <alignment horizontal="left" vertical="center" wrapText="1" indent="1"/>
    </xf>
    <xf numFmtId="0" fontId="21" fillId="0" borderId="55" xfId="0" applyFont="1" applyBorder="1" applyAlignment="1" applyProtection="1">
      <alignment horizontal="left" vertical="center" wrapText="1" indent="1"/>
    </xf>
    <xf numFmtId="0" fontId="19" fillId="0" borderId="56" xfId="0" applyFont="1" applyBorder="1" applyAlignment="1" applyProtection="1">
      <alignment horizontal="left" vertical="center" wrapText="1" indent="1"/>
    </xf>
    <xf numFmtId="164" fontId="19" fillId="0" borderId="57" xfId="0" quotePrefix="1" applyNumberFormat="1" applyFont="1" applyBorder="1" applyAlignment="1" applyProtection="1">
      <alignment horizontal="right" vertical="center" wrapText="1" indent="1"/>
    </xf>
    <xf numFmtId="0" fontId="30" fillId="0" borderId="20" xfId="3" applyFont="1" applyFill="1" applyBorder="1" applyAlignment="1" applyProtection="1">
      <alignment horizontal="center" vertical="center" wrapText="1"/>
    </xf>
    <xf numFmtId="0" fontId="30" fillId="0" borderId="16" xfId="3" applyFont="1" applyFill="1" applyBorder="1" applyProtection="1"/>
    <xf numFmtId="164" fontId="5" fillId="0" borderId="16" xfId="3" applyNumberFormat="1" applyFont="1" applyFill="1" applyBorder="1" applyAlignment="1" applyProtection="1">
      <alignment horizontal="right" vertical="center" wrapText="1" indent="1"/>
    </xf>
    <xf numFmtId="164" fontId="16" fillId="0" borderId="16" xfId="3" applyNumberFormat="1" applyFont="1" applyFill="1" applyBorder="1" applyAlignment="1" applyProtection="1">
      <alignment horizontal="right" vertical="center" wrapText="1" indent="1"/>
    </xf>
    <xf numFmtId="164" fontId="22" fillId="0" borderId="16" xfId="3" applyNumberFormat="1" applyFont="1" applyFill="1" applyBorder="1" applyAlignment="1" applyProtection="1">
      <alignment horizontal="right" vertical="center" wrapText="1" indent="1"/>
    </xf>
    <xf numFmtId="0" fontId="30" fillId="0" borderId="31" xfId="3" applyFont="1" applyFill="1" applyBorder="1" applyProtection="1"/>
    <xf numFmtId="0" fontId="21" fillId="0" borderId="12" xfId="0" applyFont="1" applyBorder="1" applyAlignment="1" applyProtection="1">
      <alignment horizontal="left" vertical="center" wrapText="1" indent="1"/>
    </xf>
    <xf numFmtId="0" fontId="19" fillId="0" borderId="30" xfId="0" applyFont="1" applyBorder="1" applyAlignment="1" applyProtection="1">
      <alignment horizontal="left" vertical="center" wrapText="1" indent="1"/>
    </xf>
    <xf numFmtId="164" fontId="19" fillId="0" borderId="31" xfId="0" quotePrefix="1" applyNumberFormat="1" applyFont="1" applyBorder="1" applyAlignment="1" applyProtection="1">
      <alignment horizontal="right" vertical="center" wrapText="1" inden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vertical="center" wrapText="1"/>
    </xf>
    <xf numFmtId="0" fontId="19" fillId="0" borderId="20" xfId="0" applyFont="1" applyFill="1" applyBorder="1" applyAlignment="1" applyProtection="1">
      <alignment vertical="center" wrapText="1"/>
    </xf>
    <xf numFmtId="0" fontId="27" fillId="0" borderId="8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0" fontId="27" fillId="0" borderId="39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2" xfId="0" applyFont="1" applyFill="1" applyBorder="1" applyAlignment="1" applyProtection="1">
      <alignment vertical="center" wrapText="1"/>
    </xf>
    <xf numFmtId="164" fontId="21" fillId="0" borderId="30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 applyProtection="1">
      <alignment horizontal="center" vertical="center" wrapText="1"/>
    </xf>
    <xf numFmtId="3" fontId="23" fillId="0" borderId="0" xfId="0" applyNumberFormat="1" applyFont="1" applyBorder="1" applyAlignment="1" applyProtection="1">
      <alignment horizontal="right" vertical="center" indent="1"/>
      <protection locked="0"/>
    </xf>
    <xf numFmtId="3" fontId="23" fillId="0" borderId="0" xfId="0" applyNumberFormat="1" applyFont="1" applyFill="1" applyBorder="1" applyAlignment="1" applyProtection="1">
      <alignment horizontal="right" vertical="center" indent="1"/>
      <protection locked="0"/>
    </xf>
    <xf numFmtId="3" fontId="25" fillId="0" borderId="0" xfId="0" applyNumberFormat="1" applyFont="1" applyFill="1" applyBorder="1" applyAlignment="1" applyProtection="1">
      <alignment horizontal="right" vertical="center" indent="1"/>
    </xf>
    <xf numFmtId="0" fontId="25" fillId="0" borderId="11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20" xfId="0" applyFont="1" applyBorder="1" applyAlignment="1" applyProtection="1">
      <alignment horizontal="center" vertical="center" wrapText="1"/>
    </xf>
    <xf numFmtId="3" fontId="23" fillId="0" borderId="2" xfId="0" applyNumberFormat="1" applyFont="1" applyBorder="1" applyAlignment="1" applyProtection="1">
      <alignment horizontal="right" vertical="center" indent="1"/>
      <protection locked="0"/>
    </xf>
    <xf numFmtId="3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0" fillId="3" borderId="30" xfId="0" applyNumberFormat="1" applyFont="1" applyFill="1" applyBorder="1" applyAlignment="1" applyProtection="1">
      <alignment horizontal="left" vertical="center" wrapText="1" indent="2"/>
    </xf>
    <xf numFmtId="3" fontId="25" fillId="0" borderId="30" xfId="0" applyNumberFormat="1" applyFont="1" applyFill="1" applyBorder="1" applyAlignment="1" applyProtection="1">
      <alignment horizontal="right" vertical="center" indent="1"/>
    </xf>
    <xf numFmtId="164" fontId="14" fillId="0" borderId="58" xfId="0" applyNumberFormat="1" applyFont="1" applyFill="1" applyBorder="1" applyAlignment="1" applyProtection="1">
      <alignment horizontal="center" vertical="center" wrapText="1"/>
    </xf>
    <xf numFmtId="164" fontId="16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43" xfId="0" applyNumberFormat="1" applyFont="1" applyFill="1" applyBorder="1" applyAlignment="1" applyProtection="1">
      <alignment vertical="center" wrapText="1"/>
      <protection locked="0"/>
    </xf>
    <xf numFmtId="164" fontId="14" fillId="0" borderId="33" xfId="0" applyNumberFormat="1" applyFont="1" applyFill="1" applyBorder="1" applyAlignment="1" applyProtection="1">
      <alignment vertical="center" wrapText="1"/>
    </xf>
    <xf numFmtId="164" fontId="13" fillId="0" borderId="39" xfId="0" applyNumberFormat="1" applyFont="1" applyFill="1" applyBorder="1" applyAlignment="1" applyProtection="1">
      <alignment vertical="center" wrapText="1"/>
      <protection locked="0"/>
    </xf>
    <xf numFmtId="164" fontId="13" fillId="0" borderId="43" xfId="0" applyNumberFormat="1" applyFont="1" applyFill="1" applyBorder="1" applyAlignment="1" applyProtection="1">
      <alignment vertical="center" wrapText="1"/>
      <protection locked="0"/>
    </xf>
    <xf numFmtId="164" fontId="5" fillId="0" borderId="33" xfId="0" applyNumberFormat="1" applyFont="1" applyFill="1" applyBorder="1" applyAlignment="1" applyProtection="1">
      <alignment vertical="center" wrapText="1"/>
    </xf>
    <xf numFmtId="164" fontId="33" fillId="0" borderId="0" xfId="6" applyNumberFormat="1" applyFont="1" applyFill="1" applyAlignment="1">
      <alignment vertical="center" wrapText="1"/>
    </xf>
    <xf numFmtId="0" fontId="5" fillId="0" borderId="59" xfId="6" applyFont="1" applyFill="1" applyBorder="1" applyAlignment="1" applyProtection="1">
      <alignment horizontal="center" vertical="center" wrapText="1"/>
    </xf>
    <xf numFmtId="0" fontId="5" fillId="0" borderId="60" xfId="6" applyFont="1" applyFill="1" applyBorder="1" applyAlignment="1" applyProtection="1">
      <alignment horizontal="center" vertical="center"/>
    </xf>
    <xf numFmtId="0" fontId="5" fillId="0" borderId="61" xfId="6" applyFont="1" applyFill="1" applyBorder="1" applyAlignment="1" applyProtection="1">
      <alignment horizontal="right" vertical="center" indent="1"/>
    </xf>
    <xf numFmtId="0" fontId="4" fillId="0" borderId="0" xfId="6" applyFont="1" applyFill="1" applyAlignment="1">
      <alignment vertical="center"/>
    </xf>
    <xf numFmtId="0" fontId="5" fillId="0" borderId="62" xfId="6" applyFont="1" applyFill="1" applyBorder="1" applyAlignment="1" applyProtection="1">
      <alignment vertical="center"/>
    </xf>
    <xf numFmtId="0" fontId="5" fillId="0" borderId="63" xfId="6" applyFont="1" applyFill="1" applyBorder="1" applyAlignment="1" applyProtection="1">
      <alignment horizontal="center" vertical="center"/>
    </xf>
    <xf numFmtId="0" fontId="5" fillId="0" borderId="64" xfId="6" applyFont="1" applyFill="1" applyBorder="1" applyAlignment="1" applyProtection="1">
      <alignment horizontal="right" vertical="center" indent="1"/>
    </xf>
    <xf numFmtId="0" fontId="5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right"/>
    </xf>
    <xf numFmtId="0" fontId="2" fillId="0" borderId="0" xfId="6" applyFont="1" applyFill="1" applyAlignment="1">
      <alignment vertical="center"/>
    </xf>
    <xf numFmtId="0" fontId="5" fillId="0" borderId="65" xfId="6" applyFont="1" applyFill="1" applyBorder="1" applyAlignment="1" applyProtection="1">
      <alignment horizontal="center" vertical="center" wrapText="1"/>
    </xf>
    <xf numFmtId="0" fontId="5" fillId="0" borderId="66" xfId="6" applyFont="1" applyFill="1" applyBorder="1" applyAlignment="1" applyProtection="1">
      <alignment horizontal="center" vertical="center" wrapText="1"/>
    </xf>
    <xf numFmtId="0" fontId="5" fillId="0" borderId="67" xfId="6" applyFont="1" applyFill="1" applyBorder="1" applyAlignment="1" applyProtection="1">
      <alignment horizontal="right" vertical="center" wrapText="1" indent="1"/>
    </xf>
    <xf numFmtId="0" fontId="34" fillId="0" borderId="0" xfId="6" applyFill="1" applyAlignment="1">
      <alignment vertical="center" wrapText="1"/>
    </xf>
    <xf numFmtId="0" fontId="14" fillId="0" borderId="68" xfId="6" applyFont="1" applyFill="1" applyBorder="1" applyAlignment="1" applyProtection="1">
      <alignment horizontal="center" vertical="center" wrapText="1"/>
    </xf>
    <xf numFmtId="0" fontId="14" fillId="0" borderId="69" xfId="6" applyFont="1" applyFill="1" applyBorder="1" applyAlignment="1" applyProtection="1">
      <alignment horizontal="center" vertical="center" wrapText="1"/>
    </xf>
    <xf numFmtId="0" fontId="14" fillId="0" borderId="70" xfId="6" applyFont="1" applyFill="1" applyBorder="1" applyAlignment="1" applyProtection="1">
      <alignment horizontal="center" vertical="center" wrapText="1"/>
    </xf>
    <xf numFmtId="0" fontId="4" fillId="0" borderId="0" xfId="6" applyFont="1" applyFill="1" applyAlignment="1">
      <alignment horizontal="center" vertical="center" wrapText="1"/>
    </xf>
    <xf numFmtId="0" fontId="5" fillId="0" borderId="71" xfId="6" applyFont="1" applyFill="1" applyBorder="1" applyAlignment="1" applyProtection="1">
      <alignment horizontal="center" vertical="center" wrapText="1"/>
    </xf>
    <xf numFmtId="0" fontId="5" fillId="0" borderId="72" xfId="6" applyFont="1" applyFill="1" applyBorder="1" applyAlignment="1" applyProtection="1">
      <alignment horizontal="center" vertical="center" wrapText="1"/>
    </xf>
    <xf numFmtId="164" fontId="5" fillId="0" borderId="73" xfId="6" applyNumberFormat="1" applyFont="1" applyFill="1" applyBorder="1" applyAlignment="1" applyProtection="1">
      <alignment horizontal="right" vertical="center" wrapText="1" indent="1"/>
    </xf>
    <xf numFmtId="0" fontId="14" fillId="0" borderId="68" xfId="5" applyFont="1" applyFill="1" applyBorder="1" applyAlignment="1" applyProtection="1">
      <alignment horizontal="center" vertical="center" wrapText="1"/>
    </xf>
    <xf numFmtId="0" fontId="14" fillId="0" borderId="69" xfId="5" applyFont="1" applyFill="1" applyBorder="1" applyAlignment="1" applyProtection="1">
      <alignment horizontal="left" vertical="center" wrapText="1" indent="1"/>
    </xf>
    <xf numFmtId="164" fontId="14" fillId="0" borderId="70" xfId="5" applyNumberFormat="1" applyFont="1" applyFill="1" applyBorder="1" applyAlignment="1" applyProtection="1">
      <alignment horizontal="right" vertical="center" wrapText="1" indent="1"/>
    </xf>
    <xf numFmtId="49" fontId="16" fillId="0" borderId="74" xfId="5" applyNumberFormat="1" applyFont="1" applyFill="1" applyBorder="1" applyAlignment="1" applyProtection="1">
      <alignment horizontal="center" vertical="center" wrapText="1"/>
    </xf>
    <xf numFmtId="0" fontId="20" fillId="0" borderId="75" xfId="6" applyFont="1" applyBorder="1" applyAlignment="1" applyProtection="1">
      <alignment horizontal="left" wrapText="1" indent="1"/>
    </xf>
    <xf numFmtId="164" fontId="16" fillId="0" borderId="76" xfId="5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6" applyFont="1" applyFill="1" applyAlignment="1">
      <alignment vertical="center" wrapText="1"/>
    </xf>
    <xf numFmtId="49" fontId="16" fillId="0" borderId="77" xfId="5" applyNumberFormat="1" applyFont="1" applyFill="1" applyBorder="1" applyAlignment="1" applyProtection="1">
      <alignment horizontal="center" vertical="center" wrapText="1"/>
    </xf>
    <xf numFmtId="0" fontId="20" fillId="0" borderId="78" xfId="6" applyFont="1" applyBorder="1" applyAlignment="1" applyProtection="1">
      <alignment horizontal="left" wrapText="1" indent="1"/>
    </xf>
    <xf numFmtId="164" fontId="16" fillId="0" borderId="79" xfId="5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6" applyFont="1" applyFill="1" applyAlignment="1">
      <alignment vertical="center" wrapText="1"/>
    </xf>
    <xf numFmtId="164" fontId="16" fillId="4" borderId="79" xfId="5" applyNumberFormat="1" applyFont="1" applyFill="1" applyBorder="1" applyAlignment="1" applyProtection="1">
      <alignment horizontal="right" vertical="center" wrapText="1" indent="1"/>
    </xf>
    <xf numFmtId="49" fontId="16" fillId="0" borderId="80" xfId="5" applyNumberFormat="1" applyFont="1" applyFill="1" applyBorder="1" applyAlignment="1" applyProtection="1">
      <alignment horizontal="center" vertical="center" wrapText="1"/>
    </xf>
    <xf numFmtId="0" fontId="20" fillId="0" borderId="81" xfId="6" applyFont="1" applyBorder="1" applyAlignment="1" applyProtection="1">
      <alignment horizontal="left" wrapText="1" indent="1"/>
    </xf>
    <xf numFmtId="0" fontId="21" fillId="0" borderId="69" xfId="6" applyFont="1" applyBorder="1" applyAlignment="1" applyProtection="1">
      <alignment horizontal="left" vertical="center" wrapText="1" indent="1"/>
    </xf>
    <xf numFmtId="164" fontId="16" fillId="0" borderId="8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6" xfId="5" applyNumberFormat="1" applyFont="1" applyFill="1" applyBorder="1" applyAlignment="1" applyProtection="1">
      <alignment horizontal="right" vertical="center" wrapText="1" indent="1"/>
    </xf>
    <xf numFmtId="0" fontId="21" fillId="0" borderId="68" xfId="6" applyFont="1" applyBorder="1" applyAlignment="1" applyProtection="1">
      <alignment horizontal="center" wrapText="1"/>
    </xf>
    <xf numFmtId="0" fontId="20" fillId="0" borderId="81" xfId="6" applyFont="1" applyBorder="1" applyAlignment="1" applyProtection="1">
      <alignment wrapText="1"/>
    </xf>
    <xf numFmtId="0" fontId="20" fillId="0" borderId="74" xfId="6" applyFont="1" applyBorder="1" applyAlignment="1" applyProtection="1">
      <alignment horizontal="center" wrapText="1"/>
    </xf>
    <xf numFmtId="0" fontId="20" fillId="0" borderId="77" xfId="6" applyFont="1" applyBorder="1" applyAlignment="1" applyProtection="1">
      <alignment horizontal="center" wrapText="1"/>
    </xf>
    <xf numFmtId="0" fontId="20" fillId="0" borderId="80" xfId="6" applyFont="1" applyBorder="1" applyAlignment="1" applyProtection="1">
      <alignment horizontal="center" wrapText="1"/>
    </xf>
    <xf numFmtId="164" fontId="14" fillId="0" borderId="70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9" xfId="6" applyFont="1" applyBorder="1" applyAlignment="1" applyProtection="1">
      <alignment wrapText="1"/>
    </xf>
    <xf numFmtId="0" fontId="21" fillId="0" borderId="83" xfId="6" applyFont="1" applyBorder="1" applyAlignment="1" applyProtection="1">
      <alignment horizontal="center" wrapText="1"/>
    </xf>
    <xf numFmtId="0" fontId="21" fillId="0" borderId="84" xfId="6" applyFont="1" applyBorder="1" applyAlignment="1" applyProtection="1">
      <alignment wrapText="1"/>
    </xf>
    <xf numFmtId="0" fontId="16" fillId="0" borderId="0" xfId="6" applyFont="1" applyFill="1" applyBorder="1" applyAlignment="1" applyProtection="1">
      <alignment horizontal="center" vertical="center" wrapText="1"/>
    </xf>
    <xf numFmtId="0" fontId="5" fillId="0" borderId="0" xfId="6" applyFont="1" applyFill="1" applyBorder="1" applyAlignment="1" applyProtection="1">
      <alignment horizontal="left" vertical="center" wrapText="1" indent="1"/>
    </xf>
    <xf numFmtId="164" fontId="14" fillId="0" borderId="0" xfId="6" applyNumberFormat="1" applyFont="1" applyFill="1" applyBorder="1" applyAlignment="1" applyProtection="1">
      <alignment horizontal="right" vertical="center" wrapText="1" indent="1"/>
    </xf>
    <xf numFmtId="0" fontId="16" fillId="0" borderId="0" xfId="6" applyFont="1" applyFill="1" applyAlignment="1" applyProtection="1">
      <alignment horizontal="center" vertical="center" wrapText="1"/>
    </xf>
    <xf numFmtId="0" fontId="16" fillId="0" borderId="0" xfId="6" applyFont="1" applyFill="1" applyAlignment="1" applyProtection="1">
      <alignment vertical="center" wrapText="1"/>
    </xf>
    <xf numFmtId="0" fontId="16" fillId="0" borderId="0" xfId="6" applyFont="1" applyFill="1" applyAlignment="1" applyProtection="1">
      <alignment horizontal="right" vertical="center" wrapText="1" indent="1"/>
    </xf>
    <xf numFmtId="0" fontId="14" fillId="0" borderId="65" xfId="6" applyFont="1" applyFill="1" applyBorder="1" applyAlignment="1" applyProtection="1">
      <alignment horizontal="center" vertical="center" wrapText="1"/>
    </xf>
    <xf numFmtId="0" fontId="5" fillId="0" borderId="85" xfId="6" applyFont="1" applyFill="1" applyBorder="1" applyAlignment="1" applyProtection="1">
      <alignment horizontal="center" vertical="center" wrapText="1"/>
    </xf>
    <xf numFmtId="164" fontId="14" fillId="0" borderId="86" xfId="6" applyNumberFormat="1" applyFont="1" applyFill="1" applyBorder="1" applyAlignment="1" applyProtection="1">
      <alignment horizontal="right" vertical="center" wrapText="1" indent="1"/>
    </xf>
    <xf numFmtId="0" fontId="14" fillId="0" borderId="87" xfId="5" applyFont="1" applyFill="1" applyBorder="1" applyAlignment="1" applyProtection="1">
      <alignment horizontal="center" vertical="center" wrapText="1"/>
    </xf>
    <xf numFmtId="0" fontId="14" fillId="0" borderId="66" xfId="5" applyFont="1" applyFill="1" applyBorder="1" applyAlignment="1" applyProtection="1">
      <alignment vertical="center" wrapText="1"/>
    </xf>
    <xf numFmtId="164" fontId="14" fillId="0" borderId="67" xfId="5" applyNumberFormat="1" applyFont="1" applyFill="1" applyBorder="1" applyAlignment="1" applyProtection="1">
      <alignment horizontal="right" vertical="center" wrapText="1" indent="1"/>
    </xf>
    <xf numFmtId="0" fontId="35" fillId="0" borderId="0" xfId="6" applyFont="1" applyFill="1" applyAlignment="1">
      <alignment vertical="center" wrapText="1"/>
    </xf>
    <xf numFmtId="49" fontId="16" fillId="0" borderId="88" xfId="5" applyNumberFormat="1" applyFont="1" applyFill="1" applyBorder="1" applyAlignment="1" applyProtection="1">
      <alignment horizontal="center" vertical="center" wrapText="1"/>
    </xf>
    <xf numFmtId="0" fontId="16" fillId="0" borderId="60" xfId="5" applyFont="1" applyFill="1" applyBorder="1" applyAlignment="1" applyProtection="1">
      <alignment horizontal="left" vertical="center" wrapText="1" indent="1"/>
    </xf>
    <xf numFmtId="164" fontId="16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8" xfId="5" applyFont="1" applyFill="1" applyBorder="1" applyAlignment="1" applyProtection="1">
      <alignment horizontal="left" vertical="center" wrapText="1" indent="1"/>
    </xf>
    <xf numFmtId="0" fontId="16" fillId="0" borderId="89" xfId="5" applyFont="1" applyFill="1" applyBorder="1" applyAlignment="1" applyProtection="1">
      <alignment horizontal="left" vertical="center" wrapText="1" indent="1"/>
    </xf>
    <xf numFmtId="0" fontId="16" fillId="0" borderId="0" xfId="5" applyFont="1" applyFill="1" applyBorder="1" applyAlignment="1" applyProtection="1">
      <alignment horizontal="left" vertical="center" wrapText="1" indent="1"/>
    </xf>
    <xf numFmtId="0" fontId="16" fillId="0" borderId="78" xfId="5" applyFont="1" applyFill="1" applyBorder="1" applyAlignment="1" applyProtection="1">
      <alignment horizontal="left" indent="6"/>
    </xf>
    <xf numFmtId="0" fontId="16" fillId="0" borderId="78" xfId="5" applyFont="1" applyFill="1" applyBorder="1" applyAlignment="1" applyProtection="1">
      <alignment horizontal="left" vertical="center" wrapText="1" indent="6"/>
    </xf>
    <xf numFmtId="49" fontId="16" fillId="0" borderId="90" xfId="5" applyNumberFormat="1" applyFont="1" applyFill="1" applyBorder="1" applyAlignment="1" applyProtection="1">
      <alignment horizontal="center" vertical="center" wrapText="1"/>
    </xf>
    <xf numFmtId="0" fontId="16" fillId="0" borderId="81" xfId="5" applyFont="1" applyFill="1" applyBorder="1" applyAlignment="1" applyProtection="1">
      <alignment horizontal="left" vertical="center" wrapText="1" indent="6"/>
    </xf>
    <xf numFmtId="49" fontId="16" fillId="0" borderId="91" xfId="5" applyNumberFormat="1" applyFont="1" applyFill="1" applyBorder="1" applyAlignment="1" applyProtection="1">
      <alignment horizontal="center" vertical="center" wrapText="1"/>
    </xf>
    <xf numFmtId="0" fontId="16" fillId="0" borderId="63" xfId="5" applyFont="1" applyFill="1" applyBorder="1" applyAlignment="1" applyProtection="1">
      <alignment horizontal="left" vertical="center" wrapText="1" indent="6"/>
    </xf>
    <xf numFmtId="164" fontId="16" fillId="0" borderId="92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9" xfId="5" applyFont="1" applyFill="1" applyBorder="1" applyAlignment="1" applyProtection="1">
      <alignment vertical="center" wrapText="1"/>
    </xf>
    <xf numFmtId="0" fontId="16" fillId="0" borderId="81" xfId="5" applyFont="1" applyFill="1" applyBorder="1" applyAlignment="1" applyProtection="1">
      <alignment horizontal="left" vertical="center" wrapText="1" indent="1"/>
    </xf>
    <xf numFmtId="164" fontId="16" fillId="0" borderId="93" xfId="5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81" xfId="6" applyFont="1" applyBorder="1" applyAlignment="1" applyProtection="1">
      <alignment horizontal="left" vertical="center" wrapText="1" indent="1"/>
    </xf>
    <xf numFmtId="0" fontId="20" fillId="0" borderId="78" xfId="6" applyFont="1" applyBorder="1" applyAlignment="1" applyProtection="1">
      <alignment horizontal="left" vertical="center" wrapText="1" indent="1"/>
    </xf>
    <xf numFmtId="0" fontId="16" fillId="0" borderId="75" xfId="5" applyFont="1" applyFill="1" applyBorder="1" applyAlignment="1" applyProtection="1">
      <alignment horizontal="left" vertical="center" wrapText="1" indent="6"/>
    </xf>
    <xf numFmtId="164" fontId="16" fillId="0" borderId="73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5" xfId="5" applyFont="1" applyFill="1" applyBorder="1" applyAlignment="1" applyProtection="1">
      <alignment horizontal="left" vertical="center" wrapText="1" indent="1"/>
    </xf>
    <xf numFmtId="0" fontId="16" fillId="0" borderId="94" xfId="5" applyFont="1" applyFill="1" applyBorder="1" applyAlignment="1" applyProtection="1">
      <alignment horizontal="left" vertical="center" wrapText="1" indent="1"/>
    </xf>
    <xf numFmtId="166" fontId="34" fillId="0" borderId="0" xfId="6" applyNumberFormat="1" applyFill="1" applyAlignment="1">
      <alignment vertical="center" wrapText="1"/>
    </xf>
    <xf numFmtId="164" fontId="21" fillId="0" borderId="70" xfId="6" applyNumberFormat="1" applyFont="1" applyBorder="1" applyAlignment="1" applyProtection="1">
      <alignment horizontal="right" vertical="center" wrapText="1" indent="1"/>
    </xf>
    <xf numFmtId="164" fontId="19" fillId="0" borderId="70" xfId="6" applyNumberFormat="1" applyFont="1" applyBorder="1" applyAlignment="1" applyProtection="1">
      <alignment horizontal="right" vertical="center" wrapText="1" indent="1"/>
    </xf>
    <xf numFmtId="0" fontId="21" fillId="0" borderId="83" xfId="6" applyFont="1" applyBorder="1" applyAlignment="1" applyProtection="1">
      <alignment horizontal="center" vertical="center" wrapText="1"/>
    </xf>
    <xf numFmtId="0" fontId="19" fillId="0" borderId="84" xfId="6" applyFont="1" applyBorder="1" applyAlignment="1" applyProtection="1">
      <alignment horizontal="left" vertical="center" wrapText="1" indent="1"/>
    </xf>
    <xf numFmtId="0" fontId="2" fillId="0" borderId="68" xfId="6" applyFont="1" applyFill="1" applyBorder="1" applyAlignment="1" applyProtection="1">
      <alignment horizontal="left" vertical="center"/>
    </xf>
    <xf numFmtId="0" fontId="2" fillId="0" borderId="95" xfId="6" applyFont="1" applyFill="1" applyBorder="1" applyAlignment="1" applyProtection="1">
      <alignment vertical="center" wrapText="1"/>
    </xf>
    <xf numFmtId="3" fontId="2" fillId="0" borderId="70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ont="1" applyFill="1" applyAlignment="1" applyProtection="1">
      <alignment horizontal="left" vertical="center" wrapText="1"/>
    </xf>
    <xf numFmtId="0" fontId="10" fillId="0" borderId="0" xfId="6" applyFont="1" applyFill="1" applyAlignment="1" applyProtection="1">
      <alignment vertical="center" wrapText="1"/>
    </xf>
    <xf numFmtId="0" fontId="10" fillId="0" borderId="0" xfId="6" applyFont="1" applyFill="1" applyAlignment="1" applyProtection="1">
      <alignment horizontal="right" vertical="center" wrapText="1" indent="1"/>
    </xf>
    <xf numFmtId="165" fontId="22" fillId="0" borderId="31" xfId="3" applyNumberFormat="1" applyFont="1" applyFill="1" applyBorder="1" applyAlignment="1" applyProtection="1">
      <alignment horizontal="right"/>
    </xf>
    <xf numFmtId="164" fontId="16" fillId="5" borderId="82" xfId="5" applyNumberFormat="1" applyFont="1" applyFill="1" applyBorder="1" applyAlignment="1" applyProtection="1">
      <alignment horizontal="right" vertical="center" wrapText="1" indent="1"/>
    </xf>
    <xf numFmtId="0" fontId="31" fillId="0" borderId="0" xfId="6" applyFont="1" applyAlignment="1" applyProtection="1">
      <alignment horizontal="right" vertical="top"/>
      <protection locked="0"/>
    </xf>
    <xf numFmtId="164" fontId="13" fillId="0" borderId="0" xfId="6" applyNumberFormat="1" applyFont="1" applyFill="1" applyAlignment="1" applyProtection="1">
      <alignment vertical="center" wrapText="1"/>
    </xf>
    <xf numFmtId="164" fontId="33" fillId="0" borderId="0" xfId="6" applyNumberFormat="1" applyFont="1" applyFill="1" applyAlignment="1" applyProtection="1">
      <alignment horizontal="left" vertical="center" wrapText="1"/>
    </xf>
    <xf numFmtId="0" fontId="10" fillId="0" borderId="0" xfId="7" applyFill="1" applyAlignment="1">
      <alignment vertical="center" wrapText="1"/>
    </xf>
    <xf numFmtId="0" fontId="10" fillId="0" borderId="0" xfId="7" applyFont="1" applyFill="1" applyAlignment="1" applyProtection="1">
      <alignment horizontal="right" vertical="center" wrapText="1" indent="1"/>
    </xf>
    <xf numFmtId="0" fontId="10" fillId="0" borderId="0" xfId="7" applyFont="1" applyFill="1" applyAlignment="1" applyProtection="1">
      <alignment vertical="center" wrapText="1"/>
    </xf>
    <xf numFmtId="0" fontId="10" fillId="0" borderId="0" xfId="7" applyFont="1" applyFill="1" applyAlignment="1" applyProtection="1">
      <alignment horizontal="left" vertical="center" wrapText="1"/>
    </xf>
    <xf numFmtId="3" fontId="2" fillId="0" borderId="70" xfId="7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5" xfId="7" applyFont="1" applyFill="1" applyBorder="1" applyAlignment="1" applyProtection="1">
      <alignment vertical="center" wrapText="1"/>
    </xf>
    <xf numFmtId="0" fontId="2" fillId="0" borderId="68" xfId="7" applyFont="1" applyFill="1" applyBorder="1" applyAlignment="1" applyProtection="1">
      <alignment horizontal="left" vertical="center"/>
    </xf>
    <xf numFmtId="164" fontId="19" fillId="0" borderId="70" xfId="7" applyNumberFormat="1" applyFont="1" applyBorder="1" applyAlignment="1" applyProtection="1">
      <alignment horizontal="right" vertical="center" wrapText="1" indent="1"/>
    </xf>
    <xf numFmtId="0" fontId="19" fillId="0" borderId="84" xfId="7" applyFont="1" applyBorder="1" applyAlignment="1" applyProtection="1">
      <alignment horizontal="left" vertical="center" wrapText="1" indent="1"/>
    </xf>
    <xf numFmtId="0" fontId="21" fillId="0" borderId="83" xfId="7" applyFont="1" applyBorder="1" applyAlignment="1" applyProtection="1">
      <alignment horizontal="center" vertical="center" wrapText="1"/>
    </xf>
    <xf numFmtId="0" fontId="35" fillId="0" borderId="0" xfId="7" applyFont="1" applyFill="1" applyAlignment="1">
      <alignment vertical="center" wrapText="1"/>
    </xf>
    <xf numFmtId="164" fontId="21" fillId="0" borderId="70" xfId="7" applyNumberFormat="1" applyFont="1" applyBorder="1" applyAlignment="1" applyProtection="1">
      <alignment horizontal="right" vertical="center" wrapText="1" indent="1"/>
    </xf>
    <xf numFmtId="166" fontId="10" fillId="0" borderId="0" xfId="7" applyNumberFormat="1" applyFill="1" applyAlignment="1">
      <alignment vertical="center" wrapText="1"/>
    </xf>
    <xf numFmtId="0" fontId="20" fillId="0" borderId="78" xfId="7" applyFont="1" applyBorder="1" applyAlignment="1" applyProtection="1">
      <alignment horizontal="left" vertical="center" wrapText="1" indent="1"/>
    </xf>
    <xf numFmtId="0" fontId="20" fillId="0" borderId="81" xfId="7" applyFont="1" applyBorder="1" applyAlignment="1" applyProtection="1">
      <alignment horizontal="left" vertical="center" wrapText="1" indent="1"/>
    </xf>
    <xf numFmtId="0" fontId="4" fillId="0" borderId="0" xfId="7" applyFont="1" applyFill="1" applyAlignment="1">
      <alignment horizontal="center" vertical="center" wrapText="1"/>
    </xf>
    <xf numFmtId="164" fontId="14" fillId="0" borderId="86" xfId="7" applyNumberFormat="1" applyFont="1" applyFill="1" applyBorder="1" applyAlignment="1" applyProtection="1">
      <alignment horizontal="right" vertical="center" wrapText="1" indent="1"/>
    </xf>
    <xf numFmtId="0" fontId="5" fillId="0" borderId="85" xfId="7" applyFont="1" applyFill="1" applyBorder="1" applyAlignment="1" applyProtection="1">
      <alignment horizontal="center" vertical="center" wrapText="1"/>
    </xf>
    <xf numFmtId="0" fontId="14" fillId="0" borderId="65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right" vertical="center" wrapText="1" indent="1"/>
    </xf>
    <xf numFmtId="0" fontId="16" fillId="0" borderId="0" xfId="7" applyFont="1" applyFill="1" applyAlignment="1" applyProtection="1">
      <alignment vertical="center" wrapText="1"/>
    </xf>
    <xf numFmtId="0" fontId="16" fillId="0" borderId="0" xfId="7" applyFont="1" applyFill="1" applyAlignment="1" applyProtection="1">
      <alignment horizontal="center" vertical="center" wrapText="1"/>
    </xf>
    <xf numFmtId="0" fontId="1" fillId="0" borderId="0" xfId="7" applyFont="1" applyFill="1" applyAlignment="1">
      <alignment vertical="center" wrapText="1"/>
    </xf>
    <xf numFmtId="164" fontId="14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0" xfId="7" applyFont="1" applyFill="1" applyBorder="1" applyAlignment="1" applyProtection="1">
      <alignment horizontal="left" vertical="center" wrapText="1" indent="1"/>
    </xf>
    <xf numFmtId="0" fontId="1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21" fillId="0" borderId="84" xfId="7" applyFont="1" applyBorder="1" applyAlignment="1" applyProtection="1">
      <alignment wrapText="1"/>
    </xf>
    <xf numFmtId="0" fontId="21" fillId="0" borderId="83" xfId="7" applyFont="1" applyBorder="1" applyAlignment="1" applyProtection="1">
      <alignment horizontal="center" wrapText="1"/>
    </xf>
    <xf numFmtId="0" fontId="21" fillId="0" borderId="69" xfId="7" applyFont="1" applyBorder="1" applyAlignment="1" applyProtection="1">
      <alignment wrapText="1"/>
    </xf>
    <xf numFmtId="0" fontId="21" fillId="0" borderId="68" xfId="7" applyFont="1" applyBorder="1" applyAlignment="1" applyProtection="1">
      <alignment horizontal="center" wrapText="1"/>
    </xf>
    <xf numFmtId="0" fontId="21" fillId="0" borderId="69" xfId="7" applyFont="1" applyBorder="1" applyAlignment="1" applyProtection="1">
      <alignment horizontal="left" vertical="center" wrapText="1" indent="1"/>
    </xf>
    <xf numFmtId="0" fontId="20" fillId="0" borderId="81" xfId="7" applyFont="1" applyBorder="1" applyAlignment="1" applyProtection="1">
      <alignment horizontal="left" wrapText="1" indent="1"/>
    </xf>
    <xf numFmtId="0" fontId="20" fillId="0" borderId="80" xfId="7" applyFont="1" applyBorder="1" applyAlignment="1" applyProtection="1">
      <alignment horizontal="center" wrapText="1"/>
    </xf>
    <xf numFmtId="0" fontId="20" fillId="0" borderId="78" xfId="7" applyFont="1" applyBorder="1" applyAlignment="1" applyProtection="1">
      <alignment horizontal="left" wrapText="1" indent="1"/>
    </xf>
    <xf numFmtId="0" fontId="20" fillId="0" borderId="77" xfId="7" applyFont="1" applyBorder="1" applyAlignment="1" applyProtection="1">
      <alignment horizontal="center" wrapText="1"/>
    </xf>
    <xf numFmtId="0" fontId="20" fillId="0" borderId="75" xfId="7" applyFont="1" applyBorder="1" applyAlignment="1" applyProtection="1">
      <alignment horizontal="left" wrapText="1" indent="1"/>
    </xf>
    <xf numFmtId="0" fontId="20" fillId="0" borderId="74" xfId="7" applyFont="1" applyBorder="1" applyAlignment="1" applyProtection="1">
      <alignment horizontal="center" wrapText="1"/>
    </xf>
    <xf numFmtId="0" fontId="20" fillId="0" borderId="81" xfId="7" applyFont="1" applyBorder="1" applyAlignment="1" applyProtection="1">
      <alignment wrapText="1"/>
    </xf>
    <xf numFmtId="164" fontId="16" fillId="4" borderId="82" xfId="5" applyNumberFormat="1" applyFont="1" applyFill="1" applyBorder="1" applyAlignment="1" applyProtection="1">
      <alignment horizontal="right" vertical="center" wrapText="1" indent="1"/>
    </xf>
    <xf numFmtId="164" fontId="5" fillId="0" borderId="73" xfId="7" applyNumberFormat="1" applyFont="1" applyFill="1" applyBorder="1" applyAlignment="1" applyProtection="1">
      <alignment horizontal="right" vertical="center" wrapText="1" indent="1"/>
    </xf>
    <xf numFmtId="0" fontId="5" fillId="0" borderId="72" xfId="7" applyFont="1" applyFill="1" applyBorder="1" applyAlignment="1" applyProtection="1">
      <alignment horizontal="center" vertical="center" wrapText="1"/>
    </xf>
    <xf numFmtId="0" fontId="5" fillId="0" borderId="71" xfId="7" applyFont="1" applyFill="1" applyBorder="1" applyAlignment="1" applyProtection="1">
      <alignment horizontal="center" vertical="center" wrapText="1"/>
    </xf>
    <xf numFmtId="0" fontId="14" fillId="0" borderId="70" xfId="7" applyFont="1" applyFill="1" applyBorder="1" applyAlignment="1" applyProtection="1">
      <alignment horizontal="center" vertical="center" wrapText="1"/>
    </xf>
    <xf numFmtId="0" fontId="14" fillId="0" borderId="69" xfId="7" applyFont="1" applyFill="1" applyBorder="1" applyAlignment="1" applyProtection="1">
      <alignment horizontal="center" vertical="center" wrapText="1"/>
    </xf>
    <xf numFmtId="0" fontId="14" fillId="0" borderId="68" xfId="7" applyFont="1" applyFill="1" applyBorder="1" applyAlignment="1" applyProtection="1">
      <alignment horizontal="center" vertical="center" wrapText="1"/>
    </xf>
    <xf numFmtId="0" fontId="5" fillId="0" borderId="67" xfId="7" applyFont="1" applyFill="1" applyBorder="1" applyAlignment="1" applyProtection="1">
      <alignment horizontal="right" vertical="center" wrapText="1" indent="1"/>
    </xf>
    <xf numFmtId="0" fontId="5" fillId="0" borderId="66" xfId="7" applyFont="1" applyFill="1" applyBorder="1" applyAlignment="1" applyProtection="1">
      <alignment horizontal="center" vertical="center" wrapText="1"/>
    </xf>
    <xf numFmtId="0" fontId="5" fillId="0" borderId="65" xfId="7" applyFont="1" applyFill="1" applyBorder="1" applyAlignment="1" applyProtection="1">
      <alignment horizontal="center" vertical="center" wrapText="1"/>
    </xf>
    <xf numFmtId="0" fontId="2" fillId="0" borderId="0" xfId="7" applyFont="1" applyFill="1" applyAlignment="1">
      <alignment vertical="center"/>
    </xf>
    <xf numFmtId="0" fontId="3" fillId="0" borderId="0" xfId="7" applyFont="1" applyFill="1" applyAlignment="1" applyProtection="1">
      <alignment horizontal="right"/>
    </xf>
    <xf numFmtId="0" fontId="5" fillId="0" borderId="0" xfId="7" applyFont="1" applyFill="1" applyAlignment="1" applyProtection="1">
      <alignment vertical="center"/>
    </xf>
    <xf numFmtId="0" fontId="4" fillId="0" borderId="0" xfId="7" applyFont="1" applyFill="1" applyAlignment="1">
      <alignment vertical="center"/>
    </xf>
    <xf numFmtId="0" fontId="5" fillId="0" borderId="64" xfId="7" applyFont="1" applyFill="1" applyBorder="1" applyAlignment="1" applyProtection="1">
      <alignment horizontal="right" vertical="center" indent="1"/>
    </xf>
    <xf numFmtId="0" fontId="5" fillId="0" borderId="63" xfId="7" applyFont="1" applyFill="1" applyBorder="1" applyAlignment="1" applyProtection="1">
      <alignment horizontal="center" vertical="center"/>
    </xf>
    <xf numFmtId="0" fontId="5" fillId="0" borderId="62" xfId="7" applyFont="1" applyFill="1" applyBorder="1" applyAlignment="1" applyProtection="1">
      <alignment vertical="center"/>
    </xf>
    <xf numFmtId="0" fontId="5" fillId="0" borderId="61" xfId="7" applyFont="1" applyFill="1" applyBorder="1" applyAlignment="1" applyProtection="1">
      <alignment horizontal="right" vertical="center" indent="1"/>
    </xf>
    <xf numFmtId="0" fontId="5" fillId="0" borderId="60" xfId="7" applyFont="1" applyFill="1" applyBorder="1" applyAlignment="1" applyProtection="1">
      <alignment horizontal="center" vertical="center"/>
    </xf>
    <xf numFmtId="0" fontId="5" fillId="0" borderId="59" xfId="7" applyFont="1" applyFill="1" applyBorder="1" applyAlignment="1" applyProtection="1">
      <alignment horizontal="center" vertical="center" wrapText="1"/>
    </xf>
    <xf numFmtId="164" fontId="33" fillId="0" borderId="0" xfId="7" applyNumberFormat="1" applyFont="1" applyFill="1" applyAlignment="1">
      <alignment vertical="center" wrapText="1"/>
    </xf>
    <xf numFmtId="0" fontId="31" fillId="0" borderId="0" xfId="7" applyFont="1" applyAlignment="1" applyProtection="1">
      <alignment horizontal="right" vertical="top"/>
      <protection locked="0"/>
    </xf>
    <xf numFmtId="164" fontId="13" fillId="0" borderId="0" xfId="7" applyNumberFormat="1" applyFont="1" applyFill="1" applyAlignment="1" applyProtection="1">
      <alignment vertical="center" wrapText="1"/>
    </xf>
    <xf numFmtId="164" fontId="33" fillId="0" borderId="0" xfId="7" applyNumberFormat="1" applyFont="1" applyFill="1" applyAlignment="1" applyProtection="1">
      <alignment horizontal="left" vertical="center" wrapText="1"/>
    </xf>
    <xf numFmtId="164" fontId="29" fillId="0" borderId="35" xfId="3" applyNumberFormat="1" applyFont="1" applyFill="1" applyBorder="1" applyAlignment="1" applyProtection="1">
      <alignment horizontal="left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164" fontId="29" fillId="0" borderId="0" xfId="3" applyNumberFormat="1" applyFont="1" applyFill="1" applyBorder="1" applyAlignment="1" applyProtection="1">
      <alignment horizontal="left" vertical="center"/>
    </xf>
    <xf numFmtId="164" fontId="29" fillId="0" borderId="0" xfId="3" applyNumberFormat="1" applyFont="1" applyFill="1" applyBorder="1" applyAlignment="1" applyProtection="1">
      <alignment horizontal="left"/>
    </xf>
    <xf numFmtId="0" fontId="17" fillId="0" borderId="0" xfId="3" applyFont="1" applyFill="1" applyAlignment="1" applyProtection="1">
      <alignment horizontal="center"/>
    </xf>
    <xf numFmtId="164" fontId="30" fillId="0" borderId="45" xfId="0" applyNumberFormat="1" applyFont="1" applyFill="1" applyBorder="1" applyAlignment="1" applyProtection="1">
      <alignment horizontal="center" vertical="center" wrapText="1"/>
    </xf>
    <xf numFmtId="164" fontId="30" fillId="0" borderId="4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/>
    <xf numFmtId="164" fontId="24" fillId="0" borderId="47" xfId="0" applyNumberFormat="1" applyFont="1" applyFill="1" applyBorder="1" applyAlignment="1" applyProtection="1">
      <alignment horizontal="center" vertical="center" wrapText="1"/>
    </xf>
    <xf numFmtId="164" fontId="24" fillId="0" borderId="4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4" fillId="0" borderId="0" xfId="5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Alignment="1">
      <alignment horizontal="center" vertical="center" wrapText="1"/>
    </xf>
    <xf numFmtId="0" fontId="23" fillId="0" borderId="4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5" fillId="0" borderId="33" xfId="4" applyFont="1" applyFill="1" applyBorder="1" applyAlignment="1" applyProtection="1">
      <alignment horizontal="left" vertical="center" indent="1"/>
    </xf>
    <xf numFmtId="0" fontId="15" fillId="0" borderId="38" xfId="4" applyFont="1" applyFill="1" applyBorder="1" applyAlignment="1" applyProtection="1">
      <alignment horizontal="left" vertical="center" indent="1"/>
    </xf>
    <xf numFmtId="0" fontId="15" fillId="0" borderId="36" xfId="4" applyFont="1" applyFill="1" applyBorder="1" applyAlignment="1" applyProtection="1">
      <alignment horizontal="left" vertical="center" indent="1"/>
    </xf>
    <xf numFmtId="0" fontId="17" fillId="0" borderId="0" xfId="4" applyFont="1" applyFill="1" applyAlignment="1" applyProtection="1">
      <alignment horizontal="center" wrapText="1"/>
    </xf>
    <xf numFmtId="0" fontId="17" fillId="0" borderId="0" xfId="4" applyFont="1" applyFill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/>
    </xf>
    <xf numFmtId="0" fontId="24" fillId="0" borderId="12" xfId="0" applyFont="1" applyBorder="1" applyAlignment="1" applyProtection="1">
      <alignment horizontal="left" vertical="center" indent="2"/>
    </xf>
    <xf numFmtId="0" fontId="24" fillId="0" borderId="30" xfId="0" applyFont="1" applyBorder="1" applyAlignment="1" applyProtection="1">
      <alignment horizontal="left" vertical="center" indent="2"/>
    </xf>
    <xf numFmtId="0" fontId="17" fillId="0" borderId="0" xfId="0" applyFont="1" applyAlignment="1">
      <alignment horizontal="center" wrapText="1"/>
    </xf>
  </cellXfs>
  <cellStyles count="8">
    <cellStyle name="Hiperhivatkozás" xfId="1"/>
    <cellStyle name="Már látott hiperhivatkozás" xfId="2"/>
    <cellStyle name="Normál" xfId="0" builtinId="0"/>
    <cellStyle name="Normál 2" xfId="6"/>
    <cellStyle name="Normál 3" xfId="7"/>
    <cellStyle name="Normál_KVRENMUNKA" xfId="3"/>
    <cellStyle name="Normál_KVRENMUNKA 2" xfId="5"/>
    <cellStyle name="Normál_SEGEDLETEK" xfId="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47"/>
  <sheetViews>
    <sheetView view="pageLayout" zoomScaleNormal="86" zoomScaleSheetLayoutView="100" workbookViewId="0">
      <selection activeCell="B12" sqref="B12"/>
    </sheetView>
  </sheetViews>
  <sheetFormatPr defaultColWidth="2.83203125" defaultRowHeight="15.75"/>
  <cols>
    <col min="1" max="1" width="9.5" style="169" customWidth="1"/>
    <col min="2" max="2" width="78.83203125" style="169" customWidth="1"/>
    <col min="3" max="3" width="17.5" style="195" customWidth="1"/>
    <col min="4" max="16384" width="2.83203125" style="173"/>
  </cols>
  <sheetData>
    <row r="1" spans="1:3" ht="15.95" customHeight="1" thickBot="1">
      <c r="A1" s="481" t="s">
        <v>433</v>
      </c>
      <c r="B1" s="481"/>
    </row>
    <row r="2" spans="1:3" ht="38.1" customHeight="1" thickBot="1">
      <c r="A2" s="230" t="s">
        <v>61</v>
      </c>
      <c r="B2" s="230" t="s">
        <v>12</v>
      </c>
      <c r="C2" s="231" t="s">
        <v>406</v>
      </c>
    </row>
    <row r="3" spans="1:3" s="174" customFormat="1" ht="12" customHeight="1" thickBot="1">
      <c r="A3" s="232">
        <v>1</v>
      </c>
      <c r="B3" s="232">
        <v>2</v>
      </c>
      <c r="C3" s="229"/>
    </row>
    <row r="4" spans="1:3" s="175" customFormat="1" ht="12" customHeight="1" thickBot="1">
      <c r="A4" s="233" t="s">
        <v>13</v>
      </c>
      <c r="B4" s="233" t="s">
        <v>191</v>
      </c>
      <c r="C4" s="234">
        <f>+C5+C6+C7+C8+C9+C10</f>
        <v>10387</v>
      </c>
    </row>
    <row r="5" spans="1:3" s="175" customFormat="1" ht="12" customHeight="1" thickBot="1">
      <c r="A5" s="235" t="s">
        <v>87</v>
      </c>
      <c r="B5" s="236" t="s">
        <v>192</v>
      </c>
      <c r="C5" s="229">
        <v>5893</v>
      </c>
    </row>
    <row r="6" spans="1:3" s="175" customFormat="1" ht="12" customHeight="1" thickBot="1">
      <c r="A6" s="235" t="s">
        <v>88</v>
      </c>
      <c r="B6" s="236" t="s">
        <v>193</v>
      </c>
      <c r="C6" s="229"/>
    </row>
    <row r="7" spans="1:3" s="175" customFormat="1" ht="12" customHeight="1" thickBot="1">
      <c r="A7" s="235" t="s">
        <v>89</v>
      </c>
      <c r="B7" s="236" t="s">
        <v>194</v>
      </c>
      <c r="C7" s="229">
        <v>3899</v>
      </c>
    </row>
    <row r="8" spans="1:3" s="175" customFormat="1" ht="12" customHeight="1" thickBot="1">
      <c r="A8" s="235" t="s">
        <v>90</v>
      </c>
      <c r="B8" s="236" t="s">
        <v>195</v>
      </c>
      <c r="C8" s="229">
        <v>84</v>
      </c>
    </row>
    <row r="9" spans="1:3" s="175" customFormat="1" ht="12" customHeight="1" thickBot="1">
      <c r="A9" s="235" t="s">
        <v>121</v>
      </c>
      <c r="B9" s="236" t="s">
        <v>196</v>
      </c>
      <c r="C9" s="229">
        <v>193</v>
      </c>
    </row>
    <row r="10" spans="1:3" s="175" customFormat="1" ht="12" customHeight="1" thickBot="1">
      <c r="A10" s="235" t="s">
        <v>91</v>
      </c>
      <c r="B10" s="236" t="s">
        <v>197</v>
      </c>
      <c r="C10" s="229">
        <v>318</v>
      </c>
    </row>
    <row r="11" spans="1:3" s="175" customFormat="1" ht="12" customHeight="1" thickBot="1">
      <c r="A11" s="233" t="s">
        <v>14</v>
      </c>
      <c r="B11" s="237" t="s">
        <v>198</v>
      </c>
      <c r="C11" s="234">
        <f>+C12+C13+C14+C15+C16</f>
        <v>2422</v>
      </c>
    </row>
    <row r="12" spans="1:3" s="175" customFormat="1" ht="12" customHeight="1" thickBot="1">
      <c r="A12" s="235" t="s">
        <v>93</v>
      </c>
      <c r="B12" s="236" t="s">
        <v>199</v>
      </c>
      <c r="C12" s="229"/>
    </row>
    <row r="13" spans="1:3" s="175" customFormat="1" ht="12" customHeight="1" thickBot="1">
      <c r="A13" s="235" t="s">
        <v>94</v>
      </c>
      <c r="B13" s="236" t="s">
        <v>200</v>
      </c>
      <c r="C13" s="229"/>
    </row>
    <row r="14" spans="1:3" s="175" customFormat="1" ht="12" customHeight="1" thickBot="1">
      <c r="A14" s="235" t="s">
        <v>95</v>
      </c>
      <c r="B14" s="236" t="s">
        <v>380</v>
      </c>
      <c r="C14" s="229"/>
    </row>
    <row r="15" spans="1:3" s="175" customFormat="1" ht="12" customHeight="1" thickBot="1">
      <c r="A15" s="235" t="s">
        <v>96</v>
      </c>
      <c r="B15" s="236" t="s">
        <v>381</v>
      </c>
      <c r="C15" s="229"/>
    </row>
    <row r="16" spans="1:3" s="175" customFormat="1" ht="12" customHeight="1" thickBot="1">
      <c r="A16" s="235" t="s">
        <v>97</v>
      </c>
      <c r="B16" s="236" t="s">
        <v>201</v>
      </c>
      <c r="C16" s="229">
        <v>2422</v>
      </c>
    </row>
    <row r="17" spans="1:3" s="175" customFormat="1" ht="12" customHeight="1" thickBot="1">
      <c r="A17" s="235" t="s">
        <v>106</v>
      </c>
      <c r="B17" s="236" t="s">
        <v>202</v>
      </c>
      <c r="C17" s="229"/>
    </row>
    <row r="18" spans="1:3" s="175" customFormat="1" ht="12" customHeight="1" thickBot="1">
      <c r="A18" s="233" t="s">
        <v>15</v>
      </c>
      <c r="B18" s="233" t="s">
        <v>203</v>
      </c>
      <c r="C18" s="234">
        <f>+C19+C20+C21+C22+C23</f>
        <v>1500</v>
      </c>
    </row>
    <row r="19" spans="1:3" s="175" customFormat="1" ht="12" customHeight="1" thickBot="1">
      <c r="A19" s="235" t="s">
        <v>76</v>
      </c>
      <c r="B19" s="236" t="s">
        <v>204</v>
      </c>
      <c r="C19" s="229">
        <v>1500</v>
      </c>
    </row>
    <row r="20" spans="1:3" s="175" customFormat="1" ht="12" customHeight="1" thickBot="1">
      <c r="A20" s="235" t="s">
        <v>77</v>
      </c>
      <c r="B20" s="236" t="s">
        <v>205</v>
      </c>
      <c r="C20" s="229"/>
    </row>
    <row r="21" spans="1:3" s="175" customFormat="1" ht="12" customHeight="1" thickBot="1">
      <c r="A21" s="235" t="s">
        <v>78</v>
      </c>
      <c r="B21" s="236" t="s">
        <v>382</v>
      </c>
      <c r="C21" s="229"/>
    </row>
    <row r="22" spans="1:3" s="175" customFormat="1" ht="12" customHeight="1" thickBot="1">
      <c r="A22" s="235" t="s">
        <v>79</v>
      </c>
      <c r="B22" s="236" t="s">
        <v>383</v>
      </c>
      <c r="C22" s="229"/>
    </row>
    <row r="23" spans="1:3" s="175" customFormat="1" ht="12" customHeight="1" thickBot="1">
      <c r="A23" s="235" t="s">
        <v>142</v>
      </c>
      <c r="B23" s="236" t="s">
        <v>206</v>
      </c>
      <c r="C23" s="229"/>
    </row>
    <row r="24" spans="1:3" s="175" customFormat="1" ht="12" customHeight="1" thickBot="1">
      <c r="A24" s="235" t="s">
        <v>143</v>
      </c>
      <c r="B24" s="236" t="s">
        <v>207</v>
      </c>
      <c r="C24" s="229"/>
    </row>
    <row r="25" spans="1:3" s="175" customFormat="1" ht="12" customHeight="1" thickBot="1">
      <c r="A25" s="233" t="s">
        <v>144</v>
      </c>
      <c r="B25" s="233" t="s">
        <v>208</v>
      </c>
      <c r="C25" s="238">
        <f>+C26+C29+C30+C31</f>
        <v>2643</v>
      </c>
    </row>
    <row r="26" spans="1:3" s="175" customFormat="1" ht="12" customHeight="1" thickBot="1">
      <c r="A26" s="235" t="s">
        <v>209</v>
      </c>
      <c r="B26" s="236" t="s">
        <v>215</v>
      </c>
      <c r="C26" s="239">
        <f>+C27+C28</f>
        <v>600</v>
      </c>
    </row>
    <row r="27" spans="1:3" s="175" customFormat="1" ht="12" customHeight="1" thickBot="1">
      <c r="A27" s="235" t="s">
        <v>210</v>
      </c>
      <c r="B27" s="236" t="s">
        <v>216</v>
      </c>
      <c r="C27" s="229">
        <v>450</v>
      </c>
    </row>
    <row r="28" spans="1:3" s="175" customFormat="1" ht="12" customHeight="1" thickBot="1">
      <c r="A28" s="235" t="s">
        <v>211</v>
      </c>
      <c r="B28" s="236" t="s">
        <v>217</v>
      </c>
      <c r="C28" s="229">
        <v>150</v>
      </c>
    </row>
    <row r="29" spans="1:3" s="175" customFormat="1" ht="12" customHeight="1" thickBot="1">
      <c r="A29" s="235" t="s">
        <v>212</v>
      </c>
      <c r="B29" s="236" t="s">
        <v>218</v>
      </c>
      <c r="C29" s="229">
        <v>2000</v>
      </c>
    </row>
    <row r="30" spans="1:3" s="175" customFormat="1" ht="12" customHeight="1" thickBot="1">
      <c r="A30" s="235" t="s">
        <v>213</v>
      </c>
      <c r="B30" s="236" t="s">
        <v>219</v>
      </c>
      <c r="C30" s="229"/>
    </row>
    <row r="31" spans="1:3" s="175" customFormat="1" ht="12" customHeight="1" thickBot="1">
      <c r="A31" s="235" t="s">
        <v>214</v>
      </c>
      <c r="B31" s="236" t="s">
        <v>220</v>
      </c>
      <c r="C31" s="229">
        <v>43</v>
      </c>
    </row>
    <row r="32" spans="1:3" s="175" customFormat="1" ht="12" customHeight="1" thickBot="1">
      <c r="A32" s="233" t="s">
        <v>17</v>
      </c>
      <c r="B32" s="233" t="s">
        <v>221</v>
      </c>
      <c r="C32" s="234">
        <f>SUM(C33:C42)</f>
        <v>832</v>
      </c>
    </row>
    <row r="33" spans="1:3" s="175" customFormat="1" ht="12" customHeight="1" thickBot="1">
      <c r="A33" s="235" t="s">
        <v>80</v>
      </c>
      <c r="B33" s="236" t="s">
        <v>224</v>
      </c>
      <c r="C33" s="229"/>
    </row>
    <row r="34" spans="1:3" s="175" customFormat="1" ht="12" customHeight="1" thickBot="1">
      <c r="A34" s="235" t="s">
        <v>81</v>
      </c>
      <c r="B34" s="236" t="s">
        <v>225</v>
      </c>
      <c r="C34" s="229">
        <v>85</v>
      </c>
    </row>
    <row r="35" spans="1:3" s="175" customFormat="1" ht="12" customHeight="1" thickBot="1">
      <c r="A35" s="235" t="s">
        <v>82</v>
      </c>
      <c r="B35" s="236" t="s">
        <v>226</v>
      </c>
      <c r="C35" s="229"/>
    </row>
    <row r="36" spans="1:3" s="175" customFormat="1" ht="12" customHeight="1" thickBot="1">
      <c r="A36" s="235" t="s">
        <v>146</v>
      </c>
      <c r="B36" s="236" t="s">
        <v>227</v>
      </c>
      <c r="C36" s="229"/>
    </row>
    <row r="37" spans="1:3" s="175" customFormat="1" ht="12" customHeight="1" thickBot="1">
      <c r="A37" s="235" t="s">
        <v>147</v>
      </c>
      <c r="B37" s="236" t="s">
        <v>228</v>
      </c>
      <c r="C37" s="229">
        <v>745</v>
      </c>
    </row>
    <row r="38" spans="1:3" s="175" customFormat="1" ht="12" customHeight="1" thickBot="1">
      <c r="A38" s="235" t="s">
        <v>148</v>
      </c>
      <c r="B38" s="236" t="s">
        <v>229</v>
      </c>
      <c r="C38" s="229"/>
    </row>
    <row r="39" spans="1:3" s="175" customFormat="1" ht="12" customHeight="1" thickBot="1">
      <c r="A39" s="235" t="s">
        <v>149</v>
      </c>
      <c r="B39" s="236" t="s">
        <v>230</v>
      </c>
      <c r="C39" s="229"/>
    </row>
    <row r="40" spans="1:3" s="175" customFormat="1" ht="12" customHeight="1" thickBot="1">
      <c r="A40" s="235" t="s">
        <v>150</v>
      </c>
      <c r="B40" s="236" t="s">
        <v>231</v>
      </c>
      <c r="C40" s="229">
        <v>2</v>
      </c>
    </row>
    <row r="41" spans="1:3" s="175" customFormat="1" ht="12" customHeight="1" thickBot="1">
      <c r="A41" s="235" t="s">
        <v>222</v>
      </c>
      <c r="B41" s="236" t="s">
        <v>232</v>
      </c>
      <c r="C41" s="229"/>
    </row>
    <row r="42" spans="1:3" s="175" customFormat="1" ht="12" customHeight="1" thickBot="1">
      <c r="A42" s="235" t="s">
        <v>223</v>
      </c>
      <c r="B42" s="236" t="s">
        <v>233</v>
      </c>
      <c r="C42" s="229"/>
    </row>
    <row r="43" spans="1:3" s="175" customFormat="1" ht="12" customHeight="1" thickBot="1">
      <c r="A43" s="233" t="s">
        <v>18</v>
      </c>
      <c r="B43" s="233" t="s">
        <v>234</v>
      </c>
      <c r="C43" s="229"/>
    </row>
    <row r="44" spans="1:3" s="175" customFormat="1" ht="12" customHeight="1" thickBot="1">
      <c r="A44" s="235" t="s">
        <v>83</v>
      </c>
      <c r="B44" s="236" t="s">
        <v>238</v>
      </c>
      <c r="C44" s="229"/>
    </row>
    <row r="45" spans="1:3" s="175" customFormat="1" ht="12" customHeight="1" thickBot="1">
      <c r="A45" s="235" t="s">
        <v>84</v>
      </c>
      <c r="B45" s="236" t="s">
        <v>239</v>
      </c>
      <c r="C45" s="229"/>
    </row>
    <row r="46" spans="1:3" s="175" customFormat="1" ht="12" customHeight="1" thickBot="1">
      <c r="A46" s="235" t="s">
        <v>235</v>
      </c>
      <c r="B46" s="236" t="s">
        <v>240</v>
      </c>
      <c r="C46" s="229"/>
    </row>
    <row r="47" spans="1:3" s="175" customFormat="1" ht="12" customHeight="1" thickBot="1">
      <c r="A47" s="235" t="s">
        <v>236</v>
      </c>
      <c r="B47" s="236" t="s">
        <v>241</v>
      </c>
      <c r="C47" s="229"/>
    </row>
    <row r="48" spans="1:3" s="175" customFormat="1" ht="12" customHeight="1" thickBot="1">
      <c r="A48" s="235" t="s">
        <v>237</v>
      </c>
      <c r="B48" s="236" t="s">
        <v>242</v>
      </c>
      <c r="C48" s="229"/>
    </row>
    <row r="49" spans="1:3" s="175" customFormat="1" ht="12" customHeight="1" thickBot="1">
      <c r="A49" s="233" t="s">
        <v>151</v>
      </c>
      <c r="B49" s="233" t="s">
        <v>243</v>
      </c>
      <c r="C49" s="229"/>
    </row>
    <row r="50" spans="1:3" s="175" customFormat="1" ht="12" customHeight="1" thickBot="1">
      <c r="A50" s="235" t="s">
        <v>85</v>
      </c>
      <c r="B50" s="236" t="s">
        <v>244</v>
      </c>
      <c r="C50" s="229"/>
    </row>
    <row r="51" spans="1:3" s="175" customFormat="1" ht="12" customHeight="1" thickBot="1">
      <c r="A51" s="235" t="s">
        <v>86</v>
      </c>
      <c r="B51" s="236" t="s">
        <v>384</v>
      </c>
      <c r="C51" s="229"/>
    </row>
    <row r="52" spans="1:3" s="175" customFormat="1" ht="12" customHeight="1" thickBot="1">
      <c r="A52" s="235" t="s">
        <v>248</v>
      </c>
      <c r="B52" s="236" t="s">
        <v>246</v>
      </c>
      <c r="C52" s="229"/>
    </row>
    <row r="53" spans="1:3" s="175" customFormat="1" ht="12" customHeight="1" thickBot="1">
      <c r="A53" s="235" t="s">
        <v>249</v>
      </c>
      <c r="B53" s="236" t="s">
        <v>247</v>
      </c>
      <c r="C53" s="229"/>
    </row>
    <row r="54" spans="1:3" s="175" customFormat="1" ht="12" customHeight="1" thickBot="1">
      <c r="A54" s="233" t="s">
        <v>20</v>
      </c>
      <c r="B54" s="237" t="s">
        <v>250</v>
      </c>
      <c r="C54" s="234">
        <f>SUM(C55:C57)</f>
        <v>6258</v>
      </c>
    </row>
    <row r="55" spans="1:3" s="175" customFormat="1" ht="12" customHeight="1" thickBot="1">
      <c r="A55" s="235" t="s">
        <v>152</v>
      </c>
      <c r="B55" s="236" t="s">
        <v>252</v>
      </c>
      <c r="C55" s="229"/>
    </row>
    <row r="56" spans="1:3" s="175" customFormat="1" ht="12" customHeight="1" thickBot="1">
      <c r="A56" s="235" t="s">
        <v>153</v>
      </c>
      <c r="B56" s="236" t="s">
        <v>385</v>
      </c>
      <c r="C56" s="229"/>
    </row>
    <row r="57" spans="1:3" s="175" customFormat="1" ht="12" customHeight="1" thickBot="1">
      <c r="A57" s="235" t="s">
        <v>171</v>
      </c>
      <c r="B57" s="236" t="s">
        <v>253</v>
      </c>
      <c r="C57" s="229">
        <v>6258</v>
      </c>
    </row>
    <row r="58" spans="1:3" s="175" customFormat="1" ht="12" customHeight="1" thickBot="1">
      <c r="A58" s="235" t="s">
        <v>251</v>
      </c>
      <c r="B58" s="236" t="s">
        <v>254</v>
      </c>
      <c r="C58" s="229"/>
    </row>
    <row r="59" spans="1:3" s="175" customFormat="1" ht="12" customHeight="1" thickBot="1">
      <c r="A59" s="233" t="s">
        <v>21</v>
      </c>
      <c r="B59" s="233" t="s">
        <v>255</v>
      </c>
      <c r="C59" s="238">
        <f>+C4+C11+C18+C25+C32+C43+C49+C54</f>
        <v>24042</v>
      </c>
    </row>
    <row r="60" spans="1:3" s="175" customFormat="1" ht="12" customHeight="1" thickBot="1">
      <c r="A60" s="240" t="s">
        <v>256</v>
      </c>
      <c r="B60" s="237" t="s">
        <v>257</v>
      </c>
      <c r="C60" s="229"/>
    </row>
    <row r="61" spans="1:3" s="175" customFormat="1" ht="12" customHeight="1" thickBot="1">
      <c r="A61" s="235" t="s">
        <v>290</v>
      </c>
      <c r="B61" s="236" t="s">
        <v>258</v>
      </c>
      <c r="C61" s="229"/>
    </row>
    <row r="62" spans="1:3" s="175" customFormat="1" ht="12" customHeight="1" thickBot="1">
      <c r="A62" s="235" t="s">
        <v>299</v>
      </c>
      <c r="B62" s="236" t="s">
        <v>259</v>
      </c>
      <c r="C62" s="229"/>
    </row>
    <row r="63" spans="1:3" s="175" customFormat="1" ht="12" customHeight="1" thickBot="1">
      <c r="A63" s="235" t="s">
        <v>300</v>
      </c>
      <c r="B63" s="241" t="s">
        <v>260</v>
      </c>
      <c r="C63" s="229"/>
    </row>
    <row r="64" spans="1:3" s="175" customFormat="1" ht="12" customHeight="1" thickBot="1">
      <c r="A64" s="240" t="s">
        <v>261</v>
      </c>
      <c r="B64" s="237" t="s">
        <v>262</v>
      </c>
      <c r="C64" s="229"/>
    </row>
    <row r="65" spans="1:3" s="175" customFormat="1" ht="12" customHeight="1" thickBot="1">
      <c r="A65" s="235" t="s">
        <v>122</v>
      </c>
      <c r="B65" s="236" t="s">
        <v>263</v>
      </c>
      <c r="C65" s="229"/>
    </row>
    <row r="66" spans="1:3" s="175" customFormat="1" ht="12" customHeight="1" thickBot="1">
      <c r="A66" s="235" t="s">
        <v>123</v>
      </c>
      <c r="B66" s="236" t="s">
        <v>264</v>
      </c>
      <c r="C66" s="229"/>
    </row>
    <row r="67" spans="1:3" s="175" customFormat="1" ht="12" customHeight="1" thickBot="1">
      <c r="A67" s="235" t="s">
        <v>291</v>
      </c>
      <c r="B67" s="236" t="s">
        <v>265</v>
      </c>
      <c r="C67" s="229"/>
    </row>
    <row r="68" spans="1:3" s="175" customFormat="1" ht="12" customHeight="1" thickBot="1">
      <c r="A68" s="235" t="s">
        <v>292</v>
      </c>
      <c r="B68" s="236" t="s">
        <v>266</v>
      </c>
      <c r="C68" s="229"/>
    </row>
    <row r="69" spans="1:3" s="175" customFormat="1" ht="12" customHeight="1" thickBot="1">
      <c r="A69" s="240" t="s">
        <v>267</v>
      </c>
      <c r="B69" s="237" t="s">
        <v>268</v>
      </c>
      <c r="C69" s="234">
        <f>SUM(C70:C71)</f>
        <v>4638</v>
      </c>
    </row>
    <row r="70" spans="1:3" s="175" customFormat="1" ht="12" customHeight="1" thickBot="1">
      <c r="A70" s="235" t="s">
        <v>293</v>
      </c>
      <c r="B70" s="236" t="s">
        <v>269</v>
      </c>
      <c r="C70" s="229">
        <v>4638</v>
      </c>
    </row>
    <row r="71" spans="1:3" s="175" customFormat="1" ht="12" customHeight="1" thickBot="1">
      <c r="A71" s="235" t="s">
        <v>294</v>
      </c>
      <c r="B71" s="236" t="s">
        <v>270</v>
      </c>
      <c r="C71" s="229"/>
    </row>
    <row r="72" spans="1:3" s="175" customFormat="1" ht="12" customHeight="1" thickBot="1">
      <c r="A72" s="240" t="s">
        <v>271</v>
      </c>
      <c r="B72" s="237" t="s">
        <v>272</v>
      </c>
      <c r="C72" s="229"/>
    </row>
    <row r="73" spans="1:3" s="175" customFormat="1" ht="12" customHeight="1" thickBot="1">
      <c r="A73" s="235" t="s">
        <v>295</v>
      </c>
      <c r="B73" s="236" t="s">
        <v>273</v>
      </c>
      <c r="C73" s="229"/>
    </row>
    <row r="74" spans="1:3" s="175" customFormat="1" ht="12" customHeight="1" thickBot="1">
      <c r="A74" s="235" t="s">
        <v>296</v>
      </c>
      <c r="B74" s="236" t="s">
        <v>274</v>
      </c>
      <c r="C74" s="229"/>
    </row>
    <row r="75" spans="1:3" s="175" customFormat="1" ht="12" customHeight="1" thickBot="1">
      <c r="A75" s="235" t="s">
        <v>297</v>
      </c>
      <c r="B75" s="236" t="s">
        <v>275</v>
      </c>
      <c r="C75" s="229"/>
    </row>
    <row r="76" spans="1:3" s="175" customFormat="1" ht="12" customHeight="1" thickBot="1">
      <c r="A76" s="240" t="s">
        <v>276</v>
      </c>
      <c r="B76" s="237" t="s">
        <v>298</v>
      </c>
      <c r="C76" s="229"/>
    </row>
    <row r="77" spans="1:3" s="175" customFormat="1" ht="12" customHeight="1" thickBot="1">
      <c r="A77" s="241" t="s">
        <v>277</v>
      </c>
      <c r="B77" s="236" t="s">
        <v>278</v>
      </c>
      <c r="C77" s="229"/>
    </row>
    <row r="78" spans="1:3" s="175" customFormat="1" ht="12" customHeight="1" thickBot="1">
      <c r="A78" s="241" t="s">
        <v>279</v>
      </c>
      <c r="B78" s="236" t="s">
        <v>280</v>
      </c>
      <c r="C78" s="229"/>
    </row>
    <row r="79" spans="1:3" s="175" customFormat="1" ht="12" customHeight="1" thickBot="1">
      <c r="A79" s="241" t="s">
        <v>281</v>
      </c>
      <c r="B79" s="236" t="s">
        <v>282</v>
      </c>
      <c r="C79" s="229"/>
    </row>
    <row r="80" spans="1:3" s="175" customFormat="1" ht="12" customHeight="1" thickBot="1">
      <c r="A80" s="241" t="s">
        <v>283</v>
      </c>
      <c r="B80" s="236" t="s">
        <v>284</v>
      </c>
      <c r="C80" s="229"/>
    </row>
    <row r="81" spans="1:3" s="175" customFormat="1" ht="13.5" customHeight="1" thickBot="1">
      <c r="A81" s="240" t="s">
        <v>285</v>
      </c>
      <c r="B81" s="237" t="s">
        <v>286</v>
      </c>
      <c r="C81" s="229"/>
    </row>
    <row r="82" spans="1:3" s="175" customFormat="1" ht="15.75" customHeight="1" thickBot="1">
      <c r="A82" s="240" t="s">
        <v>287</v>
      </c>
      <c r="B82" s="240" t="s">
        <v>288</v>
      </c>
      <c r="C82" s="238">
        <f>+C60+C64+C69+C72+C76+C81</f>
        <v>4638</v>
      </c>
    </row>
    <row r="83" spans="1:3" s="175" customFormat="1" ht="16.5" customHeight="1" thickBot="1">
      <c r="A83" s="178" t="s">
        <v>301</v>
      </c>
      <c r="B83" s="179" t="s">
        <v>289</v>
      </c>
      <c r="C83" s="120">
        <f>+C59+C82</f>
        <v>28680</v>
      </c>
    </row>
    <row r="84" spans="1:3" ht="16.5" customHeight="1">
      <c r="A84" s="480" t="s">
        <v>42</v>
      </c>
      <c r="B84" s="480"/>
    </row>
    <row r="85" spans="1:3" s="180" customFormat="1" ht="16.5" customHeight="1" thickBot="1">
      <c r="A85" s="482" t="s">
        <v>125</v>
      </c>
      <c r="B85" s="482"/>
      <c r="C85" s="196"/>
    </row>
    <row r="86" spans="1:3" ht="38.1" customHeight="1" thickTop="1">
      <c r="A86" s="267" t="s">
        <v>61</v>
      </c>
      <c r="B86" s="268" t="s">
        <v>43</v>
      </c>
      <c r="C86" s="269" t="s">
        <v>406</v>
      </c>
    </row>
    <row r="87" spans="1:3" s="174" customFormat="1" ht="12" customHeight="1">
      <c r="A87" s="270">
        <v>1</v>
      </c>
      <c r="B87" s="249">
        <v>2</v>
      </c>
      <c r="C87" s="271"/>
    </row>
    <row r="88" spans="1:3" ht="12" customHeight="1">
      <c r="A88" s="272" t="s">
        <v>13</v>
      </c>
      <c r="B88" s="263" t="s">
        <v>304</v>
      </c>
      <c r="C88" s="273">
        <f>SUM(C89:C93)</f>
        <v>16876</v>
      </c>
    </row>
    <row r="89" spans="1:3" ht="12" customHeight="1">
      <c r="A89" s="274" t="s">
        <v>87</v>
      </c>
      <c r="B89" s="5" t="s">
        <v>44</v>
      </c>
      <c r="C89" s="271">
        <v>6138</v>
      </c>
    </row>
    <row r="90" spans="1:3" ht="12" customHeight="1">
      <c r="A90" s="274" t="s">
        <v>88</v>
      </c>
      <c r="B90" s="5" t="s">
        <v>154</v>
      </c>
      <c r="C90" s="271">
        <v>1332</v>
      </c>
    </row>
    <row r="91" spans="1:3" ht="12" customHeight="1">
      <c r="A91" s="274" t="s">
        <v>89</v>
      </c>
      <c r="B91" s="5" t="s">
        <v>120</v>
      </c>
      <c r="C91" s="271">
        <v>6387</v>
      </c>
    </row>
    <row r="92" spans="1:3" ht="12" customHeight="1">
      <c r="A92" s="274" t="s">
        <v>90</v>
      </c>
      <c r="B92" s="5" t="s">
        <v>155</v>
      </c>
      <c r="C92" s="271">
        <v>1388</v>
      </c>
    </row>
    <row r="93" spans="1:3" ht="12" customHeight="1">
      <c r="A93" s="274" t="s">
        <v>101</v>
      </c>
      <c r="B93" s="5" t="s">
        <v>156</v>
      </c>
      <c r="C93" s="271">
        <v>1631</v>
      </c>
    </row>
    <row r="94" spans="1:3" ht="12" customHeight="1">
      <c r="A94" s="274" t="s">
        <v>91</v>
      </c>
      <c r="B94" s="5" t="s">
        <v>305</v>
      </c>
      <c r="C94" s="271"/>
    </row>
    <row r="95" spans="1:3" ht="12" customHeight="1">
      <c r="A95" s="274" t="s">
        <v>92</v>
      </c>
      <c r="B95" s="93" t="s">
        <v>306</v>
      </c>
      <c r="C95" s="271"/>
    </row>
    <row r="96" spans="1:3" ht="12" customHeight="1">
      <c r="A96" s="274" t="s">
        <v>102</v>
      </c>
      <c r="B96" s="94" t="s">
        <v>307</v>
      </c>
      <c r="C96" s="271"/>
    </row>
    <row r="97" spans="1:3" ht="12" customHeight="1">
      <c r="A97" s="274" t="s">
        <v>103</v>
      </c>
      <c r="B97" s="94" t="s">
        <v>308</v>
      </c>
      <c r="C97" s="271"/>
    </row>
    <row r="98" spans="1:3" ht="12" customHeight="1">
      <c r="A98" s="274" t="s">
        <v>104</v>
      </c>
      <c r="B98" s="93" t="s">
        <v>309</v>
      </c>
      <c r="C98" s="271">
        <v>82</v>
      </c>
    </row>
    <row r="99" spans="1:3" ht="12" customHeight="1">
      <c r="A99" s="274" t="s">
        <v>105</v>
      </c>
      <c r="B99" s="93" t="s">
        <v>310</v>
      </c>
      <c r="C99" s="271"/>
    </row>
    <row r="100" spans="1:3" ht="12" customHeight="1">
      <c r="A100" s="274" t="s">
        <v>107</v>
      </c>
      <c r="B100" s="94" t="s">
        <v>311</v>
      </c>
      <c r="C100" s="271"/>
    </row>
    <row r="101" spans="1:3" ht="12" customHeight="1">
      <c r="A101" s="274" t="s">
        <v>157</v>
      </c>
      <c r="B101" s="94" t="s">
        <v>312</v>
      </c>
      <c r="C101" s="271"/>
    </row>
    <row r="102" spans="1:3" ht="12" customHeight="1">
      <c r="A102" s="274" t="s">
        <v>302</v>
      </c>
      <c r="B102" s="94" t="s">
        <v>313</v>
      </c>
      <c r="C102" s="271"/>
    </row>
    <row r="103" spans="1:3" ht="12" customHeight="1">
      <c r="A103" s="274" t="s">
        <v>303</v>
      </c>
      <c r="B103" s="94" t="s">
        <v>314</v>
      </c>
      <c r="C103" s="271">
        <v>1549</v>
      </c>
    </row>
    <row r="104" spans="1:3" ht="12" customHeight="1">
      <c r="A104" s="272" t="s">
        <v>14</v>
      </c>
      <c r="B104" s="263" t="s">
        <v>315</v>
      </c>
      <c r="C104" s="273">
        <f>+C105+C107+C109</f>
        <v>6401</v>
      </c>
    </row>
    <row r="105" spans="1:3" ht="12" customHeight="1">
      <c r="A105" s="274" t="s">
        <v>93</v>
      </c>
      <c r="B105" s="5" t="s">
        <v>170</v>
      </c>
      <c r="C105" s="271">
        <v>289</v>
      </c>
    </row>
    <row r="106" spans="1:3" ht="12" customHeight="1">
      <c r="A106" s="274" t="s">
        <v>94</v>
      </c>
      <c r="B106" s="5" t="s">
        <v>319</v>
      </c>
      <c r="C106" s="271"/>
    </row>
    <row r="107" spans="1:3" ht="12" customHeight="1">
      <c r="A107" s="274" t="s">
        <v>95</v>
      </c>
      <c r="B107" s="5" t="s">
        <v>158</v>
      </c>
      <c r="C107" s="271">
        <v>6112</v>
      </c>
    </row>
    <row r="108" spans="1:3" ht="12" customHeight="1">
      <c r="A108" s="274" t="s">
        <v>96</v>
      </c>
      <c r="B108" s="5" t="s">
        <v>320</v>
      </c>
      <c r="C108" s="271"/>
    </row>
    <row r="109" spans="1:3" ht="12" customHeight="1">
      <c r="A109" s="274" t="s">
        <v>97</v>
      </c>
      <c r="B109" s="117" t="s">
        <v>172</v>
      </c>
      <c r="C109" s="271"/>
    </row>
    <row r="110" spans="1:3" ht="12" customHeight="1">
      <c r="A110" s="274" t="s">
        <v>106</v>
      </c>
      <c r="B110" s="117" t="s">
        <v>386</v>
      </c>
      <c r="C110" s="271"/>
    </row>
    <row r="111" spans="1:3" ht="12" customHeight="1">
      <c r="A111" s="274" t="s">
        <v>108</v>
      </c>
      <c r="B111" s="94" t="s">
        <v>325</v>
      </c>
      <c r="C111" s="271"/>
    </row>
    <row r="112" spans="1:3" ht="45">
      <c r="A112" s="274" t="s">
        <v>159</v>
      </c>
      <c r="B112" s="94" t="s">
        <v>308</v>
      </c>
      <c r="C112" s="271"/>
    </row>
    <row r="113" spans="1:3" ht="12" customHeight="1">
      <c r="A113" s="274" t="s">
        <v>160</v>
      </c>
      <c r="B113" s="94" t="s">
        <v>324</v>
      </c>
      <c r="C113" s="271"/>
    </row>
    <row r="114" spans="1:3" ht="12" customHeight="1">
      <c r="A114" s="274" t="s">
        <v>161</v>
      </c>
      <c r="B114" s="94" t="s">
        <v>323</v>
      </c>
      <c r="C114" s="271"/>
    </row>
    <row r="115" spans="1:3" ht="12" customHeight="1">
      <c r="A115" s="274" t="s">
        <v>316</v>
      </c>
      <c r="B115" s="94" t="s">
        <v>311</v>
      </c>
      <c r="C115" s="271"/>
    </row>
    <row r="116" spans="1:3" ht="12" customHeight="1">
      <c r="A116" s="274" t="s">
        <v>317</v>
      </c>
      <c r="B116" s="94" t="s">
        <v>322</v>
      </c>
      <c r="C116" s="271"/>
    </row>
    <row r="117" spans="1:3" ht="45">
      <c r="A117" s="274" t="s">
        <v>318</v>
      </c>
      <c r="B117" s="94" t="s">
        <v>321</v>
      </c>
      <c r="C117" s="271"/>
    </row>
    <row r="118" spans="1:3" ht="12" customHeight="1">
      <c r="A118" s="272" t="s">
        <v>15</v>
      </c>
      <c r="B118" s="264" t="s">
        <v>326</v>
      </c>
      <c r="C118" s="273">
        <f>+C119+C120</f>
        <v>5403</v>
      </c>
    </row>
    <row r="119" spans="1:3" ht="12" customHeight="1">
      <c r="A119" s="274" t="s">
        <v>76</v>
      </c>
      <c r="B119" s="5" t="s">
        <v>51</v>
      </c>
      <c r="C119" s="271">
        <v>5403</v>
      </c>
    </row>
    <row r="120" spans="1:3" ht="12" customHeight="1">
      <c r="A120" s="274" t="s">
        <v>77</v>
      </c>
      <c r="B120" s="5" t="s">
        <v>52</v>
      </c>
      <c r="C120" s="271"/>
    </row>
    <row r="121" spans="1:3" ht="12" customHeight="1">
      <c r="A121" s="272" t="s">
        <v>16</v>
      </c>
      <c r="B121" s="264" t="s">
        <v>327</v>
      </c>
      <c r="C121" s="273">
        <f>+C88+C104+C118</f>
        <v>28680</v>
      </c>
    </row>
    <row r="122" spans="1:3" ht="12" customHeight="1">
      <c r="A122" s="272" t="s">
        <v>17</v>
      </c>
      <c r="B122" s="264" t="s">
        <v>328</v>
      </c>
      <c r="C122" s="271"/>
    </row>
    <row r="123" spans="1:3" ht="12" customHeight="1">
      <c r="A123" s="274" t="s">
        <v>80</v>
      </c>
      <c r="B123" s="5" t="s">
        <v>329</v>
      </c>
      <c r="C123" s="271"/>
    </row>
    <row r="124" spans="1:3" ht="12" customHeight="1">
      <c r="A124" s="274" t="s">
        <v>81</v>
      </c>
      <c r="B124" s="5" t="s">
        <v>330</v>
      </c>
      <c r="C124" s="271"/>
    </row>
    <row r="125" spans="1:3" ht="12" customHeight="1">
      <c r="A125" s="274" t="s">
        <v>82</v>
      </c>
      <c r="B125" s="5" t="s">
        <v>331</v>
      </c>
      <c r="C125" s="271"/>
    </row>
    <row r="126" spans="1:3" ht="12" customHeight="1">
      <c r="A126" s="272" t="s">
        <v>18</v>
      </c>
      <c r="B126" s="264" t="s">
        <v>369</v>
      </c>
      <c r="C126" s="271"/>
    </row>
    <row r="127" spans="1:3" ht="12" customHeight="1">
      <c r="A127" s="274" t="s">
        <v>83</v>
      </c>
      <c r="B127" s="5" t="s">
        <v>332</v>
      </c>
      <c r="C127" s="271"/>
    </row>
    <row r="128" spans="1:3" ht="12" customHeight="1">
      <c r="A128" s="274" t="s">
        <v>84</v>
      </c>
      <c r="B128" s="5" t="s">
        <v>333</v>
      </c>
      <c r="C128" s="271"/>
    </row>
    <row r="129" spans="1:8" ht="12" customHeight="1">
      <c r="A129" s="274" t="s">
        <v>235</v>
      </c>
      <c r="B129" s="5" t="s">
        <v>334</v>
      </c>
      <c r="C129" s="271"/>
    </row>
    <row r="130" spans="1:8" ht="12" customHeight="1">
      <c r="A130" s="274" t="s">
        <v>236</v>
      </c>
      <c r="B130" s="5" t="s">
        <v>335</v>
      </c>
      <c r="C130" s="271"/>
    </row>
    <row r="131" spans="1:8" ht="12" customHeight="1">
      <c r="A131" s="272" t="s">
        <v>19</v>
      </c>
      <c r="B131" s="264" t="s">
        <v>336</v>
      </c>
      <c r="C131" s="271"/>
    </row>
    <row r="132" spans="1:8" ht="12" customHeight="1">
      <c r="A132" s="274" t="s">
        <v>85</v>
      </c>
      <c r="B132" s="5" t="s">
        <v>337</v>
      </c>
      <c r="C132" s="271"/>
    </row>
    <row r="133" spans="1:8" ht="12" customHeight="1">
      <c r="A133" s="274" t="s">
        <v>86</v>
      </c>
      <c r="B133" s="5" t="s">
        <v>347</v>
      </c>
      <c r="C133" s="271"/>
    </row>
    <row r="134" spans="1:8" ht="12" customHeight="1">
      <c r="A134" s="274" t="s">
        <v>248</v>
      </c>
      <c r="B134" s="5" t="s">
        <v>338</v>
      </c>
      <c r="C134" s="271"/>
    </row>
    <row r="135" spans="1:8" ht="12" customHeight="1">
      <c r="A135" s="274" t="s">
        <v>249</v>
      </c>
      <c r="B135" s="5" t="s">
        <v>339</v>
      </c>
      <c r="C135" s="271"/>
    </row>
    <row r="136" spans="1:8" ht="12" customHeight="1">
      <c r="A136" s="272" t="s">
        <v>20</v>
      </c>
      <c r="B136" s="264" t="s">
        <v>340</v>
      </c>
      <c r="C136" s="271"/>
    </row>
    <row r="137" spans="1:8" ht="12" customHeight="1">
      <c r="A137" s="274" t="s">
        <v>152</v>
      </c>
      <c r="B137" s="5" t="s">
        <v>341</v>
      </c>
      <c r="C137" s="271"/>
    </row>
    <row r="138" spans="1:8" ht="12" customHeight="1">
      <c r="A138" s="274" t="s">
        <v>153</v>
      </c>
      <c r="B138" s="5" t="s">
        <v>342</v>
      </c>
      <c r="C138" s="271"/>
    </row>
    <row r="139" spans="1:8" ht="12" customHeight="1">
      <c r="A139" s="274" t="s">
        <v>171</v>
      </c>
      <c r="B139" s="5" t="s">
        <v>343</v>
      </c>
      <c r="C139" s="271"/>
    </row>
    <row r="140" spans="1:8" ht="12" customHeight="1">
      <c r="A140" s="274" t="s">
        <v>251</v>
      </c>
      <c r="B140" s="5" t="s">
        <v>344</v>
      </c>
      <c r="C140" s="271"/>
    </row>
    <row r="141" spans="1:8" ht="15" customHeight="1">
      <c r="A141" s="272" t="s">
        <v>21</v>
      </c>
      <c r="B141" s="264" t="s">
        <v>345</v>
      </c>
      <c r="C141" s="271"/>
      <c r="E141" s="181"/>
      <c r="F141" s="182"/>
      <c r="G141" s="182"/>
      <c r="H141" s="182"/>
    </row>
    <row r="142" spans="1:8" s="175" customFormat="1" ht="12.95" customHeight="1" thickBot="1">
      <c r="A142" s="275" t="s">
        <v>22</v>
      </c>
      <c r="B142" s="276" t="s">
        <v>346</v>
      </c>
      <c r="C142" s="277">
        <f>+C121+C141</f>
        <v>28680</v>
      </c>
    </row>
    <row r="143" spans="1:8" ht="7.5" customHeight="1" thickTop="1"/>
    <row r="144" spans="1:8">
      <c r="A144" s="483" t="s">
        <v>348</v>
      </c>
      <c r="B144" s="483"/>
    </row>
    <row r="145" spans="1:3" ht="15" customHeight="1" thickBot="1">
      <c r="A145" s="479" t="s">
        <v>126</v>
      </c>
      <c r="B145" s="479"/>
    </row>
    <row r="146" spans="1:3" ht="13.5" customHeight="1" thickBot="1">
      <c r="A146" s="7">
        <v>1</v>
      </c>
      <c r="B146" s="10" t="s">
        <v>349</v>
      </c>
      <c r="C146" s="119">
        <f>+C59-C121</f>
        <v>-4638</v>
      </c>
    </row>
    <row r="147" spans="1:3" ht="27.75" customHeight="1" thickBot="1">
      <c r="A147" s="7" t="s">
        <v>14</v>
      </c>
      <c r="B147" s="10" t="s">
        <v>350</v>
      </c>
      <c r="C147" s="119">
        <f>+C82-C141</f>
        <v>4638</v>
      </c>
    </row>
  </sheetData>
  <mergeCells count="5">
    <mergeCell ref="A145:B145"/>
    <mergeCell ref="A84:B84"/>
    <mergeCell ref="A1:B1"/>
    <mergeCell ref="A85:B85"/>
    <mergeCell ref="A144:B14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Height="2" orientation="portrait" r:id="rId1"/>
  <headerFooter alignWithMargins="0">
    <oddHeader>&amp;C&amp;"Times New Roman CE,Félkövér"&amp;12
Bakonyság Község Önkormányzat
2014. ÉVI KÖLTSÉGVETÉSÉNEK ÖSSZEVONT MÉRLEGE&amp;10
&amp;R&amp;"Times New Roman CE,Félkövér dőlt"&amp;11 1.1. melléklet az 5/2014. (V. 12.) önkormányzati rendelethez</oddHeader>
  </headerFooter>
  <rowBreaks count="1" manualBreakCount="1">
    <brk id="8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view="pageLayout" zoomScaleNormal="100" workbookViewId="0">
      <selection activeCell="E11" sqref="E11:F11"/>
    </sheetView>
  </sheetViews>
  <sheetFormatPr defaultRowHeight="12.75"/>
  <cols>
    <col min="1" max="1" width="41.5" style="17" customWidth="1"/>
    <col min="2" max="2" width="15.6640625" style="16" customWidth="1"/>
    <col min="3" max="3" width="16.33203125" style="16" customWidth="1"/>
    <col min="4" max="4" width="18" style="16" customWidth="1"/>
    <col min="5" max="5" width="16.6640625" style="16" customWidth="1"/>
    <col min="6" max="6" width="20.5" style="16" customWidth="1"/>
    <col min="7" max="7" width="18.83203125" style="16" customWidth="1"/>
    <col min="8" max="9" width="12.83203125" style="16" customWidth="1"/>
    <col min="10" max="10" width="13.83203125" style="16" customWidth="1"/>
    <col min="11" max="16384" width="9.33203125" style="16"/>
  </cols>
  <sheetData>
    <row r="1" spans="1:7" ht="24.75" customHeight="1">
      <c r="A1" s="492" t="s">
        <v>1</v>
      </c>
      <c r="B1" s="492"/>
      <c r="C1" s="492"/>
      <c r="D1" s="492"/>
      <c r="E1" s="492"/>
      <c r="F1" s="492"/>
      <c r="G1" s="492"/>
    </row>
    <row r="2" spans="1:7" ht="23.25" customHeight="1" thickBot="1">
      <c r="A2" s="95"/>
      <c r="B2" s="30"/>
      <c r="C2" s="30"/>
      <c r="D2" s="30"/>
      <c r="E2" s="30"/>
      <c r="F2" s="30"/>
      <c r="G2" s="25" t="s">
        <v>53</v>
      </c>
    </row>
    <row r="3" spans="1:7" s="19" customFormat="1" ht="48.75" customHeight="1" thickBot="1">
      <c r="A3" s="96" t="s">
        <v>60</v>
      </c>
      <c r="B3" s="97" t="s">
        <v>58</v>
      </c>
      <c r="C3" s="97" t="s">
        <v>59</v>
      </c>
      <c r="D3" s="97" t="s">
        <v>367</v>
      </c>
      <c r="E3" s="97" t="s">
        <v>405</v>
      </c>
      <c r="F3" s="97" t="s">
        <v>421</v>
      </c>
      <c r="G3" s="26" t="s">
        <v>431</v>
      </c>
    </row>
    <row r="4" spans="1:7" s="30" customFormat="1" ht="15" customHeight="1" thickBot="1">
      <c r="A4" s="27">
        <v>1</v>
      </c>
      <c r="B4" s="28">
        <v>2</v>
      </c>
      <c r="C4" s="28">
        <v>3</v>
      </c>
      <c r="D4" s="28">
        <v>4</v>
      </c>
      <c r="E4" s="28">
        <v>5</v>
      </c>
      <c r="F4" s="310">
        <v>6</v>
      </c>
      <c r="G4" s="29">
        <v>7</v>
      </c>
    </row>
    <row r="5" spans="1:7" ht="15.95" customHeight="1">
      <c r="A5" s="37" t="s">
        <v>430</v>
      </c>
      <c r="B5" s="38">
        <v>6111</v>
      </c>
      <c r="C5" s="189" t="s">
        <v>428</v>
      </c>
      <c r="D5" s="38"/>
      <c r="E5" s="38"/>
      <c r="F5" s="314">
        <v>6112</v>
      </c>
      <c r="G5" s="39"/>
    </row>
    <row r="6" spans="1:7" ht="15.95" customHeight="1">
      <c r="A6" s="37"/>
      <c r="B6" s="38"/>
      <c r="C6" s="189"/>
      <c r="D6" s="38"/>
      <c r="E6" s="38"/>
      <c r="F6" s="314"/>
      <c r="G6" s="39">
        <f t="shared" ref="G6:G23" si="0">B6-D6-E6</f>
        <v>0</v>
      </c>
    </row>
    <row r="7" spans="1:7" ht="15.95" customHeight="1">
      <c r="A7" s="37"/>
      <c r="B7" s="38"/>
      <c r="C7" s="189"/>
      <c r="D7" s="38"/>
      <c r="E7" s="38"/>
      <c r="F7" s="314"/>
      <c r="G7" s="39">
        <f t="shared" si="0"/>
        <v>0</v>
      </c>
    </row>
    <row r="8" spans="1:7" ht="15.95" customHeight="1">
      <c r="A8" s="37"/>
      <c r="B8" s="38"/>
      <c r="C8" s="189"/>
      <c r="D8" s="38"/>
      <c r="E8" s="38"/>
      <c r="F8" s="314"/>
      <c r="G8" s="39">
        <f t="shared" si="0"/>
        <v>0</v>
      </c>
    </row>
    <row r="9" spans="1:7" ht="15.95" customHeight="1">
      <c r="A9" s="37"/>
      <c r="B9" s="38"/>
      <c r="C9" s="189"/>
      <c r="D9" s="38"/>
      <c r="E9" s="38"/>
      <c r="F9" s="314"/>
      <c r="G9" s="39">
        <f t="shared" si="0"/>
        <v>0</v>
      </c>
    </row>
    <row r="10" spans="1:7" ht="15.95" customHeight="1">
      <c r="A10" s="37"/>
      <c r="B10" s="38"/>
      <c r="C10" s="189"/>
      <c r="D10" s="38"/>
      <c r="E10" s="38"/>
      <c r="F10" s="314"/>
      <c r="G10" s="39">
        <f t="shared" si="0"/>
        <v>0</v>
      </c>
    </row>
    <row r="11" spans="1:7" ht="15.95" customHeight="1">
      <c r="A11" s="37"/>
      <c r="B11" s="38"/>
      <c r="C11" s="189"/>
      <c r="D11" s="38"/>
      <c r="E11" s="38"/>
      <c r="F11" s="314"/>
      <c r="G11" s="39">
        <f t="shared" si="0"/>
        <v>0</v>
      </c>
    </row>
    <row r="12" spans="1:7" ht="15.95" customHeight="1">
      <c r="A12" s="37"/>
      <c r="B12" s="38"/>
      <c r="C12" s="189"/>
      <c r="D12" s="38"/>
      <c r="E12" s="38"/>
      <c r="F12" s="314"/>
      <c r="G12" s="39">
        <f t="shared" si="0"/>
        <v>0</v>
      </c>
    </row>
    <row r="13" spans="1:7" ht="15.95" customHeight="1">
      <c r="A13" s="37"/>
      <c r="B13" s="38"/>
      <c r="C13" s="189"/>
      <c r="D13" s="38"/>
      <c r="E13" s="38"/>
      <c r="F13" s="314"/>
      <c r="G13" s="39">
        <f t="shared" si="0"/>
        <v>0</v>
      </c>
    </row>
    <row r="14" spans="1:7" ht="15.95" customHeight="1">
      <c r="A14" s="37"/>
      <c r="B14" s="38"/>
      <c r="C14" s="189"/>
      <c r="D14" s="38"/>
      <c r="E14" s="38"/>
      <c r="F14" s="314"/>
      <c r="G14" s="39">
        <f t="shared" si="0"/>
        <v>0</v>
      </c>
    </row>
    <row r="15" spans="1:7" ht="15.95" customHeight="1">
      <c r="A15" s="37"/>
      <c r="B15" s="38"/>
      <c r="C15" s="189"/>
      <c r="D15" s="38"/>
      <c r="E15" s="38"/>
      <c r="F15" s="314"/>
      <c r="G15" s="39">
        <f t="shared" si="0"/>
        <v>0</v>
      </c>
    </row>
    <row r="16" spans="1:7" ht="15.95" customHeight="1">
      <c r="A16" s="37"/>
      <c r="B16" s="38"/>
      <c r="C16" s="189"/>
      <c r="D16" s="38"/>
      <c r="E16" s="38"/>
      <c r="F16" s="314"/>
      <c r="G16" s="39">
        <f t="shared" si="0"/>
        <v>0</v>
      </c>
    </row>
    <row r="17" spans="1:7" ht="15.95" customHeight="1">
      <c r="A17" s="37"/>
      <c r="B17" s="38"/>
      <c r="C17" s="189"/>
      <c r="D17" s="38"/>
      <c r="E17" s="38"/>
      <c r="F17" s="314"/>
      <c r="G17" s="39">
        <f t="shared" si="0"/>
        <v>0</v>
      </c>
    </row>
    <row r="18" spans="1:7" ht="15.95" customHeight="1">
      <c r="A18" s="37"/>
      <c r="B18" s="38"/>
      <c r="C18" s="189"/>
      <c r="D18" s="38"/>
      <c r="E18" s="38"/>
      <c r="F18" s="314"/>
      <c r="G18" s="39">
        <f t="shared" si="0"/>
        <v>0</v>
      </c>
    </row>
    <row r="19" spans="1:7" ht="15.95" customHeight="1">
      <c r="A19" s="37"/>
      <c r="B19" s="38"/>
      <c r="C19" s="189"/>
      <c r="D19" s="38"/>
      <c r="E19" s="38"/>
      <c r="F19" s="314"/>
      <c r="G19" s="39">
        <f t="shared" si="0"/>
        <v>0</v>
      </c>
    </row>
    <row r="20" spans="1:7" ht="15.95" customHeight="1">
      <c r="A20" s="37"/>
      <c r="B20" s="38"/>
      <c r="C20" s="189"/>
      <c r="D20" s="38"/>
      <c r="E20" s="38"/>
      <c r="F20" s="314"/>
      <c r="G20" s="39">
        <f t="shared" si="0"/>
        <v>0</v>
      </c>
    </row>
    <row r="21" spans="1:7" ht="15.95" customHeight="1">
      <c r="A21" s="37"/>
      <c r="B21" s="38"/>
      <c r="C21" s="189"/>
      <c r="D21" s="38"/>
      <c r="E21" s="38"/>
      <c r="F21" s="314"/>
      <c r="G21" s="39">
        <f t="shared" si="0"/>
        <v>0</v>
      </c>
    </row>
    <row r="22" spans="1:7" ht="15.95" customHeight="1">
      <c r="A22" s="37"/>
      <c r="B22" s="38"/>
      <c r="C22" s="189"/>
      <c r="D22" s="38"/>
      <c r="E22" s="38"/>
      <c r="F22" s="314"/>
      <c r="G22" s="39">
        <f t="shared" si="0"/>
        <v>0</v>
      </c>
    </row>
    <row r="23" spans="1:7" ht="15.95" customHeight="1" thickBot="1">
      <c r="A23" s="40"/>
      <c r="B23" s="41"/>
      <c r="C23" s="190"/>
      <c r="D23" s="41"/>
      <c r="E23" s="41"/>
      <c r="F23" s="315"/>
      <c r="G23" s="42">
        <f t="shared" si="0"/>
        <v>0</v>
      </c>
    </row>
    <row r="24" spans="1:7" s="36" customFormat="1" ht="18" customHeight="1" thickBot="1">
      <c r="A24" s="98" t="s">
        <v>56</v>
      </c>
      <c r="B24" s="99">
        <f>SUM(B5:B23)</f>
        <v>6111</v>
      </c>
      <c r="C24" s="85"/>
      <c r="D24" s="99">
        <f>SUM(D5:D23)</f>
        <v>0</v>
      </c>
      <c r="E24" s="99">
        <f>SUM(E5:E23)</f>
        <v>0</v>
      </c>
      <c r="F24" s="316">
        <v>6112</v>
      </c>
      <c r="G24" s="43">
        <f>SUM(G5:G23)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6. melléklet az 5/2015. (V. 12.)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tabSelected="1" view="pageLayout" topLeftCell="B1" zoomScaleNormal="100" workbookViewId="0">
      <selection activeCell="G10" sqref="G10"/>
    </sheetView>
  </sheetViews>
  <sheetFormatPr defaultRowHeight="12.75"/>
  <cols>
    <col min="1" max="1" width="5.83203125" style="57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31.5" customHeight="1">
      <c r="B1" s="494" t="s">
        <v>2</v>
      </c>
      <c r="C1" s="494"/>
      <c r="D1" s="494"/>
    </row>
    <row r="2" spans="1:4" s="45" customFormat="1" ht="16.5" thickBot="1">
      <c r="A2" s="44"/>
      <c r="B2" s="164"/>
      <c r="D2" s="18" t="s">
        <v>53</v>
      </c>
    </row>
    <row r="3" spans="1:4" s="47" customFormat="1" ht="48" customHeight="1" thickBot="1">
      <c r="A3" s="46" t="s">
        <v>11</v>
      </c>
      <c r="B3" s="100" t="s">
        <v>12</v>
      </c>
      <c r="C3" s="100" t="s">
        <v>62</v>
      </c>
      <c r="D3" s="101" t="s">
        <v>63</v>
      </c>
    </row>
    <row r="4" spans="1:4" s="47" customFormat="1" ht="14.1" customHeight="1" thickBot="1">
      <c r="A4" s="13">
        <v>1</v>
      </c>
      <c r="B4" s="102">
        <v>2</v>
      </c>
      <c r="C4" s="102">
        <v>3</v>
      </c>
      <c r="D4" s="103">
        <v>4</v>
      </c>
    </row>
    <row r="5" spans="1:4" ht="18" customHeight="1">
      <c r="A5" s="91" t="s">
        <v>13</v>
      </c>
      <c r="B5" s="104" t="s">
        <v>138</v>
      </c>
      <c r="C5" s="89"/>
      <c r="D5" s="48"/>
    </row>
    <row r="6" spans="1:4" ht="18" customHeight="1">
      <c r="A6" s="49" t="s">
        <v>14</v>
      </c>
      <c r="B6" s="105" t="s">
        <v>139</v>
      </c>
      <c r="C6" s="90"/>
      <c r="D6" s="51"/>
    </row>
    <row r="7" spans="1:4" ht="18" customHeight="1">
      <c r="A7" s="49" t="s">
        <v>15</v>
      </c>
      <c r="B7" s="105" t="s">
        <v>109</v>
      </c>
      <c r="C7" s="90"/>
      <c r="D7" s="51"/>
    </row>
    <row r="8" spans="1:4" ht="18" customHeight="1">
      <c r="A8" s="49" t="s">
        <v>16</v>
      </c>
      <c r="B8" s="105" t="s">
        <v>110</v>
      </c>
      <c r="C8" s="90"/>
      <c r="D8" s="51"/>
    </row>
    <row r="9" spans="1:4" ht="18" customHeight="1">
      <c r="A9" s="49" t="s">
        <v>17</v>
      </c>
      <c r="B9" s="105" t="s">
        <v>131</v>
      </c>
      <c r="C9" s="90"/>
      <c r="D9" s="51"/>
    </row>
    <row r="10" spans="1:4" ht="18" customHeight="1">
      <c r="A10" s="49" t="s">
        <v>18</v>
      </c>
      <c r="B10" s="105" t="s">
        <v>132</v>
      </c>
      <c r="C10" s="90"/>
      <c r="D10" s="51"/>
    </row>
    <row r="11" spans="1:4" ht="18" customHeight="1">
      <c r="A11" s="49" t="s">
        <v>19</v>
      </c>
      <c r="B11" s="106" t="s">
        <v>133</v>
      </c>
      <c r="C11" s="90"/>
      <c r="D11" s="51"/>
    </row>
    <row r="12" spans="1:4" ht="18" customHeight="1">
      <c r="A12" s="49" t="s">
        <v>21</v>
      </c>
      <c r="B12" s="106" t="s">
        <v>134</v>
      </c>
      <c r="C12" s="90"/>
      <c r="D12" s="51"/>
    </row>
    <row r="13" spans="1:4" ht="18" customHeight="1">
      <c r="A13" s="49" t="s">
        <v>22</v>
      </c>
      <c r="B13" s="106" t="s">
        <v>135</v>
      </c>
      <c r="C13" s="90"/>
      <c r="D13" s="51"/>
    </row>
    <row r="14" spans="1:4" ht="18" customHeight="1">
      <c r="A14" s="49" t="s">
        <v>23</v>
      </c>
      <c r="B14" s="106" t="s">
        <v>136</v>
      </c>
      <c r="C14" s="90"/>
      <c r="D14" s="51"/>
    </row>
    <row r="15" spans="1:4" ht="22.5" customHeight="1">
      <c r="A15" s="49" t="s">
        <v>24</v>
      </c>
      <c r="B15" s="106" t="s">
        <v>137</v>
      </c>
      <c r="C15" s="90"/>
      <c r="D15" s="51"/>
    </row>
    <row r="16" spans="1:4" ht="18" customHeight="1">
      <c r="A16" s="49" t="s">
        <v>25</v>
      </c>
      <c r="B16" s="105" t="s">
        <v>111</v>
      </c>
      <c r="C16" s="90"/>
      <c r="D16" s="51"/>
    </row>
    <row r="17" spans="1:4" ht="18" customHeight="1">
      <c r="A17" s="49" t="s">
        <v>26</v>
      </c>
      <c r="B17" s="105" t="s">
        <v>4</v>
      </c>
      <c r="C17" s="90"/>
      <c r="D17" s="51"/>
    </row>
    <row r="18" spans="1:4" ht="18" customHeight="1">
      <c r="A18" s="49" t="s">
        <v>27</v>
      </c>
      <c r="B18" s="105" t="s">
        <v>3</v>
      </c>
      <c r="C18" s="90"/>
      <c r="D18" s="51"/>
    </row>
    <row r="19" spans="1:4" ht="18" customHeight="1">
      <c r="A19" s="49" t="s">
        <v>28</v>
      </c>
      <c r="B19" s="105" t="s">
        <v>112</v>
      </c>
      <c r="C19" s="90"/>
      <c r="D19" s="51"/>
    </row>
    <row r="20" spans="1:4" ht="18" customHeight="1">
      <c r="A20" s="49" t="s">
        <v>29</v>
      </c>
      <c r="B20" s="105" t="s">
        <v>113</v>
      </c>
      <c r="C20" s="90"/>
      <c r="D20" s="51"/>
    </row>
    <row r="21" spans="1:4" ht="18" customHeight="1">
      <c r="A21" s="49" t="s">
        <v>30</v>
      </c>
      <c r="B21" s="87"/>
      <c r="C21" s="50"/>
      <c r="D21" s="51"/>
    </row>
    <row r="22" spans="1:4" ht="18" customHeight="1">
      <c r="A22" s="49" t="s">
        <v>31</v>
      </c>
      <c r="B22" s="52"/>
      <c r="C22" s="50"/>
      <c r="D22" s="51"/>
    </row>
    <row r="23" spans="1:4" ht="18" customHeight="1">
      <c r="A23" s="49" t="s">
        <v>32</v>
      </c>
      <c r="B23" s="52"/>
      <c r="C23" s="50"/>
      <c r="D23" s="51"/>
    </row>
    <row r="24" spans="1:4" ht="18" customHeight="1">
      <c r="A24" s="49" t="s">
        <v>33</v>
      </c>
      <c r="B24" s="52"/>
      <c r="C24" s="50"/>
      <c r="D24" s="51"/>
    </row>
    <row r="25" spans="1:4" ht="18" customHeight="1">
      <c r="A25" s="49" t="s">
        <v>34</v>
      </c>
      <c r="B25" s="52"/>
      <c r="C25" s="50"/>
      <c r="D25" s="51"/>
    </row>
    <row r="26" spans="1:4" ht="18" customHeight="1">
      <c r="A26" s="49" t="s">
        <v>35</v>
      </c>
      <c r="B26" s="52"/>
      <c r="C26" s="50"/>
      <c r="D26" s="51"/>
    </row>
    <row r="27" spans="1:4" ht="18" customHeight="1">
      <c r="A27" s="49" t="s">
        <v>36</v>
      </c>
      <c r="B27" s="52"/>
      <c r="C27" s="50"/>
      <c r="D27" s="51"/>
    </row>
    <row r="28" spans="1:4" ht="18" customHeight="1">
      <c r="A28" s="49" t="s">
        <v>37</v>
      </c>
      <c r="B28" s="52"/>
      <c r="C28" s="50"/>
      <c r="D28" s="51"/>
    </row>
    <row r="29" spans="1:4" ht="18" customHeight="1" thickBot="1">
      <c r="A29" s="92" t="s">
        <v>38</v>
      </c>
      <c r="B29" s="53"/>
      <c r="C29" s="54"/>
      <c r="D29" s="55"/>
    </row>
    <row r="30" spans="1:4" ht="18" customHeight="1" thickBot="1">
      <c r="A30" s="14" t="s">
        <v>39</v>
      </c>
      <c r="B30" s="107" t="s">
        <v>47</v>
      </c>
      <c r="C30" s="108">
        <f>+C5+C6+C7+C8+C9+C16+C17+C18+C19+C20+C21+C22+C23+C24+C25+C26+C27+C28+C29</f>
        <v>0</v>
      </c>
      <c r="D30" s="109">
        <f>+D5+D6+D7+D8+D9+D16+D17+D18+D19+D20+D21+D22+D23+D24+D25+D26+D27+D28+D29</f>
        <v>0</v>
      </c>
    </row>
    <row r="31" spans="1:4" ht="8.25" customHeight="1">
      <c r="A31" s="56"/>
      <c r="B31" s="493"/>
      <c r="C31" s="493"/>
      <c r="D31" s="493"/>
    </row>
  </sheetData>
  <sheetProtection sheet="1"/>
  <mergeCells count="2">
    <mergeCell ref="B31:D31"/>
    <mergeCell ref="B1:D1"/>
  </mergeCells>
  <phoneticPr fontId="2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1&amp;"Times New Roman CE,Félkövér dőlt". számú tájékoztató tábla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view="pageLayout" zoomScaleNormal="100" workbookViewId="0">
      <selection activeCell="I20" sqref="I20"/>
    </sheetView>
  </sheetViews>
  <sheetFormatPr defaultRowHeight="15.75"/>
  <cols>
    <col min="1" max="1" width="4.83203125" style="62" customWidth="1"/>
    <col min="2" max="2" width="31.1640625" style="80" customWidth="1"/>
    <col min="3" max="4" width="9" style="80" customWidth="1"/>
    <col min="5" max="5" width="9.5" style="80" customWidth="1"/>
    <col min="6" max="6" width="8.83203125" style="80" customWidth="1"/>
    <col min="7" max="7" width="8.6640625" style="80" customWidth="1"/>
    <col min="8" max="8" width="8.83203125" style="80" customWidth="1"/>
    <col min="9" max="9" width="8.1640625" style="80" customWidth="1"/>
    <col min="10" max="14" width="9.5" style="80" customWidth="1"/>
    <col min="15" max="15" width="12.6640625" style="62" customWidth="1"/>
    <col min="16" max="16384" width="9.33203125" style="80"/>
  </cols>
  <sheetData>
    <row r="1" spans="1:15" ht="31.5" customHeight="1">
      <c r="A1" s="498" t="s">
        <v>373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</row>
    <row r="2" spans="1:15" ht="16.5" thickBot="1">
      <c r="O2" s="2" t="s">
        <v>48</v>
      </c>
    </row>
    <row r="3" spans="1:15" s="62" customFormat="1" ht="26.1" customHeight="1" thickBot="1">
      <c r="A3" s="59" t="s">
        <v>11</v>
      </c>
      <c r="B3" s="60" t="s">
        <v>54</v>
      </c>
      <c r="C3" s="60" t="s">
        <v>64</v>
      </c>
      <c r="D3" s="60" t="s">
        <v>65</v>
      </c>
      <c r="E3" s="60" t="s">
        <v>66</v>
      </c>
      <c r="F3" s="60" t="s">
        <v>67</v>
      </c>
      <c r="G3" s="60" t="s">
        <v>68</v>
      </c>
      <c r="H3" s="60" t="s">
        <v>69</v>
      </c>
      <c r="I3" s="60" t="s">
        <v>70</v>
      </c>
      <c r="J3" s="60" t="s">
        <v>71</v>
      </c>
      <c r="K3" s="60" t="s">
        <v>72</v>
      </c>
      <c r="L3" s="60" t="s">
        <v>73</v>
      </c>
      <c r="M3" s="60" t="s">
        <v>74</v>
      </c>
      <c r="N3" s="60" t="s">
        <v>75</v>
      </c>
      <c r="O3" s="61" t="s">
        <v>47</v>
      </c>
    </row>
    <row r="4" spans="1:15" s="64" customFormat="1" ht="15" customHeight="1" thickBot="1">
      <c r="A4" s="63" t="s">
        <v>13</v>
      </c>
      <c r="B4" s="495" t="s">
        <v>49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</row>
    <row r="5" spans="1:15" s="64" customFormat="1" ht="22.5">
      <c r="A5" s="65" t="s">
        <v>14</v>
      </c>
      <c r="B5" s="191" t="s">
        <v>351</v>
      </c>
      <c r="C5" s="66">
        <v>872</v>
      </c>
      <c r="D5" s="66">
        <v>872</v>
      </c>
      <c r="E5" s="66">
        <v>872</v>
      </c>
      <c r="F5" s="66">
        <v>872</v>
      </c>
      <c r="G5" s="66">
        <v>872</v>
      </c>
      <c r="H5" s="66">
        <v>872</v>
      </c>
      <c r="I5" s="66">
        <v>872</v>
      </c>
      <c r="J5" s="66">
        <v>872</v>
      </c>
      <c r="K5" s="66">
        <v>872</v>
      </c>
      <c r="L5" s="66">
        <v>872</v>
      </c>
      <c r="M5" s="66">
        <v>872</v>
      </c>
      <c r="N5" s="66">
        <v>795</v>
      </c>
      <c r="O5" s="67">
        <f t="shared" ref="O5:O25" si="0">SUM(C5:N5)</f>
        <v>10387</v>
      </c>
    </row>
    <row r="6" spans="1:15" s="71" customFormat="1" ht="22.5">
      <c r="A6" s="68" t="s">
        <v>15</v>
      </c>
      <c r="B6" s="114" t="s">
        <v>377</v>
      </c>
      <c r="C6" s="69">
        <v>95</v>
      </c>
      <c r="D6" s="69">
        <v>95</v>
      </c>
      <c r="E6" s="69">
        <v>95</v>
      </c>
      <c r="F6" s="69">
        <v>95</v>
      </c>
      <c r="G6" s="69">
        <v>95</v>
      </c>
      <c r="H6" s="69">
        <v>95</v>
      </c>
      <c r="I6" s="69">
        <v>95</v>
      </c>
      <c r="J6" s="69">
        <v>95</v>
      </c>
      <c r="K6" s="69">
        <v>95</v>
      </c>
      <c r="L6" s="69">
        <v>95</v>
      </c>
      <c r="M6" s="69">
        <v>95</v>
      </c>
      <c r="N6" s="69">
        <v>1377</v>
      </c>
      <c r="O6" s="70">
        <f t="shared" si="0"/>
        <v>2422</v>
      </c>
    </row>
    <row r="7" spans="1:15" s="71" customFormat="1" ht="22.5">
      <c r="A7" s="68" t="s">
        <v>16</v>
      </c>
      <c r="B7" s="113" t="s">
        <v>378</v>
      </c>
      <c r="C7" s="72"/>
      <c r="D7" s="72"/>
      <c r="E7" s="72"/>
      <c r="F7" s="72"/>
      <c r="G7" s="72"/>
      <c r="H7" s="72"/>
      <c r="I7" s="72"/>
      <c r="J7" s="72">
        <v>1500</v>
      </c>
      <c r="K7" s="72"/>
      <c r="L7" s="72"/>
      <c r="M7" s="72"/>
      <c r="N7" s="72"/>
      <c r="O7" s="73">
        <f t="shared" si="0"/>
        <v>1500</v>
      </c>
    </row>
    <row r="8" spans="1:15" s="71" customFormat="1" ht="14.1" customHeight="1">
      <c r="A8" s="68" t="s">
        <v>17</v>
      </c>
      <c r="B8" s="112" t="s">
        <v>145</v>
      </c>
      <c r="C8" s="69"/>
      <c r="D8" s="69"/>
      <c r="E8" s="69">
        <v>1321</v>
      </c>
      <c r="F8" s="69"/>
      <c r="G8" s="69"/>
      <c r="H8" s="69"/>
      <c r="I8" s="69"/>
      <c r="J8" s="69"/>
      <c r="K8" s="69">
        <v>1322</v>
      </c>
      <c r="L8" s="69"/>
      <c r="M8" s="69"/>
      <c r="N8" s="69"/>
      <c r="O8" s="70">
        <f t="shared" si="0"/>
        <v>2643</v>
      </c>
    </row>
    <row r="9" spans="1:15" s="71" customFormat="1" ht="14.1" customHeight="1">
      <c r="A9" s="68" t="s">
        <v>18</v>
      </c>
      <c r="B9" s="112" t="s">
        <v>379</v>
      </c>
      <c r="C9" s="69">
        <v>69</v>
      </c>
      <c r="D9" s="69">
        <v>69</v>
      </c>
      <c r="E9" s="69">
        <v>69</v>
      </c>
      <c r="F9" s="69">
        <v>69</v>
      </c>
      <c r="G9" s="69">
        <v>69</v>
      </c>
      <c r="H9" s="69">
        <v>69</v>
      </c>
      <c r="I9" s="69">
        <v>69</v>
      </c>
      <c r="J9" s="69">
        <v>69</v>
      </c>
      <c r="K9" s="69">
        <v>70</v>
      </c>
      <c r="L9" s="69">
        <v>70</v>
      </c>
      <c r="M9" s="69">
        <v>70</v>
      </c>
      <c r="N9" s="69">
        <v>70</v>
      </c>
      <c r="O9" s="70">
        <f t="shared" si="0"/>
        <v>832</v>
      </c>
    </row>
    <row r="10" spans="1:15" s="71" customFormat="1" ht="14.1" customHeight="1">
      <c r="A10" s="68" t="s">
        <v>19</v>
      </c>
      <c r="B10" s="112" t="s">
        <v>5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>
        <f t="shared" si="0"/>
        <v>0</v>
      </c>
    </row>
    <row r="11" spans="1:15" s="71" customFormat="1" ht="14.1" customHeight="1">
      <c r="A11" s="68" t="s">
        <v>20</v>
      </c>
      <c r="B11" s="112" t="s">
        <v>353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>
        <f t="shared" si="0"/>
        <v>0</v>
      </c>
    </row>
    <row r="12" spans="1:15" s="71" customFormat="1" ht="22.5">
      <c r="A12" s="68" t="s">
        <v>21</v>
      </c>
      <c r="B12" s="114" t="s">
        <v>375</v>
      </c>
      <c r="C12" s="69"/>
      <c r="D12" s="69"/>
      <c r="E12" s="69"/>
      <c r="F12" s="69"/>
      <c r="G12" s="69"/>
      <c r="H12" s="69">
        <v>6258</v>
      </c>
      <c r="I12" s="69"/>
      <c r="J12" s="69"/>
      <c r="K12" s="69"/>
      <c r="L12" s="69"/>
      <c r="M12" s="69"/>
      <c r="N12" s="69"/>
      <c r="O12" s="70">
        <f t="shared" si="0"/>
        <v>6258</v>
      </c>
    </row>
    <row r="13" spans="1:15" s="71" customFormat="1" ht="14.1" customHeight="1" thickBot="1">
      <c r="A13" s="68" t="s">
        <v>22</v>
      </c>
      <c r="B13" s="112" t="s">
        <v>6</v>
      </c>
      <c r="C13" s="69">
        <v>3752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>
        <v>886</v>
      </c>
      <c r="O13" s="70">
        <f t="shared" si="0"/>
        <v>4638</v>
      </c>
    </row>
    <row r="14" spans="1:15" s="64" customFormat="1" ht="15.95" customHeight="1" thickBot="1">
      <c r="A14" s="63" t="s">
        <v>23</v>
      </c>
      <c r="B14" s="15" t="s">
        <v>98</v>
      </c>
      <c r="C14" s="74">
        <f t="shared" ref="C14:N14" si="1">SUM(C5:C13)</f>
        <v>4788</v>
      </c>
      <c r="D14" s="74">
        <f t="shared" si="1"/>
        <v>1036</v>
      </c>
      <c r="E14" s="74">
        <f t="shared" si="1"/>
        <v>2357</v>
      </c>
      <c r="F14" s="74">
        <f t="shared" si="1"/>
        <v>1036</v>
      </c>
      <c r="G14" s="74">
        <f t="shared" si="1"/>
        <v>1036</v>
      </c>
      <c r="H14" s="74">
        <f t="shared" si="1"/>
        <v>7294</v>
      </c>
      <c r="I14" s="74">
        <f t="shared" si="1"/>
        <v>1036</v>
      </c>
      <c r="J14" s="74">
        <f t="shared" si="1"/>
        <v>2536</v>
      </c>
      <c r="K14" s="74">
        <f t="shared" si="1"/>
        <v>2359</v>
      </c>
      <c r="L14" s="74">
        <f t="shared" si="1"/>
        <v>1037</v>
      </c>
      <c r="M14" s="74">
        <f t="shared" si="1"/>
        <v>1037</v>
      </c>
      <c r="N14" s="74">
        <f t="shared" si="1"/>
        <v>3128</v>
      </c>
      <c r="O14" s="75">
        <f>SUM(C14:N14)</f>
        <v>28680</v>
      </c>
    </row>
    <row r="15" spans="1:15" s="64" customFormat="1" ht="15" customHeight="1" thickBot="1">
      <c r="A15" s="63" t="s">
        <v>24</v>
      </c>
      <c r="B15" s="495" t="s">
        <v>50</v>
      </c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7"/>
    </row>
    <row r="16" spans="1:15" s="71" customFormat="1" ht="14.1" customHeight="1">
      <c r="A16" s="76" t="s">
        <v>25</v>
      </c>
      <c r="B16" s="115" t="s">
        <v>55</v>
      </c>
      <c r="C16" s="72">
        <v>383</v>
      </c>
      <c r="D16" s="72">
        <v>383</v>
      </c>
      <c r="E16" s="72">
        <v>536</v>
      </c>
      <c r="F16" s="72">
        <v>536</v>
      </c>
      <c r="G16" s="72">
        <v>536</v>
      </c>
      <c r="H16" s="72">
        <v>536</v>
      </c>
      <c r="I16" s="72">
        <v>536</v>
      </c>
      <c r="J16" s="72">
        <v>536</v>
      </c>
      <c r="K16" s="72">
        <v>536</v>
      </c>
      <c r="L16" s="72">
        <v>536</v>
      </c>
      <c r="M16" s="72">
        <v>536</v>
      </c>
      <c r="N16" s="72">
        <v>548</v>
      </c>
      <c r="O16" s="73">
        <f t="shared" si="0"/>
        <v>6138</v>
      </c>
    </row>
    <row r="17" spans="1:15" s="71" customFormat="1" ht="27" customHeight="1">
      <c r="A17" s="68" t="s">
        <v>26</v>
      </c>
      <c r="B17" s="114" t="s">
        <v>154</v>
      </c>
      <c r="C17" s="69">
        <v>87</v>
      </c>
      <c r="D17" s="69">
        <v>87</v>
      </c>
      <c r="E17" s="69">
        <v>115</v>
      </c>
      <c r="F17" s="69">
        <v>115</v>
      </c>
      <c r="G17" s="69">
        <v>115</v>
      </c>
      <c r="H17" s="69">
        <v>115</v>
      </c>
      <c r="I17" s="69">
        <v>115</v>
      </c>
      <c r="J17" s="69">
        <v>115</v>
      </c>
      <c r="K17" s="69">
        <v>115</v>
      </c>
      <c r="L17" s="69">
        <v>115</v>
      </c>
      <c r="M17" s="69">
        <v>115</v>
      </c>
      <c r="N17" s="69">
        <v>123</v>
      </c>
      <c r="O17" s="70">
        <f t="shared" si="0"/>
        <v>1332</v>
      </c>
    </row>
    <row r="18" spans="1:15" s="71" customFormat="1" ht="14.1" customHeight="1">
      <c r="A18" s="68" t="s">
        <v>27</v>
      </c>
      <c r="B18" s="112" t="s">
        <v>120</v>
      </c>
      <c r="C18" s="69">
        <v>520</v>
      </c>
      <c r="D18" s="69">
        <v>465</v>
      </c>
      <c r="E18" s="69">
        <v>575</v>
      </c>
      <c r="F18" s="69">
        <v>465</v>
      </c>
      <c r="G18" s="69">
        <v>464</v>
      </c>
      <c r="H18" s="69">
        <v>719</v>
      </c>
      <c r="I18" s="69">
        <v>463</v>
      </c>
      <c r="J18" s="69">
        <v>462</v>
      </c>
      <c r="K18" s="69">
        <v>720</v>
      </c>
      <c r="L18" s="69">
        <v>463</v>
      </c>
      <c r="M18" s="69">
        <v>463</v>
      </c>
      <c r="N18" s="69">
        <v>608</v>
      </c>
      <c r="O18" s="70">
        <f t="shared" si="0"/>
        <v>6387</v>
      </c>
    </row>
    <row r="19" spans="1:15" s="71" customFormat="1" ht="14.1" customHeight="1">
      <c r="A19" s="68" t="s">
        <v>28</v>
      </c>
      <c r="B19" s="112" t="s">
        <v>155</v>
      </c>
      <c r="C19" s="69">
        <v>101</v>
      </c>
      <c r="D19" s="69">
        <v>101</v>
      </c>
      <c r="E19" s="69">
        <v>101</v>
      </c>
      <c r="F19" s="69">
        <v>101</v>
      </c>
      <c r="G19" s="69">
        <v>101</v>
      </c>
      <c r="H19" s="69">
        <v>101</v>
      </c>
      <c r="I19" s="69">
        <v>102</v>
      </c>
      <c r="J19" s="69">
        <v>136</v>
      </c>
      <c r="K19" s="69">
        <v>136</v>
      </c>
      <c r="L19" s="69">
        <v>136</v>
      </c>
      <c r="M19" s="69">
        <v>136</v>
      </c>
      <c r="N19" s="69">
        <v>136</v>
      </c>
      <c r="O19" s="70">
        <f t="shared" si="0"/>
        <v>1388</v>
      </c>
    </row>
    <row r="20" spans="1:15" s="71" customFormat="1" ht="14.1" customHeight="1">
      <c r="A20" s="68" t="s">
        <v>29</v>
      </c>
      <c r="B20" s="112" t="s">
        <v>7</v>
      </c>
      <c r="C20" s="69"/>
      <c r="D20" s="69"/>
      <c r="E20" s="69"/>
      <c r="F20" s="69"/>
      <c r="G20" s="69"/>
      <c r="H20" s="69">
        <v>228</v>
      </c>
      <c r="I20" s="69"/>
      <c r="J20" s="69"/>
      <c r="K20" s="69"/>
      <c r="L20" s="69"/>
      <c r="M20" s="69"/>
      <c r="N20" s="69">
        <v>1403</v>
      </c>
      <c r="O20" s="70">
        <f t="shared" si="0"/>
        <v>1631</v>
      </c>
    </row>
    <row r="21" spans="1:15" s="71" customFormat="1" ht="14.1" customHeight="1">
      <c r="A21" s="68" t="s">
        <v>30</v>
      </c>
      <c r="B21" s="112" t="s">
        <v>170</v>
      </c>
      <c r="C21" s="69"/>
      <c r="D21" s="69"/>
      <c r="E21" s="69"/>
      <c r="F21" s="69"/>
      <c r="G21" s="69"/>
      <c r="H21" s="69">
        <v>289</v>
      </c>
      <c r="I21" s="69"/>
      <c r="J21" s="69"/>
      <c r="K21" s="69"/>
      <c r="L21" s="69"/>
      <c r="M21" s="69"/>
      <c r="N21" s="69"/>
      <c r="O21" s="70">
        <f t="shared" si="0"/>
        <v>289</v>
      </c>
    </row>
    <row r="22" spans="1:15" s="71" customFormat="1">
      <c r="A22" s="68" t="s">
        <v>31</v>
      </c>
      <c r="B22" s="114" t="s">
        <v>158</v>
      </c>
      <c r="C22" s="69"/>
      <c r="D22" s="69"/>
      <c r="E22" s="69"/>
      <c r="F22" s="69"/>
      <c r="G22" s="69"/>
      <c r="H22" s="69">
        <v>5306</v>
      </c>
      <c r="I22" s="69"/>
      <c r="J22" s="69">
        <v>806</v>
      </c>
      <c r="K22" s="69"/>
      <c r="L22" s="69"/>
      <c r="M22" s="69"/>
      <c r="N22" s="69"/>
      <c r="O22" s="70">
        <f t="shared" si="0"/>
        <v>6112</v>
      </c>
    </row>
    <row r="23" spans="1:15" s="71" customFormat="1" ht="14.1" customHeight="1">
      <c r="A23" s="68" t="s">
        <v>32</v>
      </c>
      <c r="B23" s="112" t="s">
        <v>172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>
        <f t="shared" si="0"/>
        <v>0</v>
      </c>
    </row>
    <row r="24" spans="1:15" s="71" customFormat="1" ht="14.1" customHeight="1" thickBot="1">
      <c r="A24" s="68" t="s">
        <v>33</v>
      </c>
      <c r="B24" s="112" t="s">
        <v>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>
        <f t="shared" si="0"/>
        <v>0</v>
      </c>
    </row>
    <row r="25" spans="1:15" s="64" customFormat="1" ht="15.95" customHeight="1" thickBot="1">
      <c r="A25" s="77" t="s">
        <v>34</v>
      </c>
      <c r="B25" s="15" t="s">
        <v>99</v>
      </c>
      <c r="C25" s="74">
        <f t="shared" ref="C25:N25" si="2">SUM(C16:C24)</f>
        <v>1091</v>
      </c>
      <c r="D25" s="74">
        <f t="shared" si="2"/>
        <v>1036</v>
      </c>
      <c r="E25" s="74">
        <f t="shared" si="2"/>
        <v>1327</v>
      </c>
      <c r="F25" s="74">
        <f t="shared" si="2"/>
        <v>1217</v>
      </c>
      <c r="G25" s="74">
        <f t="shared" si="2"/>
        <v>1216</v>
      </c>
      <c r="H25" s="74">
        <f t="shared" si="2"/>
        <v>7294</v>
      </c>
      <c r="I25" s="74">
        <f t="shared" si="2"/>
        <v>1216</v>
      </c>
      <c r="J25" s="74">
        <f t="shared" si="2"/>
        <v>2055</v>
      </c>
      <c r="K25" s="74">
        <f t="shared" si="2"/>
        <v>1507</v>
      </c>
      <c r="L25" s="74">
        <f t="shared" si="2"/>
        <v>1250</v>
      </c>
      <c r="M25" s="74">
        <f t="shared" si="2"/>
        <v>1250</v>
      </c>
      <c r="N25" s="74">
        <f t="shared" si="2"/>
        <v>2818</v>
      </c>
      <c r="O25" s="75">
        <f t="shared" si="0"/>
        <v>23277</v>
      </c>
    </row>
    <row r="26" spans="1:15" ht="16.5" thickBot="1">
      <c r="A26" s="77" t="s">
        <v>35</v>
      </c>
      <c r="B26" s="116" t="s">
        <v>100</v>
      </c>
      <c r="C26" s="78">
        <f t="shared" ref="C26:O26" si="3">C14-C25</f>
        <v>3697</v>
      </c>
      <c r="D26" s="78">
        <f t="shared" si="3"/>
        <v>0</v>
      </c>
      <c r="E26" s="78">
        <f t="shared" si="3"/>
        <v>1030</v>
      </c>
      <c r="F26" s="78">
        <f t="shared" si="3"/>
        <v>-181</v>
      </c>
      <c r="G26" s="78">
        <f t="shared" si="3"/>
        <v>-180</v>
      </c>
      <c r="H26" s="78">
        <f t="shared" si="3"/>
        <v>0</v>
      </c>
      <c r="I26" s="78">
        <f t="shared" si="3"/>
        <v>-180</v>
      </c>
      <c r="J26" s="78">
        <f t="shared" si="3"/>
        <v>481</v>
      </c>
      <c r="K26" s="78">
        <f t="shared" si="3"/>
        <v>852</v>
      </c>
      <c r="L26" s="78">
        <f t="shared" si="3"/>
        <v>-213</v>
      </c>
      <c r="M26" s="78">
        <f t="shared" si="3"/>
        <v>-213</v>
      </c>
      <c r="N26" s="78">
        <f t="shared" si="3"/>
        <v>310</v>
      </c>
      <c r="O26" s="79">
        <f t="shared" si="3"/>
        <v>5403</v>
      </c>
    </row>
    <row r="27" spans="1:15">
      <c r="A27" s="81"/>
    </row>
    <row r="28" spans="1:15">
      <c r="B28" s="82"/>
      <c r="C28" s="83"/>
      <c r="D28" s="83"/>
      <c r="O28" s="80"/>
    </row>
    <row r="29" spans="1:15">
      <c r="O29" s="80"/>
    </row>
    <row r="30" spans="1:15">
      <c r="O30" s="80"/>
    </row>
    <row r="31" spans="1:15">
      <c r="O31" s="80"/>
    </row>
    <row r="32" spans="1:15">
      <c r="O32" s="80"/>
    </row>
    <row r="33" spans="15:15">
      <c r="O33" s="80"/>
    </row>
    <row r="34" spans="15:15">
      <c r="O34" s="80"/>
    </row>
    <row r="35" spans="15:15">
      <c r="O35" s="80"/>
    </row>
    <row r="36" spans="15:15">
      <c r="O36" s="80"/>
    </row>
    <row r="37" spans="15:15">
      <c r="O37" s="80"/>
    </row>
    <row r="38" spans="15:15">
      <c r="O38" s="80"/>
    </row>
    <row r="39" spans="15:15">
      <c r="O39" s="80"/>
    </row>
    <row r="40" spans="15:15">
      <c r="O40" s="80"/>
    </row>
    <row r="41" spans="15:15">
      <c r="O41" s="80"/>
    </row>
    <row r="42" spans="15:15">
      <c r="O42" s="80"/>
    </row>
    <row r="43" spans="15:15">
      <c r="O43" s="80"/>
    </row>
    <row r="44" spans="15:15">
      <c r="O44" s="80"/>
    </row>
    <row r="45" spans="15:15">
      <c r="O45" s="80"/>
    </row>
    <row r="46" spans="15:15">
      <c r="O46" s="80"/>
    </row>
    <row r="47" spans="15:15">
      <c r="O47" s="80"/>
    </row>
    <row r="48" spans="15:15">
      <c r="O48" s="80"/>
    </row>
    <row r="49" spans="15:15">
      <c r="O49" s="80"/>
    </row>
    <row r="50" spans="15:15">
      <c r="O50" s="80"/>
    </row>
    <row r="51" spans="15:15">
      <c r="O51" s="80"/>
    </row>
    <row r="52" spans="15:15">
      <c r="O52" s="80"/>
    </row>
    <row r="53" spans="15:15">
      <c r="O53" s="80"/>
    </row>
    <row r="54" spans="15:15">
      <c r="O54" s="80"/>
    </row>
    <row r="55" spans="15:15">
      <c r="O55" s="80"/>
    </row>
    <row r="56" spans="15:15">
      <c r="O56" s="80"/>
    </row>
    <row r="57" spans="15:15">
      <c r="O57" s="80"/>
    </row>
    <row r="58" spans="15:15">
      <c r="O58" s="80"/>
    </row>
    <row r="59" spans="15:15">
      <c r="O59" s="80"/>
    </row>
    <row r="60" spans="15:15">
      <c r="O60" s="80"/>
    </row>
    <row r="61" spans="15:15">
      <c r="O61" s="80"/>
    </row>
    <row r="62" spans="15:15">
      <c r="O62" s="80"/>
    </row>
    <row r="63" spans="15:15">
      <c r="O63" s="80"/>
    </row>
    <row r="64" spans="15:15">
      <c r="O64" s="80"/>
    </row>
    <row r="65" spans="15:15">
      <c r="O65" s="80"/>
    </row>
    <row r="66" spans="15:15">
      <c r="O66" s="80"/>
    </row>
    <row r="67" spans="15:15">
      <c r="O67" s="80"/>
    </row>
    <row r="68" spans="15:15">
      <c r="O68" s="80"/>
    </row>
    <row r="69" spans="15:15">
      <c r="O69" s="80"/>
    </row>
    <row r="70" spans="15:15">
      <c r="O70" s="80"/>
    </row>
    <row r="71" spans="15:15">
      <c r="O71" s="80"/>
    </row>
    <row r="72" spans="15:15">
      <c r="O72" s="80"/>
    </row>
    <row r="73" spans="15:15">
      <c r="O73" s="80"/>
    </row>
    <row r="74" spans="15:15">
      <c r="O74" s="80"/>
    </row>
    <row r="75" spans="15:15">
      <c r="O75" s="80"/>
    </row>
    <row r="76" spans="15:15">
      <c r="O76" s="80"/>
    </row>
    <row r="77" spans="15:15">
      <c r="O77" s="80"/>
    </row>
    <row r="78" spans="15:15">
      <c r="O78" s="80"/>
    </row>
    <row r="79" spans="15:15">
      <c r="O79" s="80"/>
    </row>
    <row r="80" spans="15:15">
      <c r="O80" s="80"/>
    </row>
    <row r="81" spans="15:15">
      <c r="O81" s="80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2. számú tájékoztató tábla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view="pageLayout" zoomScaleNormal="100" workbookViewId="0">
      <selection activeCell="A19" sqref="A19"/>
    </sheetView>
  </sheetViews>
  <sheetFormatPr defaultRowHeight="12.75"/>
  <cols>
    <col min="1" max="1" width="88.6640625" style="21" customWidth="1"/>
    <col min="2" max="3" width="27.83203125" style="21" customWidth="1"/>
    <col min="4" max="16384" width="9.33203125" style="21"/>
  </cols>
  <sheetData>
    <row r="1" spans="1:3" ht="47.25" customHeight="1">
      <c r="A1" s="500" t="s">
        <v>376</v>
      </c>
      <c r="B1" s="500"/>
      <c r="C1" s="202"/>
    </row>
    <row r="2" spans="1:3" ht="22.5" customHeight="1" thickBot="1">
      <c r="A2" s="166"/>
      <c r="B2" s="167" t="s">
        <v>9</v>
      </c>
      <c r="C2" s="167"/>
    </row>
    <row r="3" spans="1:3" s="22" customFormat="1" ht="24" customHeight="1">
      <c r="A3" s="287" t="s">
        <v>46</v>
      </c>
      <c r="B3" s="288" t="s">
        <v>422</v>
      </c>
      <c r="C3" s="289" t="s">
        <v>423</v>
      </c>
    </row>
    <row r="4" spans="1:3" s="23" customFormat="1">
      <c r="A4" s="290">
        <v>1</v>
      </c>
      <c r="B4" s="291">
        <v>2</v>
      </c>
      <c r="C4" s="292"/>
    </row>
    <row r="5" spans="1:3">
      <c r="A5" s="293" t="s">
        <v>387</v>
      </c>
      <c r="B5" s="294">
        <v>596</v>
      </c>
      <c r="C5" s="295">
        <v>596</v>
      </c>
    </row>
    <row r="6" spans="1:3" ht="12.75" customHeight="1">
      <c r="A6" s="293" t="s">
        <v>388</v>
      </c>
      <c r="B6" s="294">
        <v>453</v>
      </c>
      <c r="C6" s="295">
        <v>453</v>
      </c>
    </row>
    <row r="7" spans="1:3">
      <c r="A7" s="293" t="s">
        <v>389</v>
      </c>
      <c r="B7" s="294">
        <v>100</v>
      </c>
      <c r="C7" s="295">
        <v>100</v>
      </c>
    </row>
    <row r="8" spans="1:3">
      <c r="A8" s="293" t="s">
        <v>390</v>
      </c>
      <c r="B8" s="294">
        <v>507</v>
      </c>
      <c r="C8" s="295">
        <v>507</v>
      </c>
    </row>
    <row r="9" spans="1:3">
      <c r="A9" s="293" t="s">
        <v>391</v>
      </c>
      <c r="B9" s="294">
        <v>-52</v>
      </c>
      <c r="C9" s="295">
        <v>-52</v>
      </c>
    </row>
    <row r="10" spans="1:3">
      <c r="A10" s="293" t="s">
        <v>392</v>
      </c>
      <c r="B10" s="294">
        <v>4000</v>
      </c>
      <c r="C10" s="295">
        <v>4000</v>
      </c>
    </row>
    <row r="11" spans="1:3">
      <c r="A11" s="293" t="s">
        <v>393</v>
      </c>
      <c r="B11" s="294">
        <v>289</v>
      </c>
      <c r="C11" s="295">
        <v>289</v>
      </c>
    </row>
    <row r="12" spans="1:3">
      <c r="A12" s="293" t="s">
        <v>394</v>
      </c>
      <c r="B12" s="294">
        <v>498</v>
      </c>
      <c r="C12" s="295">
        <v>443</v>
      </c>
    </row>
    <row r="13" spans="1:3">
      <c r="A13" s="293" t="s">
        <v>395</v>
      </c>
      <c r="B13" s="294">
        <v>2500</v>
      </c>
      <c r="C13" s="295">
        <v>2500</v>
      </c>
    </row>
    <row r="14" spans="1:3">
      <c r="A14" s="293" t="s">
        <v>396</v>
      </c>
      <c r="B14" s="294">
        <v>600</v>
      </c>
      <c r="C14" s="295">
        <v>600</v>
      </c>
    </row>
    <row r="15" spans="1:3">
      <c r="A15" s="293" t="s">
        <v>397</v>
      </c>
      <c r="B15" s="294">
        <v>84</v>
      </c>
      <c r="C15" s="295">
        <v>84</v>
      </c>
    </row>
    <row r="16" spans="1:3">
      <c r="A16" s="293" t="s">
        <v>398</v>
      </c>
      <c r="B16" s="294">
        <v>180</v>
      </c>
      <c r="C16" s="295">
        <v>180</v>
      </c>
    </row>
    <row r="17" spans="1:3">
      <c r="A17" s="293" t="s">
        <v>399</v>
      </c>
      <c r="B17" s="294">
        <v>13</v>
      </c>
      <c r="C17" s="295">
        <v>13</v>
      </c>
    </row>
    <row r="18" spans="1:3">
      <c r="A18" s="293" t="s">
        <v>400</v>
      </c>
      <c r="B18" s="294">
        <v>696</v>
      </c>
      <c r="C18" s="295">
        <v>356</v>
      </c>
    </row>
    <row r="19" spans="1:3">
      <c r="A19" s="293" t="s">
        <v>424</v>
      </c>
      <c r="B19" s="294"/>
      <c r="C19" s="295">
        <v>318</v>
      </c>
    </row>
    <row r="20" spans="1:3">
      <c r="A20" s="293"/>
      <c r="B20" s="294"/>
      <c r="C20" s="295"/>
    </row>
    <row r="21" spans="1:3">
      <c r="A21" s="293"/>
      <c r="B21" s="294"/>
      <c r="C21" s="295"/>
    </row>
    <row r="22" spans="1:3">
      <c r="A22" s="293"/>
      <c r="B22" s="294"/>
      <c r="C22" s="295"/>
    </row>
    <row r="23" spans="1:3">
      <c r="A23" s="293"/>
      <c r="B23" s="294"/>
      <c r="C23" s="295"/>
    </row>
    <row r="24" spans="1:3">
      <c r="A24" s="293"/>
      <c r="B24" s="294"/>
      <c r="C24" s="295"/>
    </row>
    <row r="25" spans="1:3" s="24" customFormat="1" ht="19.5" customHeight="1" thickBot="1">
      <c r="A25" s="296" t="s">
        <v>47</v>
      </c>
      <c r="B25" s="297">
        <f>SUM(B5:B24)</f>
        <v>10464</v>
      </c>
      <c r="C25" s="297">
        <f>SUM(C5:C24)</f>
        <v>10387</v>
      </c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9" orientation="landscape" verticalDpi="300" r:id="rId1"/>
  <headerFooter alignWithMargins="0">
    <oddHeader>&amp;R&amp;"Times New Roman CE,Félkövér dőlt"&amp;11 3. számú tájékoztató tábla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G39"/>
  <sheetViews>
    <sheetView view="pageLayout" zoomScaleNormal="100" workbookViewId="0">
      <selection activeCell="C12" sqref="C12"/>
    </sheetView>
  </sheetViews>
  <sheetFormatPr defaultRowHeight="12.75"/>
  <cols>
    <col min="1" max="1" width="6.6640625" customWidth="1"/>
    <col min="2" max="2" width="27" customWidth="1"/>
    <col min="3" max="3" width="31.1640625" customWidth="1"/>
    <col min="4" max="4" width="14.83203125" customWidth="1"/>
    <col min="5" max="5" width="19" customWidth="1"/>
    <col min="6" max="7" width="14.83203125" customWidth="1"/>
  </cols>
  <sheetData>
    <row r="1" spans="1:7" ht="45" customHeight="1">
      <c r="A1" s="504" t="s">
        <v>374</v>
      </c>
      <c r="B1" s="504"/>
      <c r="C1" s="504"/>
      <c r="D1" s="504"/>
      <c r="E1" s="204"/>
      <c r="F1" s="204"/>
      <c r="G1" s="204"/>
    </row>
    <row r="2" spans="1:7" ht="17.25" customHeight="1">
      <c r="A2" s="165"/>
      <c r="B2" s="165"/>
      <c r="C2" s="165"/>
      <c r="D2" s="165"/>
      <c r="E2" s="204"/>
      <c r="F2" s="204"/>
      <c r="G2" s="204"/>
    </row>
    <row r="3" spans="1:7" ht="13.5" thickBot="1">
      <c r="A3" s="110"/>
      <c r="B3" s="110"/>
      <c r="C3" s="501" t="s">
        <v>48</v>
      </c>
      <c r="D3" s="501"/>
      <c r="E3" s="203"/>
      <c r="F3" s="203"/>
      <c r="G3" s="203"/>
    </row>
    <row r="4" spans="1:7" ht="42.75" customHeight="1">
      <c r="A4" s="302" t="s">
        <v>61</v>
      </c>
      <c r="B4" s="303" t="s">
        <v>114</v>
      </c>
      <c r="C4" s="303" t="s">
        <v>115</v>
      </c>
      <c r="D4" s="304" t="s">
        <v>425</v>
      </c>
      <c r="E4" s="305" t="s">
        <v>426</v>
      </c>
      <c r="F4" s="298"/>
      <c r="G4" s="298"/>
    </row>
    <row r="5" spans="1:7" ht="15.95" customHeight="1">
      <c r="A5" s="111" t="s">
        <v>13</v>
      </c>
      <c r="B5" s="11" t="s">
        <v>401</v>
      </c>
      <c r="C5" s="11" t="s">
        <v>402</v>
      </c>
      <c r="D5" s="306">
        <v>60</v>
      </c>
      <c r="E5" s="12">
        <v>60</v>
      </c>
      <c r="F5" s="299"/>
      <c r="G5" s="299"/>
    </row>
    <row r="6" spans="1:7" ht="15.95" customHeight="1">
      <c r="A6" s="111" t="s">
        <v>14</v>
      </c>
      <c r="B6" s="11" t="s">
        <v>403</v>
      </c>
      <c r="C6" s="11" t="s">
        <v>404</v>
      </c>
      <c r="D6" s="306">
        <v>5</v>
      </c>
      <c r="E6" s="12">
        <v>5</v>
      </c>
      <c r="F6" s="299"/>
      <c r="G6" s="299"/>
    </row>
    <row r="7" spans="1:7" ht="15.95" customHeight="1">
      <c r="A7" s="111" t="s">
        <v>15</v>
      </c>
      <c r="B7" s="11"/>
      <c r="C7" s="11"/>
      <c r="D7" s="306"/>
      <c r="E7" s="12"/>
      <c r="F7" s="299"/>
      <c r="G7" s="299"/>
    </row>
    <row r="8" spans="1:7" ht="15.95" customHeight="1">
      <c r="A8" s="111" t="s">
        <v>16</v>
      </c>
      <c r="B8" s="11"/>
      <c r="C8" s="11"/>
      <c r="D8" s="306"/>
      <c r="E8" s="12"/>
      <c r="F8" s="299"/>
      <c r="G8" s="299"/>
    </row>
    <row r="9" spans="1:7" ht="15.95" customHeight="1">
      <c r="A9" s="111" t="s">
        <v>17</v>
      </c>
      <c r="B9" s="11"/>
      <c r="C9" s="11"/>
      <c r="D9" s="306"/>
      <c r="E9" s="12"/>
      <c r="F9" s="299"/>
      <c r="G9" s="299"/>
    </row>
    <row r="10" spans="1:7" ht="15.95" customHeight="1">
      <c r="A10" s="111" t="s">
        <v>18</v>
      </c>
      <c r="B10" s="11"/>
      <c r="C10" s="11"/>
      <c r="D10" s="306"/>
      <c r="E10" s="12"/>
      <c r="F10" s="299"/>
      <c r="G10" s="299"/>
    </row>
    <row r="11" spans="1:7" ht="15.95" customHeight="1">
      <c r="A11" s="111" t="s">
        <v>19</v>
      </c>
      <c r="B11" s="11"/>
      <c r="C11" s="11"/>
      <c r="D11" s="306"/>
      <c r="E11" s="12"/>
      <c r="F11" s="299"/>
      <c r="G11" s="299"/>
    </row>
    <row r="12" spans="1:7" ht="15.95" customHeight="1">
      <c r="A12" s="111" t="s">
        <v>20</v>
      </c>
      <c r="B12" s="11"/>
      <c r="C12" s="11"/>
      <c r="D12" s="306"/>
      <c r="E12" s="12"/>
      <c r="F12" s="299"/>
      <c r="G12" s="299"/>
    </row>
    <row r="13" spans="1:7" ht="15.95" customHeight="1">
      <c r="A13" s="111" t="s">
        <v>21</v>
      </c>
      <c r="B13" s="11"/>
      <c r="C13" s="11"/>
      <c r="D13" s="306"/>
      <c r="E13" s="12"/>
      <c r="F13" s="299"/>
      <c r="G13" s="299"/>
    </row>
    <row r="14" spans="1:7" ht="15.95" customHeight="1">
      <c r="A14" s="111" t="s">
        <v>22</v>
      </c>
      <c r="B14" s="11"/>
      <c r="C14" s="11"/>
      <c r="D14" s="306"/>
      <c r="E14" s="12"/>
      <c r="F14" s="299"/>
      <c r="G14" s="299"/>
    </row>
    <row r="15" spans="1:7" ht="15.95" customHeight="1">
      <c r="A15" s="111" t="s">
        <v>23</v>
      </c>
      <c r="B15" s="11"/>
      <c r="C15" s="11"/>
      <c r="D15" s="306"/>
      <c r="E15" s="12"/>
      <c r="F15" s="299"/>
      <c r="G15" s="299"/>
    </row>
    <row r="16" spans="1:7" ht="15.95" customHeight="1">
      <c r="A16" s="111" t="s">
        <v>24</v>
      </c>
      <c r="B16" s="11"/>
      <c r="C16" s="11"/>
      <c r="D16" s="306"/>
      <c r="E16" s="12"/>
      <c r="F16" s="299"/>
      <c r="G16" s="299"/>
    </row>
    <row r="17" spans="1:7" ht="15.95" customHeight="1">
      <c r="A17" s="111" t="s">
        <v>25</v>
      </c>
      <c r="B17" s="11"/>
      <c r="C17" s="11"/>
      <c r="D17" s="306"/>
      <c r="E17" s="12"/>
      <c r="F17" s="299"/>
      <c r="G17" s="299"/>
    </row>
    <row r="18" spans="1:7" ht="15.95" customHeight="1">
      <c r="A18" s="111" t="s">
        <v>26</v>
      </c>
      <c r="B18" s="11"/>
      <c r="C18" s="11"/>
      <c r="D18" s="306"/>
      <c r="E18" s="12"/>
      <c r="F18" s="299"/>
      <c r="G18" s="299"/>
    </row>
    <row r="19" spans="1:7" ht="15.95" customHeight="1">
      <c r="A19" s="111" t="s">
        <v>27</v>
      </c>
      <c r="B19" s="11"/>
      <c r="C19" s="11"/>
      <c r="D19" s="306"/>
      <c r="E19" s="12"/>
      <c r="F19" s="299"/>
      <c r="G19" s="299"/>
    </row>
    <row r="20" spans="1:7" ht="15.95" customHeight="1">
      <c r="A20" s="111" t="s">
        <v>28</v>
      </c>
      <c r="B20" s="11"/>
      <c r="C20" s="11"/>
      <c r="D20" s="306"/>
      <c r="E20" s="12"/>
      <c r="F20" s="299"/>
      <c r="G20" s="299"/>
    </row>
    <row r="21" spans="1:7" ht="15.95" customHeight="1">
      <c r="A21" s="111" t="s">
        <v>29</v>
      </c>
      <c r="B21" s="11"/>
      <c r="C21" s="11"/>
      <c r="D21" s="306"/>
      <c r="E21" s="12"/>
      <c r="F21" s="299"/>
      <c r="G21" s="299"/>
    </row>
    <row r="22" spans="1:7" ht="15.95" customHeight="1">
      <c r="A22" s="111" t="s">
        <v>30</v>
      </c>
      <c r="B22" s="11"/>
      <c r="C22" s="11"/>
      <c r="D22" s="306"/>
      <c r="E22" s="12"/>
      <c r="F22" s="299"/>
      <c r="G22" s="299"/>
    </row>
    <row r="23" spans="1:7" ht="15.95" customHeight="1">
      <c r="A23" s="111" t="s">
        <v>31</v>
      </c>
      <c r="B23" s="11"/>
      <c r="C23" s="11"/>
      <c r="D23" s="306"/>
      <c r="E23" s="12"/>
      <c r="F23" s="299"/>
      <c r="G23" s="299"/>
    </row>
    <row r="24" spans="1:7" ht="15.95" customHeight="1">
      <c r="A24" s="111" t="s">
        <v>32</v>
      </c>
      <c r="B24" s="11"/>
      <c r="C24" s="11"/>
      <c r="D24" s="306"/>
      <c r="E24" s="12"/>
      <c r="F24" s="299"/>
      <c r="G24" s="299"/>
    </row>
    <row r="25" spans="1:7" ht="15.95" customHeight="1">
      <c r="A25" s="111" t="s">
        <v>33</v>
      </c>
      <c r="B25" s="11"/>
      <c r="C25" s="11"/>
      <c r="D25" s="306"/>
      <c r="E25" s="12"/>
      <c r="F25" s="299"/>
      <c r="G25" s="299"/>
    </row>
    <row r="26" spans="1:7" ht="15.95" customHeight="1">
      <c r="A26" s="111" t="s">
        <v>34</v>
      </c>
      <c r="B26" s="11"/>
      <c r="C26" s="11"/>
      <c r="D26" s="306"/>
      <c r="E26" s="12"/>
      <c r="F26" s="299"/>
      <c r="G26" s="299"/>
    </row>
    <row r="27" spans="1:7" ht="15.95" customHeight="1">
      <c r="A27" s="111" t="s">
        <v>35</v>
      </c>
      <c r="B27" s="11"/>
      <c r="C27" s="11"/>
      <c r="D27" s="306"/>
      <c r="E27" s="12"/>
      <c r="F27" s="299"/>
      <c r="G27" s="299"/>
    </row>
    <row r="28" spans="1:7" ht="15.95" customHeight="1">
      <c r="A28" s="111" t="s">
        <v>36</v>
      </c>
      <c r="B28" s="11"/>
      <c r="C28" s="11"/>
      <c r="D28" s="306"/>
      <c r="E28" s="12"/>
      <c r="F28" s="299"/>
      <c r="G28" s="299"/>
    </row>
    <row r="29" spans="1:7" ht="15.95" customHeight="1">
      <c r="A29" s="111" t="s">
        <v>37</v>
      </c>
      <c r="B29" s="11"/>
      <c r="C29" s="11"/>
      <c r="D29" s="306"/>
      <c r="E29" s="12"/>
      <c r="F29" s="299"/>
      <c r="G29" s="299"/>
    </row>
    <row r="30" spans="1:7" ht="15.95" customHeight="1">
      <c r="A30" s="111" t="s">
        <v>38</v>
      </c>
      <c r="B30" s="11"/>
      <c r="C30" s="11"/>
      <c r="D30" s="306"/>
      <c r="E30" s="12"/>
      <c r="F30" s="299"/>
      <c r="G30" s="299"/>
    </row>
    <row r="31" spans="1:7" ht="15.95" customHeight="1">
      <c r="A31" s="111" t="s">
        <v>39</v>
      </c>
      <c r="B31" s="11"/>
      <c r="C31" s="11"/>
      <c r="D31" s="306"/>
      <c r="E31" s="12"/>
      <c r="F31" s="299"/>
      <c r="G31" s="299"/>
    </row>
    <row r="32" spans="1:7" ht="15.95" customHeight="1">
      <c r="A32" s="111" t="s">
        <v>40</v>
      </c>
      <c r="B32" s="11"/>
      <c r="C32" s="11"/>
      <c r="D32" s="306"/>
      <c r="E32" s="12"/>
      <c r="F32" s="299"/>
      <c r="G32" s="299"/>
    </row>
    <row r="33" spans="1:7" ht="15.95" customHeight="1">
      <c r="A33" s="111" t="s">
        <v>41</v>
      </c>
      <c r="B33" s="11"/>
      <c r="C33" s="11"/>
      <c r="D33" s="306"/>
      <c r="E33" s="12"/>
      <c r="F33" s="299"/>
      <c r="G33" s="299"/>
    </row>
    <row r="34" spans="1:7" ht="15.95" customHeight="1">
      <c r="A34" s="111" t="s">
        <v>116</v>
      </c>
      <c r="B34" s="11"/>
      <c r="C34" s="11"/>
      <c r="D34" s="307"/>
      <c r="E34" s="58"/>
      <c r="F34" s="300"/>
      <c r="G34" s="300"/>
    </row>
    <row r="35" spans="1:7" ht="15.95" customHeight="1">
      <c r="A35" s="111" t="s">
        <v>117</v>
      </c>
      <c r="B35" s="11"/>
      <c r="C35" s="11"/>
      <c r="D35" s="307"/>
      <c r="E35" s="58"/>
      <c r="F35" s="300"/>
      <c r="G35" s="300"/>
    </row>
    <row r="36" spans="1:7" ht="15.95" customHeight="1">
      <c r="A36" s="111" t="s">
        <v>118</v>
      </c>
      <c r="B36" s="11"/>
      <c r="C36" s="11"/>
      <c r="D36" s="307"/>
      <c r="E36" s="58"/>
      <c r="F36" s="300"/>
      <c r="G36" s="300"/>
    </row>
    <row r="37" spans="1:7" ht="15.95" customHeight="1">
      <c r="A37" s="111" t="s">
        <v>119</v>
      </c>
      <c r="B37" s="11"/>
      <c r="C37" s="11"/>
      <c r="D37" s="307"/>
      <c r="E37" s="58"/>
      <c r="F37" s="300"/>
      <c r="G37" s="300"/>
    </row>
    <row r="38" spans="1:7" ht="15.95" customHeight="1" thickBot="1">
      <c r="A38" s="502" t="s">
        <v>47</v>
      </c>
      <c r="B38" s="503"/>
      <c r="C38" s="308"/>
      <c r="D38" s="309">
        <f>SUM(D5:D37)</f>
        <v>65</v>
      </c>
      <c r="E38" s="309">
        <f>SUM(E5:E37)</f>
        <v>65</v>
      </c>
      <c r="F38" s="301"/>
      <c r="G38" s="301"/>
    </row>
    <row r="39" spans="1:7">
      <c r="A39" t="s">
        <v>167</v>
      </c>
    </row>
  </sheetData>
  <mergeCells count="3">
    <mergeCell ref="C3:D3"/>
    <mergeCell ref="A38:B38"/>
    <mergeCell ref="A1:D1"/>
  </mergeCells>
  <phoneticPr fontId="23" type="noConversion"/>
  <conditionalFormatting sqref="D38:G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4.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Layout" zoomScaleNormal="95" zoomScaleSheetLayoutView="100" workbookViewId="0">
      <selection activeCell="C2" sqref="C1:C1048576"/>
    </sheetView>
  </sheetViews>
  <sheetFormatPr defaultRowHeight="15.75"/>
  <cols>
    <col min="1" max="1" width="9.5" style="169" customWidth="1"/>
    <col min="2" max="2" width="77" style="169" customWidth="1"/>
    <col min="3" max="3" width="17.33203125" style="242" customWidth="1"/>
    <col min="4" max="16384" width="9.33203125" style="173"/>
  </cols>
  <sheetData>
    <row r="1" spans="1:3" ht="15.95" customHeight="1">
      <c r="A1" s="480" t="s">
        <v>10</v>
      </c>
      <c r="B1" s="480"/>
    </row>
    <row r="2" spans="1:3" ht="15.95" customHeight="1" thickBot="1">
      <c r="A2" s="481" t="s">
        <v>124</v>
      </c>
      <c r="B2" s="481"/>
    </row>
    <row r="3" spans="1:3" ht="38.1" customHeight="1">
      <c r="A3" s="245" t="s">
        <v>61</v>
      </c>
      <c r="B3" s="246" t="s">
        <v>12</v>
      </c>
      <c r="C3" s="247" t="s">
        <v>406</v>
      </c>
    </row>
    <row r="4" spans="1:3" s="174" customFormat="1" ht="12" customHeight="1">
      <c r="A4" s="248">
        <v>1</v>
      </c>
      <c r="B4" s="249">
        <v>2</v>
      </c>
      <c r="C4" s="250"/>
    </row>
    <row r="5" spans="1:3" s="175" customFormat="1" ht="12" customHeight="1">
      <c r="A5" s="251" t="s">
        <v>13</v>
      </c>
      <c r="B5" s="252" t="s">
        <v>191</v>
      </c>
      <c r="C5" s="253">
        <f>+C6+C7+C8+C9+C10+C11</f>
        <v>7112</v>
      </c>
    </row>
    <row r="6" spans="1:3" s="175" customFormat="1" ht="12" customHeight="1">
      <c r="A6" s="6" t="s">
        <v>87</v>
      </c>
      <c r="B6" s="176" t="s">
        <v>192</v>
      </c>
      <c r="C6" s="250">
        <v>5893</v>
      </c>
    </row>
    <row r="7" spans="1:3" s="175" customFormat="1" ht="12" customHeight="1">
      <c r="A7" s="6" t="s">
        <v>88</v>
      </c>
      <c r="B7" s="176" t="s">
        <v>193</v>
      </c>
      <c r="C7" s="250"/>
    </row>
    <row r="8" spans="1:3" s="175" customFormat="1" ht="12" customHeight="1">
      <c r="A8" s="6" t="s">
        <v>89</v>
      </c>
      <c r="B8" s="176" t="s">
        <v>194</v>
      </c>
      <c r="C8" s="250">
        <v>901</v>
      </c>
    </row>
    <row r="9" spans="1:3" s="175" customFormat="1" ht="12" customHeight="1">
      <c r="A9" s="6" t="s">
        <v>90</v>
      </c>
      <c r="B9" s="176" t="s">
        <v>195</v>
      </c>
      <c r="C9" s="250"/>
    </row>
    <row r="10" spans="1:3" s="175" customFormat="1" ht="12" customHeight="1">
      <c r="A10" s="6" t="s">
        <v>121</v>
      </c>
      <c r="B10" s="176" t="s">
        <v>196</v>
      </c>
      <c r="C10" s="250"/>
    </row>
    <row r="11" spans="1:3" s="175" customFormat="1" ht="12" customHeight="1">
      <c r="A11" s="6" t="s">
        <v>91</v>
      </c>
      <c r="B11" s="176" t="s">
        <v>197</v>
      </c>
      <c r="C11" s="250">
        <v>318</v>
      </c>
    </row>
    <row r="12" spans="1:3" s="175" customFormat="1" ht="12" customHeight="1">
      <c r="A12" s="251" t="s">
        <v>14</v>
      </c>
      <c r="B12" s="254" t="s">
        <v>198</v>
      </c>
      <c r="C12" s="253">
        <f>+C13+C14+C15+C16+C17</f>
        <v>2422</v>
      </c>
    </row>
    <row r="13" spans="1:3" s="175" customFormat="1" ht="12" customHeight="1">
      <c r="A13" s="6" t="s">
        <v>93</v>
      </c>
      <c r="B13" s="176" t="s">
        <v>199</v>
      </c>
      <c r="C13" s="250"/>
    </row>
    <row r="14" spans="1:3" s="175" customFormat="1" ht="12" customHeight="1">
      <c r="A14" s="6" t="s">
        <v>94</v>
      </c>
      <c r="B14" s="176" t="s">
        <v>200</v>
      </c>
      <c r="C14" s="250"/>
    </row>
    <row r="15" spans="1:3" s="175" customFormat="1" ht="12" customHeight="1">
      <c r="A15" s="6" t="s">
        <v>95</v>
      </c>
      <c r="B15" s="176" t="s">
        <v>380</v>
      </c>
      <c r="C15" s="250"/>
    </row>
    <row r="16" spans="1:3" s="175" customFormat="1" ht="12" customHeight="1">
      <c r="A16" s="6" t="s">
        <v>96</v>
      </c>
      <c r="B16" s="176" t="s">
        <v>381</v>
      </c>
      <c r="C16" s="250"/>
    </row>
    <row r="17" spans="1:3" s="175" customFormat="1" ht="12" customHeight="1">
      <c r="A17" s="6" t="s">
        <v>97</v>
      </c>
      <c r="B17" s="176" t="s">
        <v>201</v>
      </c>
      <c r="C17" s="250">
        <v>2422</v>
      </c>
    </row>
    <row r="18" spans="1:3" s="175" customFormat="1" ht="12" customHeight="1">
      <c r="A18" s="6" t="s">
        <v>106</v>
      </c>
      <c r="B18" s="176" t="s">
        <v>202</v>
      </c>
      <c r="C18" s="250"/>
    </row>
    <row r="19" spans="1:3" s="175" customFormat="1" ht="12" customHeight="1">
      <c r="A19" s="251" t="s">
        <v>15</v>
      </c>
      <c r="B19" s="252" t="s">
        <v>203</v>
      </c>
      <c r="C19" s="253">
        <f>+C20+C21+C22+C23+C24</f>
        <v>1500</v>
      </c>
    </row>
    <row r="20" spans="1:3" s="175" customFormat="1" ht="12" customHeight="1">
      <c r="A20" s="6" t="s">
        <v>76</v>
      </c>
      <c r="B20" s="176" t="s">
        <v>204</v>
      </c>
      <c r="C20" s="250">
        <v>1500</v>
      </c>
    </row>
    <row r="21" spans="1:3" s="175" customFormat="1" ht="12" customHeight="1">
      <c r="A21" s="6" t="s">
        <v>77</v>
      </c>
      <c r="B21" s="176" t="s">
        <v>205</v>
      </c>
      <c r="C21" s="250"/>
    </row>
    <row r="22" spans="1:3" s="175" customFormat="1" ht="12" customHeight="1">
      <c r="A22" s="6" t="s">
        <v>78</v>
      </c>
      <c r="B22" s="176" t="s">
        <v>382</v>
      </c>
      <c r="C22" s="250"/>
    </row>
    <row r="23" spans="1:3" s="175" customFormat="1" ht="12" customHeight="1">
      <c r="A23" s="6" t="s">
        <v>79</v>
      </c>
      <c r="B23" s="176" t="s">
        <v>383</v>
      </c>
      <c r="C23" s="250"/>
    </row>
    <row r="24" spans="1:3" s="175" customFormat="1" ht="12" customHeight="1">
      <c r="A24" s="6" t="s">
        <v>142</v>
      </c>
      <c r="B24" s="176" t="s">
        <v>206</v>
      </c>
      <c r="C24" s="250"/>
    </row>
    <row r="25" spans="1:3" s="175" customFormat="1" ht="12" customHeight="1">
      <c r="A25" s="6" t="s">
        <v>143</v>
      </c>
      <c r="B25" s="176" t="s">
        <v>207</v>
      </c>
      <c r="C25" s="250"/>
    </row>
    <row r="26" spans="1:3" s="175" customFormat="1" ht="12" customHeight="1">
      <c r="A26" s="251" t="s">
        <v>144</v>
      </c>
      <c r="B26" s="252" t="s">
        <v>208</v>
      </c>
      <c r="C26" s="255">
        <f>+C27+C30+C31+C32</f>
        <v>2643</v>
      </c>
    </row>
    <row r="27" spans="1:3" s="175" customFormat="1" ht="12" customHeight="1">
      <c r="A27" s="6" t="s">
        <v>209</v>
      </c>
      <c r="B27" s="176" t="s">
        <v>215</v>
      </c>
      <c r="C27" s="256">
        <f>+C28+C29</f>
        <v>600</v>
      </c>
    </row>
    <row r="28" spans="1:3" s="175" customFormat="1" ht="12" customHeight="1">
      <c r="A28" s="6" t="s">
        <v>210</v>
      </c>
      <c r="B28" s="176" t="s">
        <v>216</v>
      </c>
      <c r="C28" s="250">
        <v>450</v>
      </c>
    </row>
    <row r="29" spans="1:3" s="175" customFormat="1" ht="12" customHeight="1">
      <c r="A29" s="6" t="s">
        <v>211</v>
      </c>
      <c r="B29" s="176" t="s">
        <v>217</v>
      </c>
      <c r="C29" s="250">
        <v>150</v>
      </c>
    </row>
    <row r="30" spans="1:3" s="175" customFormat="1" ht="12" customHeight="1">
      <c r="A30" s="6" t="s">
        <v>212</v>
      </c>
      <c r="B30" s="176" t="s">
        <v>218</v>
      </c>
      <c r="C30" s="250">
        <v>2000</v>
      </c>
    </row>
    <row r="31" spans="1:3" s="175" customFormat="1" ht="12" customHeight="1">
      <c r="A31" s="6" t="s">
        <v>213</v>
      </c>
      <c r="B31" s="176" t="s">
        <v>219</v>
      </c>
      <c r="C31" s="250"/>
    </row>
    <row r="32" spans="1:3" s="175" customFormat="1" ht="12" customHeight="1">
      <c r="A32" s="6" t="s">
        <v>214</v>
      </c>
      <c r="B32" s="176" t="s">
        <v>220</v>
      </c>
      <c r="C32" s="250">
        <v>43</v>
      </c>
    </row>
    <row r="33" spans="1:3" s="175" customFormat="1" ht="12" customHeight="1">
      <c r="A33" s="251" t="s">
        <v>17</v>
      </c>
      <c r="B33" s="252" t="s">
        <v>221</v>
      </c>
      <c r="C33" s="253">
        <f>SUM(C34:C43)</f>
        <v>832</v>
      </c>
    </row>
    <row r="34" spans="1:3" s="175" customFormat="1" ht="12" customHeight="1">
      <c r="A34" s="6" t="s">
        <v>80</v>
      </c>
      <c r="B34" s="176" t="s">
        <v>224</v>
      </c>
      <c r="C34" s="250"/>
    </row>
    <row r="35" spans="1:3" s="175" customFormat="1" ht="12" customHeight="1">
      <c r="A35" s="6" t="s">
        <v>81</v>
      </c>
      <c r="B35" s="176" t="s">
        <v>225</v>
      </c>
      <c r="C35" s="250">
        <v>85</v>
      </c>
    </row>
    <row r="36" spans="1:3" s="175" customFormat="1" ht="12" customHeight="1">
      <c r="A36" s="6" t="s">
        <v>82</v>
      </c>
      <c r="B36" s="176" t="s">
        <v>226</v>
      </c>
      <c r="C36" s="250"/>
    </row>
    <row r="37" spans="1:3" s="175" customFormat="1" ht="12" customHeight="1">
      <c r="A37" s="6" t="s">
        <v>146</v>
      </c>
      <c r="B37" s="176" t="s">
        <v>227</v>
      </c>
      <c r="C37" s="250"/>
    </row>
    <row r="38" spans="1:3" s="175" customFormat="1" ht="12" customHeight="1">
      <c r="A38" s="6" t="s">
        <v>147</v>
      </c>
      <c r="B38" s="176" t="s">
        <v>228</v>
      </c>
      <c r="C38" s="250">
        <v>745</v>
      </c>
    </row>
    <row r="39" spans="1:3" s="175" customFormat="1" ht="12" customHeight="1">
      <c r="A39" s="6" t="s">
        <v>148</v>
      </c>
      <c r="B39" s="176" t="s">
        <v>229</v>
      </c>
      <c r="C39" s="250"/>
    </row>
    <row r="40" spans="1:3" s="175" customFormat="1" ht="12" customHeight="1">
      <c r="A40" s="6" t="s">
        <v>149</v>
      </c>
      <c r="B40" s="176" t="s">
        <v>230</v>
      </c>
      <c r="C40" s="250"/>
    </row>
    <row r="41" spans="1:3" s="175" customFormat="1" ht="12" customHeight="1">
      <c r="A41" s="6" t="s">
        <v>150</v>
      </c>
      <c r="B41" s="176" t="s">
        <v>231</v>
      </c>
      <c r="C41" s="250">
        <v>2</v>
      </c>
    </row>
    <row r="42" spans="1:3" s="175" customFormat="1" ht="12" customHeight="1">
      <c r="A42" s="6" t="s">
        <v>222</v>
      </c>
      <c r="B42" s="176" t="s">
        <v>232</v>
      </c>
      <c r="C42" s="250"/>
    </row>
    <row r="43" spans="1:3" s="175" customFormat="1" ht="12" customHeight="1">
      <c r="A43" s="6" t="s">
        <v>223</v>
      </c>
      <c r="B43" s="176" t="s">
        <v>233</v>
      </c>
      <c r="C43" s="250"/>
    </row>
    <row r="44" spans="1:3" s="175" customFormat="1" ht="12" customHeight="1">
      <c r="A44" s="251" t="s">
        <v>18</v>
      </c>
      <c r="B44" s="252" t="s">
        <v>234</v>
      </c>
      <c r="C44" s="250"/>
    </row>
    <row r="45" spans="1:3" s="175" customFormat="1" ht="12" customHeight="1">
      <c r="A45" s="6" t="s">
        <v>83</v>
      </c>
      <c r="B45" s="176" t="s">
        <v>238</v>
      </c>
      <c r="C45" s="250"/>
    </row>
    <row r="46" spans="1:3" s="175" customFormat="1" ht="12" customHeight="1">
      <c r="A46" s="6" t="s">
        <v>84</v>
      </c>
      <c r="B46" s="176" t="s">
        <v>239</v>
      </c>
      <c r="C46" s="250"/>
    </row>
    <row r="47" spans="1:3" s="175" customFormat="1" ht="12" customHeight="1">
      <c r="A47" s="6" t="s">
        <v>235</v>
      </c>
      <c r="B47" s="176" t="s">
        <v>240</v>
      </c>
      <c r="C47" s="250"/>
    </row>
    <row r="48" spans="1:3" s="175" customFormat="1" ht="12" customHeight="1">
      <c r="A48" s="6" t="s">
        <v>236</v>
      </c>
      <c r="B48" s="176" t="s">
        <v>241</v>
      </c>
      <c r="C48" s="250"/>
    </row>
    <row r="49" spans="1:3" s="175" customFormat="1" ht="12" customHeight="1">
      <c r="A49" s="6" t="s">
        <v>237</v>
      </c>
      <c r="B49" s="176" t="s">
        <v>242</v>
      </c>
      <c r="C49" s="250"/>
    </row>
    <row r="50" spans="1:3" s="175" customFormat="1" ht="12" customHeight="1">
      <c r="A50" s="251" t="s">
        <v>151</v>
      </c>
      <c r="B50" s="252" t="s">
        <v>243</v>
      </c>
      <c r="C50" s="250"/>
    </row>
    <row r="51" spans="1:3" s="175" customFormat="1" ht="12" customHeight="1">
      <c r="A51" s="6" t="s">
        <v>85</v>
      </c>
      <c r="B51" s="176" t="s">
        <v>244</v>
      </c>
      <c r="C51" s="250"/>
    </row>
    <row r="52" spans="1:3" s="175" customFormat="1" ht="12" customHeight="1">
      <c r="A52" s="6" t="s">
        <v>86</v>
      </c>
      <c r="B52" s="176" t="s">
        <v>245</v>
      </c>
      <c r="C52" s="250"/>
    </row>
    <row r="53" spans="1:3" s="175" customFormat="1" ht="12" customHeight="1">
      <c r="A53" s="6" t="s">
        <v>248</v>
      </c>
      <c r="B53" s="176" t="s">
        <v>246</v>
      </c>
      <c r="C53" s="250"/>
    </row>
    <row r="54" spans="1:3" s="175" customFormat="1" ht="12" customHeight="1">
      <c r="A54" s="6" t="s">
        <v>249</v>
      </c>
      <c r="B54" s="176" t="s">
        <v>247</v>
      </c>
      <c r="C54" s="250"/>
    </row>
    <row r="55" spans="1:3" s="175" customFormat="1" ht="12" customHeight="1">
      <c r="A55" s="251" t="s">
        <v>20</v>
      </c>
      <c r="B55" s="254" t="s">
        <v>250</v>
      </c>
      <c r="C55" s="253">
        <f>SUM(C56:C58)</f>
        <v>6258</v>
      </c>
    </row>
    <row r="56" spans="1:3" s="175" customFormat="1" ht="12" customHeight="1">
      <c r="A56" s="6" t="s">
        <v>152</v>
      </c>
      <c r="B56" s="176" t="s">
        <v>252</v>
      </c>
      <c r="C56" s="250"/>
    </row>
    <row r="57" spans="1:3" s="175" customFormat="1" ht="12" customHeight="1">
      <c r="A57" s="6" t="s">
        <v>153</v>
      </c>
      <c r="B57" s="176" t="s">
        <v>385</v>
      </c>
      <c r="C57" s="250"/>
    </row>
    <row r="58" spans="1:3" s="175" customFormat="1" ht="12" customHeight="1">
      <c r="A58" s="6" t="s">
        <v>171</v>
      </c>
      <c r="B58" s="176" t="s">
        <v>253</v>
      </c>
      <c r="C58" s="250">
        <v>6258</v>
      </c>
    </row>
    <row r="59" spans="1:3" s="175" customFormat="1" ht="12" customHeight="1">
      <c r="A59" s="6" t="s">
        <v>251</v>
      </c>
      <c r="B59" s="176" t="s">
        <v>254</v>
      </c>
      <c r="C59" s="250"/>
    </row>
    <row r="60" spans="1:3" s="175" customFormat="1" ht="12" customHeight="1">
      <c r="A60" s="251" t="s">
        <v>21</v>
      </c>
      <c r="B60" s="252" t="s">
        <v>255</v>
      </c>
      <c r="C60" s="255">
        <f>+C5+C12+C19+C26+C33+C44+C50+C55</f>
        <v>20767</v>
      </c>
    </row>
    <row r="61" spans="1:3" s="175" customFormat="1" ht="12" customHeight="1">
      <c r="A61" s="257" t="s">
        <v>256</v>
      </c>
      <c r="B61" s="254" t="s">
        <v>257</v>
      </c>
      <c r="C61" s="250"/>
    </row>
    <row r="62" spans="1:3" s="175" customFormat="1" ht="12" customHeight="1">
      <c r="A62" s="6" t="s">
        <v>290</v>
      </c>
      <c r="B62" s="176" t="s">
        <v>258</v>
      </c>
      <c r="C62" s="250"/>
    </row>
    <row r="63" spans="1:3" s="175" customFormat="1" ht="12" customHeight="1">
      <c r="A63" s="6" t="s">
        <v>299</v>
      </c>
      <c r="B63" s="176" t="s">
        <v>259</v>
      </c>
      <c r="C63" s="250"/>
    </row>
    <row r="64" spans="1:3" s="175" customFormat="1" ht="12" customHeight="1">
      <c r="A64" s="6" t="s">
        <v>300</v>
      </c>
      <c r="B64" s="258" t="s">
        <v>260</v>
      </c>
      <c r="C64" s="250"/>
    </row>
    <row r="65" spans="1:3" s="175" customFormat="1" ht="12" customHeight="1">
      <c r="A65" s="257" t="s">
        <v>261</v>
      </c>
      <c r="B65" s="254" t="s">
        <v>262</v>
      </c>
      <c r="C65" s="250"/>
    </row>
    <row r="66" spans="1:3" s="175" customFormat="1" ht="12" customHeight="1">
      <c r="A66" s="6" t="s">
        <v>122</v>
      </c>
      <c r="B66" s="176" t="s">
        <v>263</v>
      </c>
      <c r="C66" s="250"/>
    </row>
    <row r="67" spans="1:3" s="175" customFormat="1" ht="12" customHeight="1">
      <c r="A67" s="6" t="s">
        <v>123</v>
      </c>
      <c r="B67" s="176" t="s">
        <v>264</v>
      </c>
      <c r="C67" s="250"/>
    </row>
    <row r="68" spans="1:3" s="175" customFormat="1" ht="12" customHeight="1">
      <c r="A68" s="6" t="s">
        <v>291</v>
      </c>
      <c r="B68" s="176" t="s">
        <v>265</v>
      </c>
      <c r="C68" s="250"/>
    </row>
    <row r="69" spans="1:3" s="175" customFormat="1" ht="12" customHeight="1">
      <c r="A69" s="6" t="s">
        <v>292</v>
      </c>
      <c r="B69" s="176" t="s">
        <v>266</v>
      </c>
      <c r="C69" s="250"/>
    </row>
    <row r="70" spans="1:3" s="175" customFormat="1" ht="12" customHeight="1">
      <c r="A70" s="257" t="s">
        <v>267</v>
      </c>
      <c r="B70" s="254" t="s">
        <v>268</v>
      </c>
      <c r="C70" s="253">
        <f>SUM(C71:C72)</f>
        <v>4638</v>
      </c>
    </row>
    <row r="71" spans="1:3" s="175" customFormat="1" ht="12" customHeight="1">
      <c r="A71" s="6" t="s">
        <v>293</v>
      </c>
      <c r="B71" s="176" t="s">
        <v>269</v>
      </c>
      <c r="C71" s="250">
        <v>4638</v>
      </c>
    </row>
    <row r="72" spans="1:3" s="175" customFormat="1" ht="12" customHeight="1">
      <c r="A72" s="6" t="s">
        <v>294</v>
      </c>
      <c r="B72" s="176" t="s">
        <v>270</v>
      </c>
      <c r="C72" s="250"/>
    </row>
    <row r="73" spans="1:3" s="175" customFormat="1" ht="12" customHeight="1">
      <c r="A73" s="257" t="s">
        <v>271</v>
      </c>
      <c r="B73" s="254" t="s">
        <v>272</v>
      </c>
      <c r="C73" s="250"/>
    </row>
    <row r="74" spans="1:3" s="175" customFormat="1" ht="12" customHeight="1">
      <c r="A74" s="6" t="s">
        <v>295</v>
      </c>
      <c r="B74" s="176" t="s">
        <v>273</v>
      </c>
      <c r="C74" s="250"/>
    </row>
    <row r="75" spans="1:3" s="175" customFormat="1" ht="12" customHeight="1">
      <c r="A75" s="6" t="s">
        <v>296</v>
      </c>
      <c r="B75" s="176" t="s">
        <v>274</v>
      </c>
      <c r="C75" s="250"/>
    </row>
    <row r="76" spans="1:3" s="175" customFormat="1" ht="12" customHeight="1">
      <c r="A76" s="6" t="s">
        <v>297</v>
      </c>
      <c r="B76" s="176" t="s">
        <v>275</v>
      </c>
      <c r="C76" s="250"/>
    </row>
    <row r="77" spans="1:3" s="175" customFormat="1" ht="12" customHeight="1">
      <c r="A77" s="257" t="s">
        <v>276</v>
      </c>
      <c r="B77" s="254" t="s">
        <v>298</v>
      </c>
      <c r="C77" s="250"/>
    </row>
    <row r="78" spans="1:3" s="175" customFormat="1" ht="12" customHeight="1">
      <c r="A78" s="177" t="s">
        <v>277</v>
      </c>
      <c r="B78" s="176" t="s">
        <v>278</v>
      </c>
      <c r="C78" s="250"/>
    </row>
    <row r="79" spans="1:3" s="175" customFormat="1" ht="12" customHeight="1">
      <c r="A79" s="177" t="s">
        <v>279</v>
      </c>
      <c r="B79" s="176" t="s">
        <v>280</v>
      </c>
      <c r="C79" s="250"/>
    </row>
    <row r="80" spans="1:3" s="175" customFormat="1" ht="12" customHeight="1">
      <c r="A80" s="177" t="s">
        <v>281</v>
      </c>
      <c r="B80" s="176" t="s">
        <v>282</v>
      </c>
      <c r="C80" s="250"/>
    </row>
    <row r="81" spans="1:3" s="175" customFormat="1" ht="12" customHeight="1">
      <c r="A81" s="177" t="s">
        <v>283</v>
      </c>
      <c r="B81" s="176" t="s">
        <v>284</v>
      </c>
      <c r="C81" s="250"/>
    </row>
    <row r="82" spans="1:3" s="175" customFormat="1" ht="13.5" customHeight="1">
      <c r="A82" s="257" t="s">
        <v>285</v>
      </c>
      <c r="B82" s="254" t="s">
        <v>286</v>
      </c>
      <c r="C82" s="250"/>
    </row>
    <row r="83" spans="1:3" s="175" customFormat="1" ht="15.75" customHeight="1">
      <c r="A83" s="257" t="s">
        <v>287</v>
      </c>
      <c r="B83" s="259" t="s">
        <v>288</v>
      </c>
      <c r="C83" s="250"/>
    </row>
    <row r="84" spans="1:3" s="175" customFormat="1" ht="16.5" customHeight="1" thickBot="1">
      <c r="A84" s="260" t="s">
        <v>301</v>
      </c>
      <c r="B84" s="261" t="s">
        <v>289</v>
      </c>
      <c r="C84" s="411">
        <v>25405</v>
      </c>
    </row>
    <row r="85" spans="1:3" s="175" customFormat="1" ht="83.25" customHeight="1">
      <c r="A85" s="3"/>
      <c r="B85" s="4"/>
      <c r="C85" s="242"/>
    </row>
    <row r="86" spans="1:3" ht="16.5" customHeight="1">
      <c r="A86" s="480" t="s">
        <v>42</v>
      </c>
      <c r="B86" s="480"/>
    </row>
    <row r="87" spans="1:3" s="180" customFormat="1" ht="16.5" customHeight="1" thickBot="1">
      <c r="A87" s="482" t="s">
        <v>125</v>
      </c>
      <c r="B87" s="482"/>
      <c r="C87" s="242"/>
    </row>
    <row r="88" spans="1:3" ht="38.1" customHeight="1">
      <c r="A88" s="245" t="s">
        <v>61</v>
      </c>
      <c r="B88" s="246" t="s">
        <v>43</v>
      </c>
      <c r="C88" s="247" t="s">
        <v>406</v>
      </c>
    </row>
    <row r="89" spans="1:3" s="174" customFormat="1" ht="12" customHeight="1">
      <c r="A89" s="248">
        <v>1</v>
      </c>
      <c r="B89" s="249">
        <v>2</v>
      </c>
      <c r="C89" s="250"/>
    </row>
    <row r="90" spans="1:3" ht="12" customHeight="1">
      <c r="A90" s="251" t="s">
        <v>13</v>
      </c>
      <c r="B90" s="263" t="s">
        <v>304</v>
      </c>
      <c r="C90" s="253">
        <f>SUM(C91:C95)</f>
        <v>10017</v>
      </c>
    </row>
    <row r="91" spans="1:3" ht="12" customHeight="1">
      <c r="A91" s="6" t="s">
        <v>87</v>
      </c>
      <c r="B91" s="5" t="s">
        <v>44</v>
      </c>
      <c r="C91" s="250">
        <v>3112</v>
      </c>
    </row>
    <row r="92" spans="1:3" ht="12" customHeight="1">
      <c r="A92" s="6" t="s">
        <v>88</v>
      </c>
      <c r="B92" s="5" t="s">
        <v>154</v>
      </c>
      <c r="C92" s="250">
        <v>709</v>
      </c>
    </row>
    <row r="93" spans="1:3" ht="12" customHeight="1">
      <c r="A93" s="6" t="s">
        <v>89</v>
      </c>
      <c r="B93" s="5" t="s">
        <v>120</v>
      </c>
      <c r="C93" s="250">
        <v>3717</v>
      </c>
    </row>
    <row r="94" spans="1:3" ht="12" customHeight="1">
      <c r="A94" s="6" t="s">
        <v>90</v>
      </c>
      <c r="B94" s="5" t="s">
        <v>155</v>
      </c>
      <c r="C94" s="250">
        <v>943</v>
      </c>
    </row>
    <row r="95" spans="1:3" ht="12" customHeight="1">
      <c r="A95" s="6" t="s">
        <v>101</v>
      </c>
      <c r="B95" s="5" t="s">
        <v>156</v>
      </c>
      <c r="C95" s="250">
        <v>1536</v>
      </c>
    </row>
    <row r="96" spans="1:3" ht="12" customHeight="1">
      <c r="A96" s="6" t="s">
        <v>91</v>
      </c>
      <c r="B96" s="5" t="s">
        <v>305</v>
      </c>
      <c r="C96" s="250"/>
    </row>
    <row r="97" spans="1:3" ht="12" customHeight="1">
      <c r="A97" s="6" t="s">
        <v>92</v>
      </c>
      <c r="B97" s="93" t="s">
        <v>306</v>
      </c>
      <c r="C97" s="250"/>
    </row>
    <row r="98" spans="1:3" ht="12" customHeight="1">
      <c r="A98" s="6" t="s">
        <v>102</v>
      </c>
      <c r="B98" s="94" t="s">
        <v>307</v>
      </c>
      <c r="C98" s="250"/>
    </row>
    <row r="99" spans="1:3" ht="12" customHeight="1">
      <c r="A99" s="6" t="s">
        <v>103</v>
      </c>
      <c r="B99" s="94" t="s">
        <v>308</v>
      </c>
      <c r="C99" s="250"/>
    </row>
    <row r="100" spans="1:3" ht="12" customHeight="1">
      <c r="A100" s="6" t="s">
        <v>104</v>
      </c>
      <c r="B100" s="93" t="s">
        <v>309</v>
      </c>
      <c r="C100" s="250">
        <v>82</v>
      </c>
    </row>
    <row r="101" spans="1:3" ht="12" customHeight="1">
      <c r="A101" s="6" t="s">
        <v>105</v>
      </c>
      <c r="B101" s="93" t="s">
        <v>310</v>
      </c>
      <c r="C101" s="250"/>
    </row>
    <row r="102" spans="1:3" ht="12" customHeight="1">
      <c r="A102" s="6" t="s">
        <v>107</v>
      </c>
      <c r="B102" s="94" t="s">
        <v>311</v>
      </c>
      <c r="C102" s="250"/>
    </row>
    <row r="103" spans="1:3" ht="12" customHeight="1">
      <c r="A103" s="6" t="s">
        <v>157</v>
      </c>
      <c r="B103" s="94" t="s">
        <v>312</v>
      </c>
      <c r="C103" s="250"/>
    </row>
    <row r="104" spans="1:3" ht="12" customHeight="1">
      <c r="A104" s="6" t="s">
        <v>302</v>
      </c>
      <c r="B104" s="94" t="s">
        <v>313</v>
      </c>
      <c r="C104" s="250"/>
    </row>
    <row r="105" spans="1:3" ht="12" customHeight="1">
      <c r="A105" s="6" t="s">
        <v>303</v>
      </c>
      <c r="B105" s="94" t="s">
        <v>314</v>
      </c>
      <c r="C105" s="250">
        <v>1454</v>
      </c>
    </row>
    <row r="106" spans="1:3" ht="12" customHeight="1">
      <c r="A106" s="251" t="s">
        <v>14</v>
      </c>
      <c r="B106" s="263" t="s">
        <v>315</v>
      </c>
      <c r="C106" s="253">
        <f>+C107+C109+C111</f>
        <v>6401</v>
      </c>
    </row>
    <row r="107" spans="1:3" ht="12" customHeight="1">
      <c r="A107" s="6" t="s">
        <v>93</v>
      </c>
      <c r="B107" s="5" t="s">
        <v>170</v>
      </c>
      <c r="C107" s="250">
        <v>289</v>
      </c>
    </row>
    <row r="108" spans="1:3" ht="12" customHeight="1">
      <c r="A108" s="6" t="s">
        <v>94</v>
      </c>
      <c r="B108" s="5" t="s">
        <v>319</v>
      </c>
      <c r="C108" s="250"/>
    </row>
    <row r="109" spans="1:3" ht="12" customHeight="1">
      <c r="A109" s="6" t="s">
        <v>95</v>
      </c>
      <c r="B109" s="5" t="s">
        <v>158</v>
      </c>
      <c r="C109" s="250">
        <v>6112</v>
      </c>
    </row>
    <row r="110" spans="1:3" ht="12" customHeight="1">
      <c r="A110" s="6" t="s">
        <v>96</v>
      </c>
      <c r="B110" s="5" t="s">
        <v>320</v>
      </c>
      <c r="C110" s="250"/>
    </row>
    <row r="111" spans="1:3" ht="12" customHeight="1">
      <c r="A111" s="6" t="s">
        <v>97</v>
      </c>
      <c r="B111" s="117" t="s">
        <v>172</v>
      </c>
      <c r="C111" s="250"/>
    </row>
    <row r="112" spans="1:3" ht="12" customHeight="1">
      <c r="A112" s="6" t="s">
        <v>106</v>
      </c>
      <c r="B112" s="117" t="s">
        <v>386</v>
      </c>
      <c r="C112" s="250"/>
    </row>
    <row r="113" spans="1:3" ht="12" customHeight="1">
      <c r="A113" s="6" t="s">
        <v>108</v>
      </c>
      <c r="B113" s="94" t="s">
        <v>325</v>
      </c>
      <c r="C113" s="250"/>
    </row>
    <row r="114" spans="1:3">
      <c r="A114" s="6" t="s">
        <v>159</v>
      </c>
      <c r="B114" s="94" t="s">
        <v>308</v>
      </c>
      <c r="C114" s="250"/>
    </row>
    <row r="115" spans="1:3" ht="12" customHeight="1">
      <c r="A115" s="6" t="s">
        <v>160</v>
      </c>
      <c r="B115" s="94" t="s">
        <v>324</v>
      </c>
      <c r="C115" s="250"/>
    </row>
    <row r="116" spans="1:3" ht="12" customHeight="1">
      <c r="A116" s="6" t="s">
        <v>161</v>
      </c>
      <c r="B116" s="94" t="s">
        <v>323</v>
      </c>
      <c r="C116" s="250"/>
    </row>
    <row r="117" spans="1:3" ht="12" customHeight="1">
      <c r="A117" s="6" t="s">
        <v>316</v>
      </c>
      <c r="B117" s="94" t="s">
        <v>311</v>
      </c>
      <c r="C117" s="250"/>
    </row>
    <row r="118" spans="1:3" ht="12" customHeight="1">
      <c r="A118" s="6" t="s">
        <v>317</v>
      </c>
      <c r="B118" s="94" t="s">
        <v>322</v>
      </c>
      <c r="C118" s="250"/>
    </row>
    <row r="119" spans="1:3">
      <c r="A119" s="6" t="s">
        <v>318</v>
      </c>
      <c r="B119" s="94" t="s">
        <v>321</v>
      </c>
      <c r="C119" s="250"/>
    </row>
    <row r="120" spans="1:3" ht="12" customHeight="1">
      <c r="A120" s="251" t="s">
        <v>15</v>
      </c>
      <c r="B120" s="264" t="s">
        <v>326</v>
      </c>
      <c r="C120" s="253">
        <f>+C121+C122</f>
        <v>5403</v>
      </c>
    </row>
    <row r="121" spans="1:3" ht="12" customHeight="1">
      <c r="A121" s="6" t="s">
        <v>76</v>
      </c>
      <c r="B121" s="5" t="s">
        <v>51</v>
      </c>
      <c r="C121" s="250">
        <v>5403</v>
      </c>
    </row>
    <row r="122" spans="1:3" ht="12" customHeight="1">
      <c r="A122" s="6" t="s">
        <v>77</v>
      </c>
      <c r="B122" s="5" t="s">
        <v>52</v>
      </c>
      <c r="C122" s="250"/>
    </row>
    <row r="123" spans="1:3" ht="12" customHeight="1">
      <c r="A123" s="251" t="s">
        <v>16</v>
      </c>
      <c r="B123" s="264" t="s">
        <v>327</v>
      </c>
      <c r="C123" s="253">
        <f>+C90+C106+C120</f>
        <v>21821</v>
      </c>
    </row>
    <row r="124" spans="1:3" ht="12" customHeight="1">
      <c r="A124" s="251" t="s">
        <v>17</v>
      </c>
      <c r="B124" s="264" t="s">
        <v>328</v>
      </c>
      <c r="C124" s="250"/>
    </row>
    <row r="125" spans="1:3" ht="12" customHeight="1">
      <c r="A125" s="6" t="s">
        <v>80</v>
      </c>
      <c r="B125" s="5" t="s">
        <v>329</v>
      </c>
      <c r="C125" s="250"/>
    </row>
    <row r="126" spans="1:3" ht="12" customHeight="1">
      <c r="A126" s="6" t="s">
        <v>81</v>
      </c>
      <c r="B126" s="5" t="s">
        <v>330</v>
      </c>
      <c r="C126" s="250"/>
    </row>
    <row r="127" spans="1:3" ht="12" customHeight="1">
      <c r="A127" s="6" t="s">
        <v>82</v>
      </c>
      <c r="B127" s="5" t="s">
        <v>331</v>
      </c>
      <c r="C127" s="250"/>
    </row>
    <row r="128" spans="1:3" ht="12" customHeight="1">
      <c r="A128" s="251" t="s">
        <v>18</v>
      </c>
      <c r="B128" s="264" t="s">
        <v>369</v>
      </c>
      <c r="C128" s="250"/>
    </row>
    <row r="129" spans="1:8" ht="12" customHeight="1">
      <c r="A129" s="6" t="s">
        <v>83</v>
      </c>
      <c r="B129" s="5" t="s">
        <v>332</v>
      </c>
      <c r="C129" s="250"/>
    </row>
    <row r="130" spans="1:8" ht="12" customHeight="1">
      <c r="A130" s="6" t="s">
        <v>84</v>
      </c>
      <c r="B130" s="5" t="s">
        <v>333</v>
      </c>
      <c r="C130" s="250"/>
    </row>
    <row r="131" spans="1:8" ht="12" customHeight="1">
      <c r="A131" s="6" t="s">
        <v>235</v>
      </c>
      <c r="B131" s="5" t="s">
        <v>334</v>
      </c>
      <c r="C131" s="250"/>
    </row>
    <row r="132" spans="1:8" ht="12" customHeight="1">
      <c r="A132" s="6" t="s">
        <v>236</v>
      </c>
      <c r="B132" s="5" t="s">
        <v>335</v>
      </c>
      <c r="C132" s="250"/>
    </row>
    <row r="133" spans="1:8" ht="12" customHeight="1">
      <c r="A133" s="251" t="s">
        <v>19</v>
      </c>
      <c r="B133" s="264" t="s">
        <v>336</v>
      </c>
      <c r="C133" s="250"/>
    </row>
    <row r="134" spans="1:8" ht="12" customHeight="1">
      <c r="A134" s="6" t="s">
        <v>85</v>
      </c>
      <c r="B134" s="5" t="s">
        <v>337</v>
      </c>
      <c r="C134" s="250"/>
    </row>
    <row r="135" spans="1:8" ht="12" customHeight="1">
      <c r="A135" s="6" t="s">
        <v>86</v>
      </c>
      <c r="B135" s="5" t="s">
        <v>347</v>
      </c>
      <c r="C135" s="250"/>
    </row>
    <row r="136" spans="1:8" ht="12" customHeight="1">
      <c r="A136" s="6" t="s">
        <v>248</v>
      </c>
      <c r="B136" s="5" t="s">
        <v>338</v>
      </c>
      <c r="C136" s="250"/>
    </row>
    <row r="137" spans="1:8" ht="12" customHeight="1">
      <c r="A137" s="6" t="s">
        <v>249</v>
      </c>
      <c r="B137" s="5" t="s">
        <v>339</v>
      </c>
      <c r="C137" s="250"/>
    </row>
    <row r="138" spans="1:8" ht="12" customHeight="1">
      <c r="A138" s="251" t="s">
        <v>20</v>
      </c>
      <c r="B138" s="264" t="s">
        <v>340</v>
      </c>
      <c r="C138" s="250"/>
    </row>
    <row r="139" spans="1:8" ht="12" customHeight="1">
      <c r="A139" s="6" t="s">
        <v>152</v>
      </c>
      <c r="B139" s="5" t="s">
        <v>341</v>
      </c>
      <c r="C139" s="250"/>
    </row>
    <row r="140" spans="1:8" ht="12" customHeight="1">
      <c r="A140" s="6" t="s">
        <v>153</v>
      </c>
      <c r="B140" s="5" t="s">
        <v>342</v>
      </c>
      <c r="C140" s="250"/>
    </row>
    <row r="141" spans="1:8" ht="12" customHeight="1">
      <c r="A141" s="6" t="s">
        <v>171</v>
      </c>
      <c r="B141" s="5" t="s">
        <v>343</v>
      </c>
      <c r="C141" s="250"/>
    </row>
    <row r="142" spans="1:8" ht="12" customHeight="1">
      <c r="A142" s="6" t="s">
        <v>251</v>
      </c>
      <c r="B142" s="5" t="s">
        <v>344</v>
      </c>
      <c r="C142" s="250"/>
    </row>
    <row r="143" spans="1:8" ht="15" customHeight="1" thickBot="1">
      <c r="A143" s="265" t="s">
        <v>21</v>
      </c>
      <c r="B143" s="266" t="s">
        <v>345</v>
      </c>
      <c r="C143" s="262"/>
      <c r="E143" s="181"/>
      <c r="F143" s="182"/>
      <c r="G143" s="182"/>
      <c r="H143" s="182"/>
    </row>
    <row r="144" spans="1:8" s="175" customFormat="1" ht="12.95" customHeight="1" thickBot="1">
      <c r="A144" s="118" t="s">
        <v>22</v>
      </c>
      <c r="B144" s="168" t="s">
        <v>346</v>
      </c>
      <c r="C144" s="244">
        <f>+C123+C143</f>
        <v>21821</v>
      </c>
    </row>
    <row r="145" spans="1:3" ht="7.5" customHeight="1"/>
    <row r="146" spans="1:3">
      <c r="A146" s="483" t="s">
        <v>348</v>
      </c>
      <c r="B146" s="483"/>
    </row>
    <row r="147" spans="1:3" ht="15" customHeight="1" thickBot="1">
      <c r="A147" s="479" t="s">
        <v>126</v>
      </c>
      <c r="B147" s="479"/>
    </row>
    <row r="148" spans="1:3" ht="13.5" customHeight="1" thickBot="1">
      <c r="A148" s="7">
        <v>1</v>
      </c>
      <c r="B148" s="10" t="s">
        <v>349</v>
      </c>
      <c r="C148" s="243">
        <f>+C60-C123</f>
        <v>-1054</v>
      </c>
    </row>
    <row r="149" spans="1:3" ht="27.75" customHeight="1" thickBot="1">
      <c r="A149" s="7" t="s">
        <v>14</v>
      </c>
      <c r="B149" s="10" t="s">
        <v>350</v>
      </c>
      <c r="C149" s="243">
        <f>+C83-C143</f>
        <v>0</v>
      </c>
    </row>
  </sheetData>
  <mergeCells count="6">
    <mergeCell ref="A146:B146"/>
    <mergeCell ref="A147:B147"/>
    <mergeCell ref="A1:B1"/>
    <mergeCell ref="A2:B2"/>
    <mergeCell ref="A86:B86"/>
    <mergeCell ref="A87:B87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>&amp;C&amp;"Times New Roman CE,Félkövér"&amp;12
Bakonyság Község Önkormányzat
2014. ÉVI KÖLTSÉGVETÉS
KÖTELEZŐ FELADATAINAK MÉRLEGE &amp;R&amp;"Times New Roman CE,Félkövér dőlt"&amp;11 1.2. melléklet az 5/2014. (V. 12.) önkormányzati rendelethez</oddHeader>
  </headerFooter>
  <rowBreaks count="1" manualBreakCount="1">
    <brk id="8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8"/>
  <sheetViews>
    <sheetView view="pageLayout" topLeftCell="A130" zoomScaleNormal="102" zoomScaleSheetLayoutView="100" workbookViewId="0">
      <selection activeCell="B147" sqref="B147"/>
    </sheetView>
  </sheetViews>
  <sheetFormatPr defaultRowHeight="15.75"/>
  <cols>
    <col min="1" max="1" width="9.5" style="169" customWidth="1"/>
    <col min="2" max="2" width="77.6640625" style="169" customWidth="1"/>
    <col min="3" max="3" width="16.83203125" style="193" customWidth="1"/>
    <col min="4" max="16384" width="9.33203125" style="173"/>
  </cols>
  <sheetData>
    <row r="1" spans="1:3" ht="42.6" customHeight="1">
      <c r="A1" s="480" t="s">
        <v>10</v>
      </c>
      <c r="B1" s="480"/>
    </row>
    <row r="2" spans="1:3" ht="28.35" customHeight="1" thickBot="1">
      <c r="A2" s="481" t="s">
        <v>124</v>
      </c>
      <c r="B2" s="481"/>
    </row>
    <row r="3" spans="1:3" ht="38.1" customHeight="1">
      <c r="A3" s="245" t="s">
        <v>61</v>
      </c>
      <c r="B3" s="246" t="s">
        <v>12</v>
      </c>
      <c r="C3" s="278" t="s">
        <v>406</v>
      </c>
    </row>
    <row r="4" spans="1:3" s="174" customFormat="1" ht="12" customHeight="1">
      <c r="A4" s="248">
        <v>1</v>
      </c>
      <c r="B4" s="249">
        <v>2</v>
      </c>
      <c r="C4" s="279"/>
    </row>
    <row r="5" spans="1:3" s="175" customFormat="1" ht="12" customHeight="1">
      <c r="A5" s="251" t="s">
        <v>13</v>
      </c>
      <c r="B5" s="252" t="s">
        <v>191</v>
      </c>
      <c r="C5" s="280">
        <f>+C6+C7+C8+C9+C10+C11</f>
        <v>3275</v>
      </c>
    </row>
    <row r="6" spans="1:3" s="175" customFormat="1" ht="12" customHeight="1">
      <c r="A6" s="6" t="s">
        <v>87</v>
      </c>
      <c r="B6" s="176" t="s">
        <v>192</v>
      </c>
      <c r="C6" s="279"/>
    </row>
    <row r="7" spans="1:3" s="175" customFormat="1" ht="12" customHeight="1">
      <c r="A7" s="6" t="s">
        <v>88</v>
      </c>
      <c r="B7" s="176" t="s">
        <v>193</v>
      </c>
      <c r="C7" s="279"/>
    </row>
    <row r="8" spans="1:3" s="175" customFormat="1" ht="12" customHeight="1">
      <c r="A8" s="6" t="s">
        <v>89</v>
      </c>
      <c r="B8" s="176" t="s">
        <v>194</v>
      </c>
      <c r="C8" s="279">
        <v>2998</v>
      </c>
    </row>
    <row r="9" spans="1:3" s="175" customFormat="1" ht="12" customHeight="1">
      <c r="A9" s="6" t="s">
        <v>90</v>
      </c>
      <c r="B9" s="176" t="s">
        <v>195</v>
      </c>
      <c r="C9" s="279">
        <v>84</v>
      </c>
    </row>
    <row r="10" spans="1:3" s="175" customFormat="1" ht="12" customHeight="1">
      <c r="A10" s="6" t="s">
        <v>121</v>
      </c>
      <c r="B10" s="176" t="s">
        <v>196</v>
      </c>
      <c r="C10" s="279">
        <v>193</v>
      </c>
    </row>
    <row r="11" spans="1:3" s="175" customFormat="1" ht="12" customHeight="1">
      <c r="A11" s="6" t="s">
        <v>91</v>
      </c>
      <c r="B11" s="176" t="s">
        <v>197</v>
      </c>
      <c r="C11" s="279"/>
    </row>
    <row r="12" spans="1:3" s="175" customFormat="1" ht="12" customHeight="1">
      <c r="A12" s="251" t="s">
        <v>14</v>
      </c>
      <c r="B12" s="254" t="s">
        <v>198</v>
      </c>
      <c r="C12" s="279"/>
    </row>
    <row r="13" spans="1:3" s="175" customFormat="1" ht="12" customHeight="1">
      <c r="A13" s="6" t="s">
        <v>93</v>
      </c>
      <c r="B13" s="176" t="s">
        <v>199</v>
      </c>
      <c r="C13" s="279"/>
    </row>
    <row r="14" spans="1:3" s="175" customFormat="1" ht="12" customHeight="1">
      <c r="A14" s="6" t="s">
        <v>94</v>
      </c>
      <c r="B14" s="176" t="s">
        <v>200</v>
      </c>
      <c r="C14" s="279"/>
    </row>
    <row r="15" spans="1:3" s="175" customFormat="1" ht="12" customHeight="1">
      <c r="A15" s="6" t="s">
        <v>95</v>
      </c>
      <c r="B15" s="176" t="s">
        <v>380</v>
      </c>
      <c r="C15" s="279"/>
    </row>
    <row r="16" spans="1:3" s="175" customFormat="1" ht="12" customHeight="1">
      <c r="A16" s="6" t="s">
        <v>96</v>
      </c>
      <c r="B16" s="176" t="s">
        <v>381</v>
      </c>
      <c r="C16" s="279"/>
    </row>
    <row r="17" spans="1:3" s="175" customFormat="1" ht="12" customHeight="1">
      <c r="A17" s="6" t="s">
        <v>97</v>
      </c>
      <c r="B17" s="176" t="s">
        <v>201</v>
      </c>
      <c r="C17" s="279"/>
    </row>
    <row r="18" spans="1:3" s="175" customFormat="1" ht="12" customHeight="1">
      <c r="A18" s="6" t="s">
        <v>106</v>
      </c>
      <c r="B18" s="176" t="s">
        <v>202</v>
      </c>
      <c r="C18" s="279"/>
    </row>
    <row r="19" spans="1:3" s="175" customFormat="1" ht="12" customHeight="1">
      <c r="A19" s="251" t="s">
        <v>15</v>
      </c>
      <c r="B19" s="252" t="s">
        <v>203</v>
      </c>
      <c r="C19" s="279"/>
    </row>
    <row r="20" spans="1:3" s="175" customFormat="1" ht="12" customHeight="1">
      <c r="A20" s="6" t="s">
        <v>76</v>
      </c>
      <c r="B20" s="176" t="s">
        <v>204</v>
      </c>
      <c r="C20" s="279"/>
    </row>
    <row r="21" spans="1:3" s="175" customFormat="1" ht="12" customHeight="1">
      <c r="A21" s="6" t="s">
        <v>77</v>
      </c>
      <c r="B21" s="176" t="s">
        <v>205</v>
      </c>
      <c r="C21" s="279"/>
    </row>
    <row r="22" spans="1:3" s="175" customFormat="1" ht="12" customHeight="1">
      <c r="A22" s="6" t="s">
        <v>78</v>
      </c>
      <c r="B22" s="176" t="s">
        <v>382</v>
      </c>
      <c r="C22" s="279"/>
    </row>
    <row r="23" spans="1:3" s="175" customFormat="1" ht="12" customHeight="1">
      <c r="A23" s="6" t="s">
        <v>79</v>
      </c>
      <c r="B23" s="176" t="s">
        <v>383</v>
      </c>
      <c r="C23" s="279"/>
    </row>
    <row r="24" spans="1:3" s="175" customFormat="1" ht="12" customHeight="1">
      <c r="A24" s="6" t="s">
        <v>142</v>
      </c>
      <c r="B24" s="176" t="s">
        <v>206</v>
      </c>
      <c r="C24" s="279"/>
    </row>
    <row r="25" spans="1:3" s="175" customFormat="1" ht="12" customHeight="1">
      <c r="A25" s="6" t="s">
        <v>143</v>
      </c>
      <c r="B25" s="176" t="s">
        <v>207</v>
      </c>
      <c r="C25" s="279"/>
    </row>
    <row r="26" spans="1:3" s="175" customFormat="1" ht="12" customHeight="1">
      <c r="A26" s="251" t="s">
        <v>144</v>
      </c>
      <c r="B26" s="252" t="s">
        <v>208</v>
      </c>
      <c r="C26" s="279"/>
    </row>
    <row r="27" spans="1:3" s="175" customFormat="1" ht="12" customHeight="1">
      <c r="A27" s="6" t="s">
        <v>209</v>
      </c>
      <c r="B27" s="176" t="s">
        <v>215</v>
      </c>
      <c r="C27" s="281">
        <f>+C28+C29</f>
        <v>0</v>
      </c>
    </row>
    <row r="28" spans="1:3" s="175" customFormat="1" ht="12" customHeight="1">
      <c r="A28" s="6" t="s">
        <v>210</v>
      </c>
      <c r="B28" s="176" t="s">
        <v>216</v>
      </c>
      <c r="C28" s="279"/>
    </row>
    <row r="29" spans="1:3" s="175" customFormat="1" ht="12" customHeight="1">
      <c r="A29" s="6" t="s">
        <v>211</v>
      </c>
      <c r="B29" s="176" t="s">
        <v>217</v>
      </c>
      <c r="C29" s="279"/>
    </row>
    <row r="30" spans="1:3" s="175" customFormat="1" ht="12" customHeight="1">
      <c r="A30" s="6" t="s">
        <v>212</v>
      </c>
      <c r="B30" s="176" t="s">
        <v>218</v>
      </c>
      <c r="C30" s="279"/>
    </row>
    <row r="31" spans="1:3" s="175" customFormat="1" ht="12" customHeight="1">
      <c r="A31" s="6" t="s">
        <v>213</v>
      </c>
      <c r="B31" s="176" t="s">
        <v>219</v>
      </c>
      <c r="C31" s="279"/>
    </row>
    <row r="32" spans="1:3" s="175" customFormat="1" ht="12" customHeight="1">
      <c r="A32" s="6" t="s">
        <v>214</v>
      </c>
      <c r="B32" s="176" t="s">
        <v>220</v>
      </c>
      <c r="C32" s="279"/>
    </row>
    <row r="33" spans="1:3" s="175" customFormat="1" ht="12" customHeight="1">
      <c r="A33" s="251" t="s">
        <v>17</v>
      </c>
      <c r="B33" s="252" t="s">
        <v>221</v>
      </c>
      <c r="C33" s="279"/>
    </row>
    <row r="34" spans="1:3" s="175" customFormat="1" ht="12" customHeight="1">
      <c r="A34" s="6" t="s">
        <v>80</v>
      </c>
      <c r="B34" s="176" t="s">
        <v>224</v>
      </c>
      <c r="C34" s="279"/>
    </row>
    <row r="35" spans="1:3" s="175" customFormat="1" ht="12" customHeight="1">
      <c r="A35" s="6" t="s">
        <v>81</v>
      </c>
      <c r="B35" s="176" t="s">
        <v>225</v>
      </c>
      <c r="C35" s="279"/>
    </row>
    <row r="36" spans="1:3" s="175" customFormat="1" ht="12" customHeight="1">
      <c r="A36" s="6" t="s">
        <v>82</v>
      </c>
      <c r="B36" s="176" t="s">
        <v>226</v>
      </c>
      <c r="C36" s="279"/>
    </row>
    <row r="37" spans="1:3" s="175" customFormat="1" ht="12" customHeight="1">
      <c r="A37" s="6" t="s">
        <v>146</v>
      </c>
      <c r="B37" s="176" t="s">
        <v>227</v>
      </c>
      <c r="C37" s="279"/>
    </row>
    <row r="38" spans="1:3" s="175" customFormat="1" ht="12" customHeight="1">
      <c r="A38" s="6" t="s">
        <v>147</v>
      </c>
      <c r="B38" s="176" t="s">
        <v>228</v>
      </c>
      <c r="C38" s="279"/>
    </row>
    <row r="39" spans="1:3" s="175" customFormat="1" ht="12" customHeight="1">
      <c r="A39" s="6" t="s">
        <v>148</v>
      </c>
      <c r="B39" s="176" t="s">
        <v>229</v>
      </c>
      <c r="C39" s="279"/>
    </row>
    <row r="40" spans="1:3" s="175" customFormat="1" ht="12" customHeight="1">
      <c r="A40" s="6" t="s">
        <v>149</v>
      </c>
      <c r="B40" s="176" t="s">
        <v>230</v>
      </c>
      <c r="C40" s="279"/>
    </row>
    <row r="41" spans="1:3" s="175" customFormat="1" ht="12" customHeight="1">
      <c r="A41" s="6" t="s">
        <v>150</v>
      </c>
      <c r="B41" s="176" t="s">
        <v>231</v>
      </c>
      <c r="C41" s="279"/>
    </row>
    <row r="42" spans="1:3" s="175" customFormat="1" ht="12" customHeight="1">
      <c r="A42" s="6" t="s">
        <v>222</v>
      </c>
      <c r="B42" s="176" t="s">
        <v>232</v>
      </c>
      <c r="C42" s="279"/>
    </row>
    <row r="43" spans="1:3" s="175" customFormat="1" ht="12" customHeight="1">
      <c r="A43" s="6" t="s">
        <v>223</v>
      </c>
      <c r="B43" s="176" t="s">
        <v>233</v>
      </c>
      <c r="C43" s="279"/>
    </row>
    <row r="44" spans="1:3" s="175" customFormat="1" ht="12" customHeight="1">
      <c r="A44" s="251" t="s">
        <v>18</v>
      </c>
      <c r="B44" s="252" t="s">
        <v>234</v>
      </c>
      <c r="C44" s="279"/>
    </row>
    <row r="45" spans="1:3" s="175" customFormat="1" ht="12" customHeight="1">
      <c r="A45" s="6" t="s">
        <v>83</v>
      </c>
      <c r="B45" s="176" t="s">
        <v>238</v>
      </c>
      <c r="C45" s="279"/>
    </row>
    <row r="46" spans="1:3" s="175" customFormat="1" ht="12" customHeight="1">
      <c r="A46" s="6" t="s">
        <v>84</v>
      </c>
      <c r="B46" s="176" t="s">
        <v>239</v>
      </c>
      <c r="C46" s="279"/>
    </row>
    <row r="47" spans="1:3" s="175" customFormat="1" ht="12" customHeight="1">
      <c r="A47" s="6" t="s">
        <v>235</v>
      </c>
      <c r="B47" s="176" t="s">
        <v>240</v>
      </c>
      <c r="C47" s="279"/>
    </row>
    <row r="48" spans="1:3" s="175" customFormat="1" ht="12" customHeight="1">
      <c r="A48" s="6" t="s">
        <v>236</v>
      </c>
      <c r="B48" s="176" t="s">
        <v>241</v>
      </c>
      <c r="C48" s="279"/>
    </row>
    <row r="49" spans="1:3" s="175" customFormat="1" ht="12" customHeight="1">
      <c r="A49" s="6" t="s">
        <v>237</v>
      </c>
      <c r="B49" s="176" t="s">
        <v>242</v>
      </c>
      <c r="C49" s="279"/>
    </row>
    <row r="50" spans="1:3" s="175" customFormat="1" ht="12" customHeight="1">
      <c r="A50" s="251" t="s">
        <v>151</v>
      </c>
      <c r="B50" s="252" t="s">
        <v>243</v>
      </c>
      <c r="C50" s="279"/>
    </row>
    <row r="51" spans="1:3" s="175" customFormat="1" ht="12" customHeight="1">
      <c r="A51" s="6" t="s">
        <v>85</v>
      </c>
      <c r="B51" s="176" t="s">
        <v>244</v>
      </c>
      <c r="C51" s="279"/>
    </row>
    <row r="52" spans="1:3" s="175" customFormat="1" ht="12" customHeight="1">
      <c r="A52" s="6" t="s">
        <v>86</v>
      </c>
      <c r="B52" s="176" t="s">
        <v>384</v>
      </c>
      <c r="C52" s="279"/>
    </row>
    <row r="53" spans="1:3" s="175" customFormat="1" ht="12" customHeight="1">
      <c r="A53" s="6" t="s">
        <v>248</v>
      </c>
      <c r="B53" s="176" t="s">
        <v>246</v>
      </c>
      <c r="C53" s="279"/>
    </row>
    <row r="54" spans="1:3" s="175" customFormat="1" ht="12" customHeight="1">
      <c r="A54" s="6" t="s">
        <v>249</v>
      </c>
      <c r="B54" s="176" t="s">
        <v>247</v>
      </c>
      <c r="C54" s="279"/>
    </row>
    <row r="55" spans="1:3" s="175" customFormat="1" ht="12" customHeight="1">
      <c r="A55" s="251" t="s">
        <v>20</v>
      </c>
      <c r="B55" s="254" t="s">
        <v>250</v>
      </c>
      <c r="C55" s="279"/>
    </row>
    <row r="56" spans="1:3" s="175" customFormat="1" ht="12" customHeight="1">
      <c r="A56" s="6" t="s">
        <v>152</v>
      </c>
      <c r="B56" s="176" t="s">
        <v>252</v>
      </c>
      <c r="C56" s="279"/>
    </row>
    <row r="57" spans="1:3" s="175" customFormat="1" ht="12" customHeight="1">
      <c r="A57" s="6" t="s">
        <v>153</v>
      </c>
      <c r="B57" s="176" t="s">
        <v>385</v>
      </c>
      <c r="C57" s="279"/>
    </row>
    <row r="58" spans="1:3" s="175" customFormat="1" ht="12" customHeight="1">
      <c r="A58" s="6" t="s">
        <v>171</v>
      </c>
      <c r="B58" s="176" t="s">
        <v>253</v>
      </c>
      <c r="C58" s="279"/>
    </row>
    <row r="59" spans="1:3" s="175" customFormat="1" ht="12" customHeight="1">
      <c r="A59" s="6" t="s">
        <v>251</v>
      </c>
      <c r="B59" s="176" t="s">
        <v>254</v>
      </c>
      <c r="C59" s="279"/>
    </row>
    <row r="60" spans="1:3" s="175" customFormat="1" ht="12" customHeight="1">
      <c r="A60" s="251" t="s">
        <v>21</v>
      </c>
      <c r="B60" s="252" t="s">
        <v>255</v>
      </c>
      <c r="C60" s="282">
        <f>+C5+C12+C19+C26+C33+C44+C50+C55</f>
        <v>3275</v>
      </c>
    </row>
    <row r="61" spans="1:3" s="175" customFormat="1" ht="12" customHeight="1">
      <c r="A61" s="257" t="s">
        <v>256</v>
      </c>
      <c r="B61" s="254" t="s">
        <v>257</v>
      </c>
      <c r="C61" s="279"/>
    </row>
    <row r="62" spans="1:3" s="175" customFormat="1" ht="12" customHeight="1">
      <c r="A62" s="6" t="s">
        <v>290</v>
      </c>
      <c r="B62" s="176" t="s">
        <v>258</v>
      </c>
      <c r="C62" s="279"/>
    </row>
    <row r="63" spans="1:3" s="175" customFormat="1" ht="12" customHeight="1">
      <c r="A63" s="6" t="s">
        <v>299</v>
      </c>
      <c r="B63" s="176" t="s">
        <v>259</v>
      </c>
      <c r="C63" s="279"/>
    </row>
    <row r="64" spans="1:3" s="175" customFormat="1" ht="12" customHeight="1">
      <c r="A64" s="6" t="s">
        <v>300</v>
      </c>
      <c r="B64" s="258" t="s">
        <v>260</v>
      </c>
      <c r="C64" s="279"/>
    </row>
    <row r="65" spans="1:3" s="175" customFormat="1" ht="12" customHeight="1">
      <c r="A65" s="257" t="s">
        <v>261</v>
      </c>
      <c r="B65" s="254" t="s">
        <v>262</v>
      </c>
      <c r="C65" s="279"/>
    </row>
    <row r="66" spans="1:3" s="175" customFormat="1" ht="12" customHeight="1">
      <c r="A66" s="6" t="s">
        <v>122</v>
      </c>
      <c r="B66" s="176" t="s">
        <v>263</v>
      </c>
      <c r="C66" s="279"/>
    </row>
    <row r="67" spans="1:3" s="175" customFormat="1" ht="12" customHeight="1">
      <c r="A67" s="6" t="s">
        <v>123</v>
      </c>
      <c r="B67" s="176" t="s">
        <v>264</v>
      </c>
      <c r="C67" s="279"/>
    </row>
    <row r="68" spans="1:3" s="175" customFormat="1" ht="12" customHeight="1">
      <c r="A68" s="6" t="s">
        <v>291</v>
      </c>
      <c r="B68" s="176" t="s">
        <v>265</v>
      </c>
      <c r="C68" s="279"/>
    </row>
    <row r="69" spans="1:3" s="175" customFormat="1" ht="12" customHeight="1">
      <c r="A69" s="6" t="s">
        <v>292</v>
      </c>
      <c r="B69" s="176" t="s">
        <v>266</v>
      </c>
      <c r="C69" s="279"/>
    </row>
    <row r="70" spans="1:3" s="175" customFormat="1" ht="12" customHeight="1">
      <c r="A70" s="257" t="s">
        <v>267</v>
      </c>
      <c r="B70" s="254" t="s">
        <v>268</v>
      </c>
      <c r="C70" s="279"/>
    </row>
    <row r="71" spans="1:3" s="175" customFormat="1" ht="12" customHeight="1">
      <c r="A71" s="6" t="s">
        <v>293</v>
      </c>
      <c r="B71" s="176" t="s">
        <v>269</v>
      </c>
      <c r="C71" s="279"/>
    </row>
    <row r="72" spans="1:3" s="175" customFormat="1" ht="12" customHeight="1">
      <c r="A72" s="6" t="s">
        <v>294</v>
      </c>
      <c r="B72" s="176" t="s">
        <v>270</v>
      </c>
      <c r="C72" s="279"/>
    </row>
    <row r="73" spans="1:3" s="175" customFormat="1" ht="12" customHeight="1">
      <c r="A73" s="257" t="s">
        <v>271</v>
      </c>
      <c r="B73" s="254" t="s">
        <v>272</v>
      </c>
      <c r="C73" s="279"/>
    </row>
    <row r="74" spans="1:3" s="175" customFormat="1" ht="12" customHeight="1">
      <c r="A74" s="6" t="s">
        <v>295</v>
      </c>
      <c r="B74" s="176" t="s">
        <v>273</v>
      </c>
      <c r="C74" s="279"/>
    </row>
    <row r="75" spans="1:3" s="175" customFormat="1" ht="12" customHeight="1">
      <c r="A75" s="6" t="s">
        <v>296</v>
      </c>
      <c r="B75" s="176" t="s">
        <v>274</v>
      </c>
      <c r="C75" s="279"/>
    </row>
    <row r="76" spans="1:3" s="175" customFormat="1" ht="12" customHeight="1">
      <c r="A76" s="6" t="s">
        <v>297</v>
      </c>
      <c r="B76" s="176" t="s">
        <v>275</v>
      </c>
      <c r="C76" s="279"/>
    </row>
    <row r="77" spans="1:3" s="175" customFormat="1" ht="12" customHeight="1">
      <c r="A77" s="257" t="s">
        <v>276</v>
      </c>
      <c r="B77" s="254" t="s">
        <v>298</v>
      </c>
      <c r="C77" s="279"/>
    </row>
    <row r="78" spans="1:3" s="175" customFormat="1" ht="12" customHeight="1">
      <c r="A78" s="177" t="s">
        <v>277</v>
      </c>
      <c r="B78" s="176" t="s">
        <v>278</v>
      </c>
      <c r="C78" s="279"/>
    </row>
    <row r="79" spans="1:3" s="175" customFormat="1" ht="12" customHeight="1">
      <c r="A79" s="177" t="s">
        <v>279</v>
      </c>
      <c r="B79" s="176" t="s">
        <v>280</v>
      </c>
      <c r="C79" s="279"/>
    </row>
    <row r="80" spans="1:3" s="175" customFormat="1" ht="12" customHeight="1">
      <c r="A80" s="177" t="s">
        <v>281</v>
      </c>
      <c r="B80" s="176" t="s">
        <v>282</v>
      </c>
      <c r="C80" s="279"/>
    </row>
    <row r="81" spans="1:3" s="175" customFormat="1" ht="12" customHeight="1">
      <c r="A81" s="177" t="s">
        <v>283</v>
      </c>
      <c r="B81" s="176" t="s">
        <v>284</v>
      </c>
      <c r="C81" s="279"/>
    </row>
    <row r="82" spans="1:3" s="175" customFormat="1" ht="13.5" customHeight="1">
      <c r="A82" s="257" t="s">
        <v>285</v>
      </c>
      <c r="B82" s="254" t="s">
        <v>286</v>
      </c>
      <c r="C82" s="279"/>
    </row>
    <row r="83" spans="1:3" s="175" customFormat="1" ht="15.75" customHeight="1" thickBot="1">
      <c r="A83" s="260" t="s">
        <v>287</v>
      </c>
      <c r="B83" s="261" t="s">
        <v>288</v>
      </c>
      <c r="C83" s="283"/>
    </row>
    <row r="84" spans="1:3" s="175" customFormat="1" ht="16.5" customHeight="1" thickBot="1">
      <c r="A84" s="178" t="s">
        <v>301</v>
      </c>
      <c r="B84" s="179" t="s">
        <v>289</v>
      </c>
      <c r="C84" s="120">
        <f>+C60+C83</f>
        <v>3275</v>
      </c>
    </row>
    <row r="85" spans="1:3" ht="42.6" customHeight="1">
      <c r="A85" s="480" t="s">
        <v>42</v>
      </c>
      <c r="B85" s="480"/>
    </row>
    <row r="86" spans="1:3" s="180" customFormat="1" ht="16.5" customHeight="1" thickBot="1">
      <c r="A86" s="482" t="s">
        <v>125</v>
      </c>
      <c r="B86" s="482"/>
      <c r="C86" s="194"/>
    </row>
    <row r="87" spans="1:3" ht="38.1" customHeight="1">
      <c r="A87" s="245" t="s">
        <v>61</v>
      </c>
      <c r="B87" s="246" t="s">
        <v>43</v>
      </c>
      <c r="C87" s="278" t="s">
        <v>406</v>
      </c>
    </row>
    <row r="88" spans="1:3" s="174" customFormat="1" ht="12" customHeight="1">
      <c r="A88" s="248">
        <v>1</v>
      </c>
      <c r="B88" s="249">
        <v>2</v>
      </c>
      <c r="C88" s="279"/>
    </row>
    <row r="89" spans="1:3" ht="12" customHeight="1">
      <c r="A89" s="251" t="s">
        <v>13</v>
      </c>
      <c r="B89" s="263" t="s">
        <v>304</v>
      </c>
      <c r="C89" s="280">
        <f>SUM(C90:C94)</f>
        <v>6859</v>
      </c>
    </row>
    <row r="90" spans="1:3" ht="12" customHeight="1">
      <c r="A90" s="6" t="s">
        <v>87</v>
      </c>
      <c r="B90" s="5" t="s">
        <v>44</v>
      </c>
      <c r="C90" s="279">
        <v>3026</v>
      </c>
    </row>
    <row r="91" spans="1:3" ht="12" customHeight="1">
      <c r="A91" s="6" t="s">
        <v>88</v>
      </c>
      <c r="B91" s="5" t="s">
        <v>154</v>
      </c>
      <c r="C91" s="279">
        <v>623</v>
      </c>
    </row>
    <row r="92" spans="1:3" ht="12" customHeight="1">
      <c r="A92" s="6" t="s">
        <v>89</v>
      </c>
      <c r="B92" s="5" t="s">
        <v>120</v>
      </c>
      <c r="C92" s="279">
        <v>2670</v>
      </c>
    </row>
    <row r="93" spans="1:3" ht="12" customHeight="1">
      <c r="A93" s="6" t="s">
        <v>90</v>
      </c>
      <c r="B93" s="5" t="s">
        <v>155</v>
      </c>
      <c r="C93" s="279">
        <v>445</v>
      </c>
    </row>
    <row r="94" spans="1:3" ht="12" customHeight="1">
      <c r="A94" s="6" t="s">
        <v>101</v>
      </c>
      <c r="B94" s="5" t="s">
        <v>156</v>
      </c>
      <c r="C94" s="279">
        <v>95</v>
      </c>
    </row>
    <row r="95" spans="1:3" ht="12" customHeight="1">
      <c r="A95" s="6" t="s">
        <v>91</v>
      </c>
      <c r="B95" s="5" t="s">
        <v>305</v>
      </c>
      <c r="C95" s="279"/>
    </row>
    <row r="96" spans="1:3" ht="12" customHeight="1">
      <c r="A96" s="6" t="s">
        <v>92</v>
      </c>
      <c r="B96" s="93" t="s">
        <v>306</v>
      </c>
      <c r="C96" s="279"/>
    </row>
    <row r="97" spans="1:3" ht="12" customHeight="1">
      <c r="A97" s="6" t="s">
        <v>102</v>
      </c>
      <c r="B97" s="94" t="s">
        <v>307</v>
      </c>
      <c r="C97" s="279"/>
    </row>
    <row r="98" spans="1:3" ht="12" customHeight="1">
      <c r="A98" s="6" t="s">
        <v>103</v>
      </c>
      <c r="B98" s="94" t="s">
        <v>308</v>
      </c>
      <c r="C98" s="279"/>
    </row>
    <row r="99" spans="1:3" ht="12" customHeight="1">
      <c r="A99" s="6" t="s">
        <v>104</v>
      </c>
      <c r="B99" s="93" t="s">
        <v>309</v>
      </c>
      <c r="C99" s="279"/>
    </row>
    <row r="100" spans="1:3" ht="12" customHeight="1">
      <c r="A100" s="6" t="s">
        <v>105</v>
      </c>
      <c r="B100" s="93" t="s">
        <v>310</v>
      </c>
      <c r="C100" s="279"/>
    </row>
    <row r="101" spans="1:3" ht="12" customHeight="1">
      <c r="A101" s="6" t="s">
        <v>107</v>
      </c>
      <c r="B101" s="94" t="s">
        <v>311</v>
      </c>
      <c r="C101" s="279"/>
    </row>
    <row r="102" spans="1:3" ht="12" customHeight="1">
      <c r="A102" s="6" t="s">
        <v>157</v>
      </c>
      <c r="B102" s="94" t="s">
        <v>312</v>
      </c>
      <c r="C102" s="279"/>
    </row>
    <row r="103" spans="1:3" ht="12" customHeight="1">
      <c r="A103" s="6" t="s">
        <v>302</v>
      </c>
      <c r="B103" s="94" t="s">
        <v>313</v>
      </c>
      <c r="C103" s="279"/>
    </row>
    <row r="104" spans="1:3" ht="12" customHeight="1">
      <c r="A104" s="6" t="s">
        <v>303</v>
      </c>
      <c r="B104" s="94" t="s">
        <v>314</v>
      </c>
      <c r="C104" s="279">
        <v>95</v>
      </c>
    </row>
    <row r="105" spans="1:3" ht="12" customHeight="1">
      <c r="A105" s="251" t="s">
        <v>14</v>
      </c>
      <c r="B105" s="263" t="s">
        <v>315</v>
      </c>
      <c r="C105" s="279"/>
    </row>
    <row r="106" spans="1:3" ht="12" customHeight="1">
      <c r="A106" s="6" t="s">
        <v>93</v>
      </c>
      <c r="B106" s="5" t="s">
        <v>170</v>
      </c>
      <c r="C106" s="279"/>
    </row>
    <row r="107" spans="1:3" ht="12" customHeight="1">
      <c r="A107" s="6" t="s">
        <v>94</v>
      </c>
      <c r="B107" s="5" t="s">
        <v>319</v>
      </c>
      <c r="C107" s="279"/>
    </row>
    <row r="108" spans="1:3" ht="12" customHeight="1">
      <c r="A108" s="6" t="s">
        <v>95</v>
      </c>
      <c r="B108" s="5" t="s">
        <v>158</v>
      </c>
      <c r="C108" s="279"/>
    </row>
    <row r="109" spans="1:3" ht="12" customHeight="1">
      <c r="A109" s="6" t="s">
        <v>96</v>
      </c>
      <c r="B109" s="5" t="s">
        <v>320</v>
      </c>
      <c r="C109" s="279"/>
    </row>
    <row r="110" spans="1:3" ht="12" customHeight="1">
      <c r="A110" s="6" t="s">
        <v>97</v>
      </c>
      <c r="B110" s="117" t="s">
        <v>172</v>
      </c>
      <c r="C110" s="279"/>
    </row>
    <row r="111" spans="1:3" ht="12" customHeight="1">
      <c r="A111" s="6" t="s">
        <v>106</v>
      </c>
      <c r="B111" s="117" t="s">
        <v>386</v>
      </c>
      <c r="C111" s="279"/>
    </row>
    <row r="112" spans="1:3" ht="12" customHeight="1">
      <c r="A112" s="6" t="s">
        <v>108</v>
      </c>
      <c r="B112" s="94" t="s">
        <v>325</v>
      </c>
      <c r="C112" s="279"/>
    </row>
    <row r="113" spans="1:3">
      <c r="A113" s="6" t="s">
        <v>159</v>
      </c>
      <c r="B113" s="94" t="s">
        <v>308</v>
      </c>
      <c r="C113" s="279"/>
    </row>
    <row r="114" spans="1:3" ht="12" customHeight="1">
      <c r="A114" s="6" t="s">
        <v>160</v>
      </c>
      <c r="B114" s="94" t="s">
        <v>324</v>
      </c>
      <c r="C114" s="279"/>
    </row>
    <row r="115" spans="1:3" ht="12" customHeight="1">
      <c r="A115" s="6" t="s">
        <v>161</v>
      </c>
      <c r="B115" s="94" t="s">
        <v>323</v>
      </c>
      <c r="C115" s="279"/>
    </row>
    <row r="116" spans="1:3" ht="12" customHeight="1">
      <c r="A116" s="6" t="s">
        <v>316</v>
      </c>
      <c r="B116" s="94" t="s">
        <v>311</v>
      </c>
      <c r="C116" s="279"/>
    </row>
    <row r="117" spans="1:3" ht="12" customHeight="1">
      <c r="A117" s="6" t="s">
        <v>317</v>
      </c>
      <c r="B117" s="94" t="s">
        <v>322</v>
      </c>
      <c r="C117" s="279"/>
    </row>
    <row r="118" spans="1:3">
      <c r="A118" s="6" t="s">
        <v>318</v>
      </c>
      <c r="B118" s="94" t="s">
        <v>321</v>
      </c>
      <c r="C118" s="279"/>
    </row>
    <row r="119" spans="1:3" ht="12" customHeight="1">
      <c r="A119" s="251" t="s">
        <v>15</v>
      </c>
      <c r="B119" s="264" t="s">
        <v>326</v>
      </c>
      <c r="C119" s="280">
        <f>+C120+C121</f>
        <v>0</v>
      </c>
    </row>
    <row r="120" spans="1:3" ht="12" customHeight="1">
      <c r="A120" s="6" t="s">
        <v>76</v>
      </c>
      <c r="B120" s="5" t="s">
        <v>51</v>
      </c>
      <c r="C120" s="279"/>
    </row>
    <row r="121" spans="1:3" ht="12" customHeight="1">
      <c r="A121" s="6" t="s">
        <v>77</v>
      </c>
      <c r="B121" s="5" t="s">
        <v>52</v>
      </c>
      <c r="C121" s="279"/>
    </row>
    <row r="122" spans="1:3" ht="12" customHeight="1">
      <c r="A122" s="251" t="s">
        <v>16</v>
      </c>
      <c r="B122" s="264" t="s">
        <v>327</v>
      </c>
      <c r="C122" s="280">
        <f>+C89+C105+C119</f>
        <v>6859</v>
      </c>
    </row>
    <row r="123" spans="1:3" ht="12" customHeight="1">
      <c r="A123" s="251" t="s">
        <v>17</v>
      </c>
      <c r="B123" s="264" t="s">
        <v>328</v>
      </c>
      <c r="C123" s="279"/>
    </row>
    <row r="124" spans="1:3" ht="12" customHeight="1">
      <c r="A124" s="6" t="s">
        <v>80</v>
      </c>
      <c r="B124" s="5" t="s">
        <v>329</v>
      </c>
      <c r="C124" s="279"/>
    </row>
    <row r="125" spans="1:3" ht="12" customHeight="1">
      <c r="A125" s="6" t="s">
        <v>81</v>
      </c>
      <c r="B125" s="5" t="s">
        <v>330</v>
      </c>
      <c r="C125" s="279"/>
    </row>
    <row r="126" spans="1:3" ht="12" customHeight="1">
      <c r="A126" s="6" t="s">
        <v>82</v>
      </c>
      <c r="B126" s="5" t="s">
        <v>331</v>
      </c>
      <c r="C126" s="279"/>
    </row>
    <row r="127" spans="1:3" ht="12" customHeight="1">
      <c r="A127" s="251" t="s">
        <v>18</v>
      </c>
      <c r="B127" s="264" t="s">
        <v>369</v>
      </c>
      <c r="C127" s="279"/>
    </row>
    <row r="128" spans="1:3" ht="12" customHeight="1">
      <c r="A128" s="6" t="s">
        <v>83</v>
      </c>
      <c r="B128" s="5" t="s">
        <v>332</v>
      </c>
      <c r="C128" s="279"/>
    </row>
    <row r="129" spans="1:8" ht="12" customHeight="1">
      <c r="A129" s="6" t="s">
        <v>84</v>
      </c>
      <c r="B129" s="5" t="s">
        <v>333</v>
      </c>
      <c r="C129" s="279"/>
    </row>
    <row r="130" spans="1:8" ht="12" customHeight="1">
      <c r="A130" s="6" t="s">
        <v>235</v>
      </c>
      <c r="B130" s="5" t="s">
        <v>334</v>
      </c>
      <c r="C130" s="279"/>
    </row>
    <row r="131" spans="1:8" ht="12" customHeight="1">
      <c r="A131" s="6" t="s">
        <v>236</v>
      </c>
      <c r="B131" s="5" t="s">
        <v>335</v>
      </c>
      <c r="C131" s="279"/>
    </row>
    <row r="132" spans="1:8" ht="12" customHeight="1">
      <c r="A132" s="251" t="s">
        <v>19</v>
      </c>
      <c r="B132" s="264" t="s">
        <v>336</v>
      </c>
      <c r="C132" s="279"/>
    </row>
    <row r="133" spans="1:8" ht="12" customHeight="1">
      <c r="A133" s="6" t="s">
        <v>85</v>
      </c>
      <c r="B133" s="5" t="s">
        <v>337</v>
      </c>
      <c r="C133" s="279"/>
    </row>
    <row r="134" spans="1:8" ht="12" customHeight="1">
      <c r="A134" s="6" t="s">
        <v>86</v>
      </c>
      <c r="B134" s="5" t="s">
        <v>347</v>
      </c>
      <c r="C134" s="279"/>
    </row>
    <row r="135" spans="1:8" ht="12" customHeight="1">
      <c r="A135" s="6" t="s">
        <v>248</v>
      </c>
      <c r="B135" s="5" t="s">
        <v>338</v>
      </c>
      <c r="C135" s="279"/>
    </row>
    <row r="136" spans="1:8" ht="12" customHeight="1">
      <c r="A136" s="6" t="s">
        <v>249</v>
      </c>
      <c r="B136" s="5" t="s">
        <v>339</v>
      </c>
      <c r="C136" s="279"/>
    </row>
    <row r="137" spans="1:8" ht="12" customHeight="1">
      <c r="A137" s="251" t="s">
        <v>20</v>
      </c>
      <c r="B137" s="264" t="s">
        <v>340</v>
      </c>
      <c r="C137" s="279"/>
    </row>
    <row r="138" spans="1:8" ht="12" customHeight="1">
      <c r="A138" s="6" t="s">
        <v>152</v>
      </c>
      <c r="B138" s="5" t="s">
        <v>341</v>
      </c>
      <c r="C138" s="279"/>
    </row>
    <row r="139" spans="1:8" ht="12" customHeight="1">
      <c r="A139" s="6" t="s">
        <v>153</v>
      </c>
      <c r="B139" s="5" t="s">
        <v>342</v>
      </c>
      <c r="C139" s="279"/>
    </row>
    <row r="140" spans="1:8" ht="12" customHeight="1">
      <c r="A140" s="6" t="s">
        <v>171</v>
      </c>
      <c r="B140" s="5" t="s">
        <v>343</v>
      </c>
      <c r="C140" s="279"/>
    </row>
    <row r="141" spans="1:8" ht="12" customHeight="1">
      <c r="A141" s="6" t="s">
        <v>251</v>
      </c>
      <c r="B141" s="5" t="s">
        <v>344</v>
      </c>
      <c r="C141" s="279"/>
    </row>
    <row r="142" spans="1:8" ht="15" customHeight="1">
      <c r="A142" s="251" t="s">
        <v>21</v>
      </c>
      <c r="B142" s="264" t="s">
        <v>345</v>
      </c>
      <c r="C142" s="279"/>
      <c r="E142" s="181"/>
      <c r="F142" s="182"/>
      <c r="G142" s="182"/>
      <c r="H142" s="182"/>
    </row>
    <row r="143" spans="1:8" s="175" customFormat="1" ht="12.95" customHeight="1" thickBot="1">
      <c r="A143" s="284" t="s">
        <v>22</v>
      </c>
      <c r="B143" s="285" t="s">
        <v>346</v>
      </c>
      <c r="C143" s="286">
        <f>+C122+C142</f>
        <v>6859</v>
      </c>
    </row>
    <row r="144" spans="1:8" ht="7.5" customHeight="1"/>
    <row r="145" spans="1:3">
      <c r="A145" s="483" t="s">
        <v>348</v>
      </c>
      <c r="B145" s="483"/>
    </row>
    <row r="146" spans="1:3" ht="15" customHeight="1" thickBot="1">
      <c r="A146" s="479" t="s">
        <v>126</v>
      </c>
      <c r="B146" s="479"/>
    </row>
    <row r="147" spans="1:3" ht="13.5" customHeight="1" thickBot="1">
      <c r="A147" s="7">
        <v>1</v>
      </c>
      <c r="B147" s="10" t="s">
        <v>349</v>
      </c>
      <c r="C147" s="119">
        <f>+C60-C122</f>
        <v>-3584</v>
      </c>
    </row>
    <row r="148" spans="1:3" ht="27.75" customHeight="1" thickBot="1">
      <c r="A148" s="7" t="s">
        <v>14</v>
      </c>
      <c r="B148" s="10" t="s">
        <v>350</v>
      </c>
      <c r="C148" s="119">
        <f>+C83-C142</f>
        <v>0</v>
      </c>
    </row>
  </sheetData>
  <mergeCells count="6">
    <mergeCell ref="A145:B145"/>
    <mergeCell ref="A146:B146"/>
    <mergeCell ref="A1:B1"/>
    <mergeCell ref="A2:B2"/>
    <mergeCell ref="A85:B85"/>
    <mergeCell ref="A86:B86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>&amp;C&amp;"Times New Roman CE,Félkövér"&amp;12
Bakonyság Község  Önkormányzat
2014. ÉVI KÖLTSÉGVETÉS
ÖNKÉNT VÁLLALT FELADATAINAK MÉRLEGE
&amp;R&amp;"Times New Roman CE,Félkövér dőlt"&amp;11 1.3. melléklet az 5/2014. (V. 12.) önkormányzati rendelethez</oddHeader>
  </headerFooter>
  <rowBreaks count="1" manualBreakCount="1">
    <brk id="8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view="pageLayout" topLeftCell="C1" zoomScaleNormal="70" workbookViewId="0">
      <selection activeCell="H10" sqref="H10"/>
    </sheetView>
  </sheetViews>
  <sheetFormatPr defaultRowHeight="12.75"/>
  <cols>
    <col min="1" max="1" width="9.33203125" style="205"/>
    <col min="2" max="2" width="44.83203125" customWidth="1"/>
    <col min="3" max="3" width="15" customWidth="1"/>
    <col min="4" max="4" width="16" customWidth="1"/>
    <col min="5" max="5" width="14.6640625" customWidth="1"/>
    <col min="6" max="6" width="34.1640625" customWidth="1"/>
    <col min="7" max="7" width="13.83203125" customWidth="1"/>
    <col min="8" max="8" width="13.6640625" customWidth="1"/>
    <col min="9" max="9" width="14.1640625" customWidth="1"/>
  </cols>
  <sheetData>
    <row r="1" spans="1:9">
      <c r="A1" s="486" t="s">
        <v>129</v>
      </c>
      <c r="B1" s="487"/>
      <c r="C1" s="487"/>
      <c r="D1" s="487"/>
      <c r="E1" s="487"/>
      <c r="F1" s="487"/>
      <c r="G1" s="487"/>
      <c r="H1" s="487"/>
      <c r="I1" s="487"/>
    </row>
    <row r="2" spans="1:9" ht="13.5" thickBot="1"/>
    <row r="3" spans="1:9" ht="13.5" thickBot="1">
      <c r="A3" s="484" t="s">
        <v>61</v>
      </c>
      <c r="B3" s="135" t="s">
        <v>49</v>
      </c>
      <c r="C3" s="136"/>
      <c r="D3" s="136"/>
      <c r="E3" s="136"/>
      <c r="F3" s="135" t="s">
        <v>50</v>
      </c>
      <c r="G3" s="137"/>
      <c r="H3" s="137"/>
      <c r="I3" s="137"/>
    </row>
    <row r="4" spans="1:9" ht="48" customHeight="1" thickBot="1">
      <c r="A4" s="485"/>
      <c r="B4" s="96" t="s">
        <v>54</v>
      </c>
      <c r="C4" s="197" t="s">
        <v>405</v>
      </c>
      <c r="D4" s="198" t="s">
        <v>421</v>
      </c>
      <c r="E4" s="197" t="s">
        <v>432</v>
      </c>
      <c r="F4" s="96" t="s">
        <v>54</v>
      </c>
      <c r="G4" s="197" t="s">
        <v>405</v>
      </c>
      <c r="H4" s="198" t="s">
        <v>421</v>
      </c>
      <c r="I4" s="197" t="s">
        <v>432</v>
      </c>
    </row>
    <row r="5" spans="1:9" ht="13.5" thickBot="1">
      <c r="A5" s="206">
        <v>1</v>
      </c>
      <c r="B5" s="140">
        <v>2</v>
      </c>
      <c r="C5" s="141">
        <v>3</v>
      </c>
      <c r="D5" s="141">
        <v>4</v>
      </c>
      <c r="E5" s="141">
        <v>5</v>
      </c>
      <c r="F5" s="140">
        <v>6</v>
      </c>
      <c r="G5" s="141">
        <v>7</v>
      </c>
      <c r="H5" s="141">
        <v>8</v>
      </c>
      <c r="I5" s="142">
        <v>9</v>
      </c>
    </row>
    <row r="6" spans="1:9" ht="14.25" customHeight="1">
      <c r="A6" s="159" t="s">
        <v>13</v>
      </c>
      <c r="B6" s="144" t="s">
        <v>351</v>
      </c>
      <c r="C6" s="121">
        <v>11603</v>
      </c>
      <c r="D6" s="121">
        <v>12809</v>
      </c>
      <c r="E6" s="121"/>
      <c r="F6" s="144" t="s">
        <v>55</v>
      </c>
      <c r="G6" s="121">
        <v>4604</v>
      </c>
      <c r="H6" s="121">
        <v>6138</v>
      </c>
      <c r="I6" s="127"/>
    </row>
    <row r="7" spans="1:9" ht="12.75" customHeight="1">
      <c r="A7" s="150" t="s">
        <v>14</v>
      </c>
      <c r="B7" s="146" t="s">
        <v>352</v>
      </c>
      <c r="C7" s="122">
        <v>6258</v>
      </c>
      <c r="D7" s="122">
        <v>6258</v>
      </c>
      <c r="E7" s="122"/>
      <c r="F7" s="146" t="s">
        <v>154</v>
      </c>
      <c r="G7" s="122">
        <v>1049</v>
      </c>
      <c r="H7" s="122">
        <v>1332</v>
      </c>
      <c r="I7" s="128"/>
    </row>
    <row r="8" spans="1:9" ht="12.75" customHeight="1">
      <c r="A8" s="150" t="s">
        <v>15</v>
      </c>
      <c r="B8" s="146" t="s">
        <v>370</v>
      </c>
      <c r="C8" s="122"/>
      <c r="D8" s="122"/>
      <c r="E8" s="122"/>
      <c r="F8" s="146" t="s">
        <v>175</v>
      </c>
      <c r="G8" s="122">
        <v>6241</v>
      </c>
      <c r="H8" s="122">
        <v>6387</v>
      </c>
      <c r="I8" s="128"/>
    </row>
    <row r="9" spans="1:9" ht="12.75" customHeight="1">
      <c r="A9" s="207" t="s">
        <v>16</v>
      </c>
      <c r="B9" s="146" t="s">
        <v>145</v>
      </c>
      <c r="C9" s="122">
        <v>2643</v>
      </c>
      <c r="D9" s="122">
        <v>2643</v>
      </c>
      <c r="E9" s="122"/>
      <c r="F9" s="146" t="s">
        <v>155</v>
      </c>
      <c r="G9" s="122">
        <v>1218</v>
      </c>
      <c r="H9" s="122">
        <v>1388</v>
      </c>
      <c r="I9" s="128"/>
    </row>
    <row r="10" spans="1:9" ht="14.25" customHeight="1">
      <c r="A10" s="150" t="s">
        <v>17</v>
      </c>
      <c r="B10" s="147" t="s">
        <v>353</v>
      </c>
      <c r="C10" s="122"/>
      <c r="D10" s="122"/>
      <c r="E10" s="122"/>
      <c r="F10" s="146" t="s">
        <v>156</v>
      </c>
      <c r="G10" s="122">
        <v>228</v>
      </c>
      <c r="H10" s="122">
        <v>1631</v>
      </c>
      <c r="I10" s="128"/>
    </row>
    <row r="11" spans="1:9" ht="13.5" customHeight="1">
      <c r="A11" s="150" t="s">
        <v>18</v>
      </c>
      <c r="B11" s="146" t="s">
        <v>354</v>
      </c>
      <c r="C11" s="123"/>
      <c r="D11" s="123"/>
      <c r="E11" s="123"/>
      <c r="F11" s="146" t="s">
        <v>45</v>
      </c>
      <c r="G11" s="122">
        <v>5490</v>
      </c>
      <c r="H11" s="122">
        <v>5403</v>
      </c>
      <c r="I11" s="128"/>
    </row>
    <row r="12" spans="1:9" ht="13.5" customHeight="1">
      <c r="A12" s="150" t="s">
        <v>19</v>
      </c>
      <c r="B12" s="146" t="s">
        <v>233</v>
      </c>
      <c r="C12" s="122">
        <v>832</v>
      </c>
      <c r="D12" s="122">
        <v>832</v>
      </c>
      <c r="E12" s="122"/>
      <c r="F12" s="20" t="s">
        <v>415</v>
      </c>
      <c r="G12" s="122"/>
      <c r="H12" s="122"/>
      <c r="I12" s="128"/>
    </row>
    <row r="13" spans="1:9" ht="14.25" customHeight="1">
      <c r="A13" s="150" t="s">
        <v>20</v>
      </c>
      <c r="B13" s="20"/>
      <c r="C13" s="122"/>
      <c r="D13" s="122"/>
      <c r="E13" s="122"/>
      <c r="F13" s="20"/>
      <c r="G13" s="122"/>
      <c r="H13" s="122"/>
      <c r="I13" s="128"/>
    </row>
    <row r="14" spans="1:9" ht="12.75" customHeight="1">
      <c r="A14" s="199" t="s">
        <v>21</v>
      </c>
      <c r="B14" s="183"/>
      <c r="C14" s="123"/>
      <c r="D14" s="123"/>
      <c r="E14" s="123"/>
      <c r="F14" s="20"/>
      <c r="G14" s="122"/>
      <c r="H14" s="122"/>
      <c r="I14" s="128"/>
    </row>
    <row r="15" spans="1:9" ht="15.75" customHeight="1">
      <c r="A15" s="208" t="s">
        <v>22</v>
      </c>
      <c r="B15" s="20"/>
      <c r="C15" s="122"/>
      <c r="D15" s="122"/>
      <c r="E15" s="122"/>
      <c r="F15" s="20"/>
      <c r="G15" s="122"/>
      <c r="H15" s="122"/>
      <c r="I15" s="128"/>
    </row>
    <row r="16" spans="1:9" ht="15.75" customHeight="1">
      <c r="A16" s="211" t="s">
        <v>23</v>
      </c>
      <c r="B16" s="20"/>
      <c r="C16" s="212"/>
      <c r="D16" s="212"/>
      <c r="E16" s="212"/>
      <c r="F16" s="20"/>
      <c r="G16" s="122"/>
      <c r="H16" s="122"/>
      <c r="I16" s="128"/>
    </row>
    <row r="17" spans="1:9" ht="15.75" customHeight="1" thickBot="1">
      <c r="A17" s="211" t="s">
        <v>24</v>
      </c>
      <c r="B17" s="32"/>
      <c r="C17" s="212"/>
      <c r="D17" s="212"/>
      <c r="E17" s="212"/>
      <c r="F17" s="20"/>
      <c r="G17" s="124"/>
      <c r="H17" s="124"/>
      <c r="I17" s="129"/>
    </row>
    <row r="18" spans="1:9" ht="21.75" thickBot="1">
      <c r="A18" s="209" t="s">
        <v>25</v>
      </c>
      <c r="B18" s="88" t="s">
        <v>407</v>
      </c>
      <c r="C18" s="125">
        <f>SUM(C6:C17)</f>
        <v>21336</v>
      </c>
      <c r="D18" s="125">
        <f t="shared" ref="D18:E18" si="0">SUM(D6:D17)</f>
        <v>22542</v>
      </c>
      <c r="E18" s="125">
        <f t="shared" si="0"/>
        <v>0</v>
      </c>
      <c r="F18" s="88" t="s">
        <v>416</v>
      </c>
      <c r="G18" s="125">
        <f>SUM(G6:G17)</f>
        <v>18830</v>
      </c>
      <c r="H18" s="125">
        <f>SUM(H6:H17)</f>
        <v>22279</v>
      </c>
      <c r="I18" s="130">
        <f>SUM(I6:I17)</f>
        <v>0</v>
      </c>
    </row>
    <row r="19" spans="1:9">
      <c r="A19" s="210" t="s">
        <v>26</v>
      </c>
      <c r="B19" s="149" t="s">
        <v>408</v>
      </c>
      <c r="C19" s="192">
        <f>(C20+C21+C22+C23)</f>
        <v>3752</v>
      </c>
      <c r="D19" s="192">
        <f>+D20+D21+D22+D23</f>
        <v>4638</v>
      </c>
      <c r="E19" s="192">
        <f>+E20+E21+E22+E23</f>
        <v>0</v>
      </c>
      <c r="F19" s="150" t="s">
        <v>162</v>
      </c>
      <c r="G19" s="126"/>
      <c r="H19" s="126"/>
      <c r="I19" s="131"/>
    </row>
    <row r="20" spans="1:9">
      <c r="A20" s="213" t="s">
        <v>27</v>
      </c>
      <c r="B20" s="150" t="s">
        <v>168</v>
      </c>
      <c r="C20" s="50">
        <v>3752</v>
      </c>
      <c r="D20" s="50">
        <v>4638</v>
      </c>
      <c r="E20" s="50"/>
      <c r="F20" s="150" t="s">
        <v>417</v>
      </c>
      <c r="G20" s="50"/>
      <c r="H20" s="50"/>
      <c r="I20" s="51"/>
    </row>
    <row r="21" spans="1:9">
      <c r="A21" s="213" t="s">
        <v>28</v>
      </c>
      <c r="B21" s="150" t="s">
        <v>169</v>
      </c>
      <c r="C21" s="50"/>
      <c r="D21" s="50"/>
      <c r="E21" s="50"/>
      <c r="F21" s="150" t="s">
        <v>127</v>
      </c>
      <c r="G21" s="50"/>
      <c r="H21" s="50"/>
      <c r="I21" s="51"/>
    </row>
    <row r="22" spans="1:9">
      <c r="A22" s="213" t="s">
        <v>29</v>
      </c>
      <c r="B22" s="150" t="s">
        <v>173</v>
      </c>
      <c r="C22" s="50"/>
      <c r="D22" s="50"/>
      <c r="E22" s="50"/>
      <c r="F22" s="150" t="s">
        <v>128</v>
      </c>
      <c r="G22" s="50"/>
      <c r="H22" s="50"/>
      <c r="I22" s="51"/>
    </row>
    <row r="23" spans="1:9">
      <c r="A23" s="213" t="s">
        <v>30</v>
      </c>
      <c r="B23" s="150" t="s">
        <v>174</v>
      </c>
      <c r="C23" s="50"/>
      <c r="D23" s="50"/>
      <c r="E23" s="50"/>
      <c r="F23" s="149" t="s">
        <v>176</v>
      </c>
      <c r="G23" s="50"/>
      <c r="H23" s="50"/>
      <c r="I23" s="51"/>
    </row>
    <row r="24" spans="1:9" ht="22.5">
      <c r="A24" s="213" t="s">
        <v>31</v>
      </c>
      <c r="B24" s="150" t="s">
        <v>409</v>
      </c>
      <c r="C24" s="151">
        <f>(C25+C26)</f>
        <v>0</v>
      </c>
      <c r="D24" s="151">
        <f>+D25+D26</f>
        <v>0</v>
      </c>
      <c r="E24" s="151">
        <f>+E25+E26</f>
        <v>0</v>
      </c>
      <c r="F24" s="150" t="s">
        <v>163</v>
      </c>
      <c r="G24" s="50"/>
      <c r="H24" s="50"/>
      <c r="I24" s="51"/>
    </row>
    <row r="25" spans="1:9">
      <c r="A25" s="213" t="s">
        <v>32</v>
      </c>
      <c r="B25" s="149" t="s">
        <v>410</v>
      </c>
      <c r="C25" s="126"/>
      <c r="D25" s="126"/>
      <c r="E25" s="126"/>
      <c r="F25" s="144" t="s">
        <v>164</v>
      </c>
      <c r="G25" s="126"/>
      <c r="H25" s="126"/>
      <c r="I25" s="131"/>
    </row>
    <row r="26" spans="1:9" ht="13.5" thickBot="1">
      <c r="A26" s="213" t="s">
        <v>33</v>
      </c>
      <c r="B26" s="150" t="s">
        <v>411</v>
      </c>
      <c r="C26" s="50"/>
      <c r="D26" s="50"/>
      <c r="E26" s="50"/>
      <c r="F26" s="20"/>
      <c r="G26" s="50"/>
      <c r="H26" s="50"/>
      <c r="I26" s="51"/>
    </row>
    <row r="27" spans="1:9" ht="21.75" thickBot="1">
      <c r="A27" s="213" t="s">
        <v>34</v>
      </c>
      <c r="B27" s="88" t="s">
        <v>412</v>
      </c>
      <c r="C27" s="125">
        <f>C19+C24</f>
        <v>3752</v>
      </c>
      <c r="D27" s="125">
        <f>+D19+D24</f>
        <v>4638</v>
      </c>
      <c r="E27" s="125">
        <f>+E19+E24</f>
        <v>0</v>
      </c>
      <c r="F27" s="88" t="s">
        <v>418</v>
      </c>
      <c r="G27" s="125">
        <f>SUM(G19:G26)</f>
        <v>0</v>
      </c>
      <c r="H27" s="125">
        <f>SUM(H19:H26)</f>
        <v>0</v>
      </c>
      <c r="I27" s="130">
        <f>SUM(I19:I26)</f>
        <v>0</v>
      </c>
    </row>
    <row r="28" spans="1:9" ht="24.75" thickBot="1">
      <c r="A28" s="213" t="s">
        <v>35</v>
      </c>
      <c r="B28" s="200" t="s">
        <v>413</v>
      </c>
      <c r="C28" s="125">
        <f>C18+C27</f>
        <v>25088</v>
      </c>
      <c r="D28" s="125">
        <f>+D18+D27</f>
        <v>27180</v>
      </c>
      <c r="E28" s="125">
        <f>+E18+E27</f>
        <v>0</v>
      </c>
      <c r="F28" s="200" t="s">
        <v>419</v>
      </c>
      <c r="G28" s="125">
        <f>+G18+G27</f>
        <v>18830</v>
      </c>
      <c r="H28" s="125">
        <f>+H18+H27</f>
        <v>22279</v>
      </c>
      <c r="I28" s="130">
        <f>+I18+I27</f>
        <v>0</v>
      </c>
    </row>
    <row r="29" spans="1:9" ht="13.5" thickBot="1">
      <c r="A29" s="213" t="s">
        <v>37</v>
      </c>
      <c r="B29" s="152" t="s">
        <v>414</v>
      </c>
      <c r="C29" s="201">
        <f>C28</f>
        <v>25088</v>
      </c>
      <c r="D29" s="201">
        <f t="shared" ref="D29:E29" si="1">D28</f>
        <v>27180</v>
      </c>
      <c r="E29" s="201">
        <f t="shared" si="1"/>
        <v>0</v>
      </c>
      <c r="F29" s="152" t="s">
        <v>420</v>
      </c>
      <c r="G29" s="201">
        <f>G28</f>
        <v>18830</v>
      </c>
      <c r="H29" s="201">
        <f t="shared" ref="H29:I29" si="2">H28</f>
        <v>22279</v>
      </c>
      <c r="I29" s="201">
        <f t="shared" si="2"/>
        <v>0</v>
      </c>
    </row>
    <row r="30" spans="1:9" ht="13.5" thickBot="1">
      <c r="A30" s="213" t="s">
        <v>38</v>
      </c>
      <c r="B30" s="152" t="s">
        <v>140</v>
      </c>
      <c r="C30" s="201" t="str">
        <f>IF(C18-G18&lt;0,G18-C18,"-")</f>
        <v>-</v>
      </c>
      <c r="D30" s="201" t="str">
        <f>IF(D18-G18&lt;0,H18-D18,"-")</f>
        <v>-</v>
      </c>
      <c r="E30" s="153" t="str">
        <f>IF(E18-I18&lt;0,I18-E18,"-")</f>
        <v>-</v>
      </c>
      <c r="F30" s="152" t="s">
        <v>141</v>
      </c>
      <c r="G30" s="201">
        <f>IF(C18-G18&gt;0,C18-G18,"-")</f>
        <v>2506</v>
      </c>
      <c r="H30" s="201">
        <f>IF(D18-H18&gt;0,D18-H18,"-")</f>
        <v>263</v>
      </c>
      <c r="I30" s="214" t="str">
        <f>IF(E18-I18&gt;0,E18-I18,"-")</f>
        <v>-</v>
      </c>
    </row>
    <row r="31" spans="1:9" ht="13.5" thickBot="1">
      <c r="A31" s="213" t="s">
        <v>39</v>
      </c>
      <c r="B31" s="152" t="s">
        <v>177</v>
      </c>
      <c r="C31" s="201" t="str">
        <f>IF(C18+C19-G28&lt;0,G28-(C18+C19),"-")</f>
        <v>-</v>
      </c>
      <c r="D31" s="201" t="str">
        <f>IF(D18+D19-H28&lt;0,H28-(D18+D19),"-")</f>
        <v>-</v>
      </c>
      <c r="E31" s="153" t="str">
        <f>IF(E18+E19-I28&lt;0,I28-(E18+E19),"-")</f>
        <v>-</v>
      </c>
      <c r="F31" s="152" t="s">
        <v>178</v>
      </c>
      <c r="G31" s="201">
        <f>IF(C18+C19-G28&gt;0,C18+C19-G28,"-")</f>
        <v>6258</v>
      </c>
      <c r="H31" s="201">
        <f>IF(D18+D19-H28&gt;0,D18+D19-H28,"-")</f>
        <v>4901</v>
      </c>
      <c r="I31" s="214" t="str">
        <f>IF(E18+E19-I28&gt;0,E18+E19-I28,"-")</f>
        <v>-</v>
      </c>
    </row>
  </sheetData>
  <mergeCells count="2">
    <mergeCell ref="A3:A4"/>
    <mergeCell ref="A1:I1"/>
  </mergeCells>
  <phoneticPr fontId="23" type="noConversion"/>
  <pageMargins left="0.23622047244094491" right="0.23622047244094491" top="0.74803149606299213" bottom="0.74803149606299213" header="0.31496062992125984" footer="0.31496062992125984"/>
  <pageSetup paperSize="9" scale="80" orientation="landscape" verticalDpi="0" r:id="rId1"/>
  <headerFooter>
    <oddHeader>&amp;R2.1. melléklet az 5/2015. (V. 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Layout" topLeftCell="C1" zoomScaleNormal="71" zoomScaleSheetLayoutView="115" workbookViewId="0">
      <selection activeCell="E4" sqref="E4"/>
    </sheetView>
  </sheetViews>
  <sheetFormatPr defaultRowHeight="12.75"/>
  <cols>
    <col min="1" max="1" width="6.83203125" style="30" customWidth="1"/>
    <col min="2" max="2" width="55.1640625" style="95" customWidth="1"/>
    <col min="3" max="4" width="16.33203125" style="30" customWidth="1"/>
    <col min="5" max="5" width="55.1640625" style="30" customWidth="1"/>
    <col min="6" max="6" width="16.33203125" style="30" customWidth="1"/>
    <col min="7" max="7" width="17.33203125" style="30" customWidth="1"/>
    <col min="8" max="16384" width="9.33203125" style="30"/>
  </cols>
  <sheetData>
    <row r="1" spans="1:8" ht="31.5">
      <c r="B1" s="132" t="s">
        <v>130</v>
      </c>
      <c r="C1" s="133"/>
      <c r="D1" s="133"/>
      <c r="E1" s="133"/>
      <c r="F1" s="133"/>
      <c r="G1" s="133"/>
      <c r="H1" s="490" t="s">
        <v>452</v>
      </c>
    </row>
    <row r="2" spans="1:8" ht="14.25" thickBot="1">
      <c r="F2" s="134" t="s">
        <v>53</v>
      </c>
      <c r="G2" s="134"/>
      <c r="H2" s="490"/>
    </row>
    <row r="3" spans="1:8" ht="13.5" thickBot="1">
      <c r="A3" s="488" t="s">
        <v>61</v>
      </c>
      <c r="B3" s="135" t="s">
        <v>49</v>
      </c>
      <c r="C3" s="136"/>
      <c r="D3" s="215"/>
      <c r="E3" s="135" t="s">
        <v>50</v>
      </c>
      <c r="F3" s="137"/>
      <c r="G3" s="225"/>
      <c r="H3" s="490"/>
    </row>
    <row r="4" spans="1:8" s="138" customFormat="1" ht="36.75" thickBot="1">
      <c r="A4" s="489"/>
      <c r="B4" s="96" t="s">
        <v>54</v>
      </c>
      <c r="C4" s="97" t="s">
        <v>405</v>
      </c>
      <c r="D4" s="97" t="s">
        <v>421</v>
      </c>
      <c r="E4" s="96" t="s">
        <v>54</v>
      </c>
      <c r="F4" s="97" t="s">
        <v>405</v>
      </c>
      <c r="G4" s="97" t="s">
        <v>421</v>
      </c>
      <c r="H4" s="490"/>
    </row>
    <row r="5" spans="1:8" s="138" customFormat="1" ht="13.5" thickBot="1">
      <c r="A5" s="139">
        <v>1</v>
      </c>
      <c r="B5" s="140">
        <v>2</v>
      </c>
      <c r="C5" s="141">
        <v>3</v>
      </c>
      <c r="D5" s="216"/>
      <c r="E5" s="140">
        <v>4</v>
      </c>
      <c r="F5" s="142">
        <v>5</v>
      </c>
      <c r="G5" s="139"/>
      <c r="H5" s="490"/>
    </row>
    <row r="6" spans="1:8" ht="12.95" customHeight="1" thickBot="1">
      <c r="A6" s="143" t="s">
        <v>13</v>
      </c>
      <c r="B6" s="144" t="s">
        <v>355</v>
      </c>
      <c r="C6" s="121"/>
      <c r="D6" s="217">
        <v>1500</v>
      </c>
      <c r="E6" s="144" t="s">
        <v>170</v>
      </c>
      <c r="F6" s="127"/>
      <c r="G6" s="226">
        <v>289</v>
      </c>
      <c r="H6" s="490"/>
    </row>
    <row r="7" spans="1:8" ht="13.5" thickBot="1">
      <c r="A7" s="145" t="s">
        <v>14</v>
      </c>
      <c r="B7" s="146" t="s">
        <v>356</v>
      </c>
      <c r="C7" s="122"/>
      <c r="D7" s="218"/>
      <c r="E7" s="146" t="s">
        <v>361</v>
      </c>
      <c r="F7" s="128"/>
      <c r="G7" s="226"/>
      <c r="H7" s="490"/>
    </row>
    <row r="8" spans="1:8" ht="12.95" customHeight="1" thickBot="1">
      <c r="A8" s="145" t="s">
        <v>15</v>
      </c>
      <c r="B8" s="146" t="s">
        <v>5</v>
      </c>
      <c r="C8" s="122"/>
      <c r="D8" s="218"/>
      <c r="E8" s="146" t="s">
        <v>158</v>
      </c>
      <c r="F8" s="128"/>
      <c r="G8" s="226">
        <v>6112</v>
      </c>
      <c r="H8" s="490"/>
    </row>
    <row r="9" spans="1:8" ht="12.95" customHeight="1" thickBot="1">
      <c r="A9" s="145" t="s">
        <v>16</v>
      </c>
      <c r="B9" s="146" t="s">
        <v>357</v>
      </c>
      <c r="C9" s="122">
        <v>6258</v>
      </c>
      <c r="D9" s="218"/>
      <c r="E9" s="146" t="s">
        <v>362</v>
      </c>
      <c r="F9" s="128"/>
      <c r="G9" s="226"/>
      <c r="H9" s="490"/>
    </row>
    <row r="10" spans="1:8" ht="12.75" customHeight="1" thickBot="1">
      <c r="A10" s="145" t="s">
        <v>17</v>
      </c>
      <c r="B10" s="146" t="s">
        <v>358</v>
      </c>
      <c r="C10" s="122"/>
      <c r="D10" s="218"/>
      <c r="E10" s="146" t="s">
        <v>172</v>
      </c>
      <c r="F10" s="128"/>
      <c r="G10" s="226"/>
      <c r="H10" s="490"/>
    </row>
    <row r="11" spans="1:8" ht="12.95" customHeight="1" thickBot="1">
      <c r="A11" s="145" t="s">
        <v>18</v>
      </c>
      <c r="B11" s="146" t="s">
        <v>359</v>
      </c>
      <c r="C11" s="123"/>
      <c r="D11" s="219"/>
      <c r="E11" s="20"/>
      <c r="F11" s="128"/>
      <c r="G11" s="226"/>
      <c r="H11" s="490"/>
    </row>
    <row r="12" spans="1:8" ht="12.95" customHeight="1" thickBot="1">
      <c r="A12" s="145" t="s">
        <v>19</v>
      </c>
      <c r="B12" s="20"/>
      <c r="C12" s="122"/>
      <c r="D12" s="218"/>
      <c r="E12" s="20"/>
      <c r="F12" s="128"/>
      <c r="G12" s="226"/>
      <c r="H12" s="490"/>
    </row>
    <row r="13" spans="1:8" ht="12.95" customHeight="1" thickBot="1">
      <c r="A13" s="145" t="s">
        <v>20</v>
      </c>
      <c r="B13" s="20"/>
      <c r="C13" s="122"/>
      <c r="D13" s="218"/>
      <c r="E13" s="20"/>
      <c r="F13" s="128"/>
      <c r="G13" s="226"/>
      <c r="H13" s="490"/>
    </row>
    <row r="14" spans="1:8" ht="12.95" customHeight="1" thickBot="1">
      <c r="A14" s="145" t="s">
        <v>21</v>
      </c>
      <c r="B14" s="20"/>
      <c r="C14" s="123"/>
      <c r="D14" s="219"/>
      <c r="E14" s="20"/>
      <c r="F14" s="128"/>
      <c r="G14" s="226"/>
      <c r="H14" s="490"/>
    </row>
    <row r="15" spans="1:8" ht="13.5" thickBot="1">
      <c r="A15" s="145" t="s">
        <v>22</v>
      </c>
      <c r="B15" s="20"/>
      <c r="C15" s="123"/>
      <c r="D15" s="219"/>
      <c r="E15" s="20"/>
      <c r="F15" s="128"/>
      <c r="G15" s="226"/>
      <c r="H15" s="490"/>
    </row>
    <row r="16" spans="1:8" ht="12.95" customHeight="1" thickBot="1">
      <c r="A16" s="170" t="s">
        <v>23</v>
      </c>
      <c r="B16" s="184"/>
      <c r="C16" s="172"/>
      <c r="D16" s="220"/>
      <c r="E16" s="171" t="s">
        <v>45</v>
      </c>
      <c r="F16" s="163">
        <v>6258</v>
      </c>
      <c r="G16" s="226"/>
      <c r="H16" s="490"/>
    </row>
    <row r="17" spans="1:8" ht="15.95" customHeight="1" thickBot="1">
      <c r="A17" s="148" t="s">
        <v>24</v>
      </c>
      <c r="B17" s="88" t="s">
        <v>371</v>
      </c>
      <c r="C17" s="125">
        <f>+C6+C8+C9+C11+C12+C13+C14+C15+C16</f>
        <v>6258</v>
      </c>
      <c r="D17" s="125">
        <f t="shared" ref="D17" si="0">+D6+D8+D9+D11+D12+D13+D14+D15+D16</f>
        <v>1500</v>
      </c>
      <c r="E17" s="88" t="s">
        <v>372</v>
      </c>
      <c r="F17" s="130">
        <f>+F6+F8+F10+F11+F12+F13+F14+F15+F16</f>
        <v>6258</v>
      </c>
      <c r="G17" s="130">
        <f t="shared" ref="G17" si="1">+G6+G8+G10+G11+G12+G13+G14+G15+G16</f>
        <v>6401</v>
      </c>
      <c r="H17" s="490"/>
    </row>
    <row r="18" spans="1:8" ht="12.95" customHeight="1" thickBot="1">
      <c r="A18" s="143" t="s">
        <v>25</v>
      </c>
      <c r="B18" s="155" t="s">
        <v>190</v>
      </c>
      <c r="C18" s="162">
        <f>+C19+C20+C21+C22+C23</f>
        <v>0</v>
      </c>
      <c r="D18" s="222"/>
      <c r="E18" s="150" t="s">
        <v>162</v>
      </c>
      <c r="F18" s="48"/>
      <c r="G18" s="228"/>
      <c r="H18" s="490"/>
    </row>
    <row r="19" spans="1:8" ht="12.95" customHeight="1" thickBot="1">
      <c r="A19" s="145" t="s">
        <v>26</v>
      </c>
      <c r="B19" s="156" t="s">
        <v>179</v>
      </c>
      <c r="C19" s="50"/>
      <c r="D19" s="90"/>
      <c r="E19" s="150" t="s">
        <v>165</v>
      </c>
      <c r="F19" s="51"/>
      <c r="G19" s="228"/>
      <c r="H19" s="490"/>
    </row>
    <row r="20" spans="1:8" ht="12.95" customHeight="1" thickBot="1">
      <c r="A20" s="143" t="s">
        <v>27</v>
      </c>
      <c r="B20" s="156" t="s">
        <v>180</v>
      </c>
      <c r="C20" s="50"/>
      <c r="D20" s="90"/>
      <c r="E20" s="150" t="s">
        <v>127</v>
      </c>
      <c r="F20" s="51"/>
      <c r="G20" s="228"/>
      <c r="H20" s="490"/>
    </row>
    <row r="21" spans="1:8" ht="12.95" customHeight="1" thickBot="1">
      <c r="A21" s="145" t="s">
        <v>28</v>
      </c>
      <c r="B21" s="156" t="s">
        <v>181</v>
      </c>
      <c r="C21" s="50"/>
      <c r="D21" s="90"/>
      <c r="E21" s="150" t="s">
        <v>128</v>
      </c>
      <c r="F21" s="51"/>
      <c r="G21" s="228"/>
      <c r="H21" s="490"/>
    </row>
    <row r="22" spans="1:8" ht="12.95" customHeight="1" thickBot="1">
      <c r="A22" s="143" t="s">
        <v>29</v>
      </c>
      <c r="B22" s="156" t="s">
        <v>182</v>
      </c>
      <c r="C22" s="50"/>
      <c r="D22" s="223"/>
      <c r="E22" s="149" t="s">
        <v>176</v>
      </c>
      <c r="F22" s="51"/>
      <c r="G22" s="228"/>
      <c r="H22" s="490"/>
    </row>
    <row r="23" spans="1:8" ht="12.95" customHeight="1" thickBot="1">
      <c r="A23" s="145" t="s">
        <v>30</v>
      </c>
      <c r="B23" s="157" t="s">
        <v>183</v>
      </c>
      <c r="C23" s="50"/>
      <c r="D23" s="90"/>
      <c r="E23" s="150" t="s">
        <v>166</v>
      </c>
      <c r="F23" s="51"/>
      <c r="G23" s="228"/>
      <c r="H23" s="490"/>
    </row>
    <row r="24" spans="1:8" ht="12.95" customHeight="1" thickBot="1">
      <c r="A24" s="143" t="s">
        <v>31</v>
      </c>
      <c r="B24" s="158" t="s">
        <v>184</v>
      </c>
      <c r="C24" s="151">
        <f>+C25+C26+C27+C28+C29</f>
        <v>0</v>
      </c>
      <c r="D24" s="222"/>
      <c r="E24" s="159" t="s">
        <v>164</v>
      </c>
      <c r="F24" s="51"/>
      <c r="G24" s="228"/>
      <c r="H24" s="490"/>
    </row>
    <row r="25" spans="1:8" ht="12.95" customHeight="1" thickBot="1">
      <c r="A25" s="145" t="s">
        <v>32</v>
      </c>
      <c r="B25" s="157" t="s">
        <v>185</v>
      </c>
      <c r="C25" s="50"/>
      <c r="D25" s="89"/>
      <c r="E25" s="159" t="s">
        <v>363</v>
      </c>
      <c r="F25" s="51"/>
      <c r="G25" s="228"/>
      <c r="H25" s="490"/>
    </row>
    <row r="26" spans="1:8" ht="12.95" customHeight="1" thickBot="1">
      <c r="A26" s="143" t="s">
        <v>33</v>
      </c>
      <c r="B26" s="157" t="s">
        <v>186</v>
      </c>
      <c r="C26" s="50"/>
      <c r="D26" s="89"/>
      <c r="E26" s="154"/>
      <c r="F26" s="51"/>
      <c r="G26" s="228"/>
      <c r="H26" s="490"/>
    </row>
    <row r="27" spans="1:8" ht="12.95" customHeight="1" thickBot="1">
      <c r="A27" s="145" t="s">
        <v>34</v>
      </c>
      <c r="B27" s="156" t="s">
        <v>187</v>
      </c>
      <c r="C27" s="50"/>
      <c r="D27" s="89"/>
      <c r="E27" s="86"/>
      <c r="F27" s="51"/>
      <c r="G27" s="228"/>
      <c r="H27" s="490"/>
    </row>
    <row r="28" spans="1:8" ht="12.95" customHeight="1" thickBot="1">
      <c r="A28" s="143" t="s">
        <v>35</v>
      </c>
      <c r="B28" s="160" t="s">
        <v>188</v>
      </c>
      <c r="C28" s="50"/>
      <c r="D28" s="90"/>
      <c r="E28" s="20"/>
      <c r="F28" s="51"/>
      <c r="G28" s="228"/>
      <c r="H28" s="490"/>
    </row>
    <row r="29" spans="1:8" ht="12.95" customHeight="1" thickBot="1">
      <c r="A29" s="145" t="s">
        <v>36</v>
      </c>
      <c r="B29" s="161" t="s">
        <v>189</v>
      </c>
      <c r="C29" s="50"/>
      <c r="D29" s="89"/>
      <c r="E29" s="86"/>
      <c r="F29" s="51"/>
      <c r="G29" s="228"/>
      <c r="H29" s="490"/>
    </row>
    <row r="30" spans="1:8" ht="21.75" customHeight="1" thickBot="1">
      <c r="A30" s="148" t="s">
        <v>37</v>
      </c>
      <c r="B30" s="88" t="s">
        <v>360</v>
      </c>
      <c r="C30" s="125">
        <f>+C18+C24</f>
        <v>0</v>
      </c>
      <c r="D30" s="221"/>
      <c r="E30" s="88" t="s">
        <v>364</v>
      </c>
      <c r="F30" s="130">
        <f>SUM(F18:F29)</f>
        <v>0</v>
      </c>
      <c r="G30" s="227"/>
      <c r="H30" s="490"/>
    </row>
    <row r="31" spans="1:8" ht="13.5" thickBot="1">
      <c r="A31" s="148" t="s">
        <v>38</v>
      </c>
      <c r="B31" s="152" t="s">
        <v>365</v>
      </c>
      <c r="C31" s="153">
        <f>+C17+C30</f>
        <v>6258</v>
      </c>
      <c r="D31" s="153">
        <f t="shared" ref="D31" si="2">+D17+D30</f>
        <v>1500</v>
      </c>
      <c r="E31" s="152" t="s">
        <v>366</v>
      </c>
      <c r="F31" s="153">
        <f>+F17+F30</f>
        <v>6258</v>
      </c>
      <c r="G31" s="153">
        <f t="shared" ref="G31" si="3">+G17+G30</f>
        <v>6401</v>
      </c>
      <c r="H31" s="490"/>
    </row>
    <row r="32" spans="1:8" ht="13.5" thickBot="1">
      <c r="A32" s="148" t="s">
        <v>39</v>
      </c>
      <c r="B32" s="152" t="s">
        <v>140</v>
      </c>
      <c r="C32" s="153"/>
      <c r="D32" s="224">
        <v>4901</v>
      </c>
      <c r="E32" s="152" t="s">
        <v>141</v>
      </c>
      <c r="F32" s="153" t="str">
        <f>IF(C17-F17&gt;0,C17-F17,"-")</f>
        <v>-</v>
      </c>
      <c r="G32" s="153"/>
      <c r="H32" s="490"/>
    </row>
    <row r="33" spans="1:8" ht="13.5" thickBot="1">
      <c r="A33" s="148" t="s">
        <v>40</v>
      </c>
      <c r="B33" s="152" t="s">
        <v>177</v>
      </c>
      <c r="C33" s="153"/>
      <c r="D33" s="224">
        <v>4901</v>
      </c>
      <c r="E33" s="152" t="s">
        <v>178</v>
      </c>
      <c r="F33" s="153" t="str">
        <f>IF(C17+C18-F31&gt;0,C17+C18-F31,"-")</f>
        <v>-</v>
      </c>
      <c r="G33" s="153"/>
      <c r="H33" s="490"/>
    </row>
  </sheetData>
  <mergeCells count="2">
    <mergeCell ref="A3:A4"/>
    <mergeCell ref="H1:H33"/>
  </mergeCells>
  <phoneticPr fontId="0" type="noConversion"/>
  <printOptions horizontalCentered="1"/>
  <pageMargins left="0.25" right="0.25" top="0.75" bottom="0.75" header="0.3" footer="0.3"/>
  <pageSetup paperSize="9" scale="70" orientation="landscape" verticalDpi="300" r:id="rId1"/>
  <headerFooter alignWithMargins="0">
    <oddHeader>&amp;R2.2 melléklet az 5/2015. (V. 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48"/>
  <sheetViews>
    <sheetView view="pageLayout" zoomScaleNormal="100" workbookViewId="0">
      <selection activeCell="C20" sqref="C20"/>
    </sheetView>
  </sheetViews>
  <sheetFormatPr defaultColWidth="9.83203125" defaultRowHeight="12.75"/>
  <cols>
    <col min="1" max="1" width="20.5" style="408" customWidth="1"/>
    <col min="2" max="2" width="75.6640625" style="409" customWidth="1"/>
    <col min="3" max="3" width="26.33203125" style="410" customWidth="1"/>
    <col min="4" max="256" width="9.83203125" style="331"/>
    <col min="257" max="257" width="20.5" style="331" customWidth="1"/>
    <col min="258" max="258" width="75.6640625" style="331" customWidth="1"/>
    <col min="259" max="259" width="26.33203125" style="331" customWidth="1"/>
    <col min="260" max="512" width="9.83203125" style="331"/>
    <col min="513" max="513" width="20.5" style="331" customWidth="1"/>
    <col min="514" max="514" width="75.6640625" style="331" customWidth="1"/>
    <col min="515" max="515" width="26.33203125" style="331" customWidth="1"/>
    <col min="516" max="768" width="9.83203125" style="331"/>
    <col min="769" max="769" width="20.5" style="331" customWidth="1"/>
    <col min="770" max="770" width="75.6640625" style="331" customWidth="1"/>
    <col min="771" max="771" width="26.33203125" style="331" customWidth="1"/>
    <col min="772" max="1024" width="9.83203125" style="331"/>
    <col min="1025" max="1025" width="20.5" style="331" customWidth="1"/>
    <col min="1026" max="1026" width="75.6640625" style="331" customWidth="1"/>
    <col min="1027" max="1027" width="26.33203125" style="331" customWidth="1"/>
    <col min="1028" max="1280" width="9.83203125" style="331"/>
    <col min="1281" max="1281" width="20.5" style="331" customWidth="1"/>
    <col min="1282" max="1282" width="75.6640625" style="331" customWidth="1"/>
    <col min="1283" max="1283" width="26.33203125" style="331" customWidth="1"/>
    <col min="1284" max="1536" width="9.83203125" style="331"/>
    <col min="1537" max="1537" width="20.5" style="331" customWidth="1"/>
    <col min="1538" max="1538" width="75.6640625" style="331" customWidth="1"/>
    <col min="1539" max="1539" width="26.33203125" style="331" customWidth="1"/>
    <col min="1540" max="1792" width="9.83203125" style="331"/>
    <col min="1793" max="1793" width="20.5" style="331" customWidth="1"/>
    <col min="1794" max="1794" width="75.6640625" style="331" customWidth="1"/>
    <col min="1795" max="1795" width="26.33203125" style="331" customWidth="1"/>
    <col min="1796" max="2048" width="9.83203125" style="331"/>
    <col min="2049" max="2049" width="20.5" style="331" customWidth="1"/>
    <col min="2050" max="2050" width="75.6640625" style="331" customWidth="1"/>
    <col min="2051" max="2051" width="26.33203125" style="331" customWidth="1"/>
    <col min="2052" max="2304" width="9.83203125" style="331"/>
    <col min="2305" max="2305" width="20.5" style="331" customWidth="1"/>
    <col min="2306" max="2306" width="75.6640625" style="331" customWidth="1"/>
    <col min="2307" max="2307" width="26.33203125" style="331" customWidth="1"/>
    <col min="2308" max="2560" width="9.83203125" style="331"/>
    <col min="2561" max="2561" width="20.5" style="331" customWidth="1"/>
    <col min="2562" max="2562" width="75.6640625" style="331" customWidth="1"/>
    <col min="2563" max="2563" width="26.33203125" style="331" customWidth="1"/>
    <col min="2564" max="2816" width="9.83203125" style="331"/>
    <col min="2817" max="2817" width="20.5" style="331" customWidth="1"/>
    <col min="2818" max="2818" width="75.6640625" style="331" customWidth="1"/>
    <col min="2819" max="2819" width="26.33203125" style="331" customWidth="1"/>
    <col min="2820" max="3072" width="9.83203125" style="331"/>
    <col min="3073" max="3073" width="20.5" style="331" customWidth="1"/>
    <col min="3074" max="3074" width="75.6640625" style="331" customWidth="1"/>
    <col min="3075" max="3075" width="26.33203125" style="331" customWidth="1"/>
    <col min="3076" max="3328" width="9.83203125" style="331"/>
    <col min="3329" max="3329" width="20.5" style="331" customWidth="1"/>
    <col min="3330" max="3330" width="75.6640625" style="331" customWidth="1"/>
    <col min="3331" max="3331" width="26.33203125" style="331" customWidth="1"/>
    <col min="3332" max="3584" width="9.83203125" style="331"/>
    <col min="3585" max="3585" width="20.5" style="331" customWidth="1"/>
    <col min="3586" max="3586" width="75.6640625" style="331" customWidth="1"/>
    <col min="3587" max="3587" width="26.33203125" style="331" customWidth="1"/>
    <col min="3588" max="3840" width="9.83203125" style="331"/>
    <col min="3841" max="3841" width="20.5" style="331" customWidth="1"/>
    <col min="3842" max="3842" width="75.6640625" style="331" customWidth="1"/>
    <col min="3843" max="3843" width="26.33203125" style="331" customWidth="1"/>
    <col min="3844" max="4096" width="9.83203125" style="331"/>
    <col min="4097" max="4097" width="20.5" style="331" customWidth="1"/>
    <col min="4098" max="4098" width="75.6640625" style="331" customWidth="1"/>
    <col min="4099" max="4099" width="26.33203125" style="331" customWidth="1"/>
    <col min="4100" max="4352" width="9.83203125" style="331"/>
    <col min="4353" max="4353" width="20.5" style="331" customWidth="1"/>
    <col min="4354" max="4354" width="75.6640625" style="331" customWidth="1"/>
    <col min="4355" max="4355" width="26.33203125" style="331" customWidth="1"/>
    <col min="4356" max="4608" width="9.83203125" style="331"/>
    <col min="4609" max="4609" width="20.5" style="331" customWidth="1"/>
    <col min="4610" max="4610" width="75.6640625" style="331" customWidth="1"/>
    <col min="4611" max="4611" width="26.33203125" style="331" customWidth="1"/>
    <col min="4612" max="4864" width="9.83203125" style="331"/>
    <col min="4865" max="4865" width="20.5" style="331" customWidth="1"/>
    <col min="4866" max="4866" width="75.6640625" style="331" customWidth="1"/>
    <col min="4867" max="4867" width="26.33203125" style="331" customWidth="1"/>
    <col min="4868" max="5120" width="9.83203125" style="331"/>
    <col min="5121" max="5121" width="20.5" style="331" customWidth="1"/>
    <col min="5122" max="5122" width="75.6640625" style="331" customWidth="1"/>
    <col min="5123" max="5123" width="26.33203125" style="331" customWidth="1"/>
    <col min="5124" max="5376" width="9.83203125" style="331"/>
    <col min="5377" max="5377" width="20.5" style="331" customWidth="1"/>
    <col min="5378" max="5378" width="75.6640625" style="331" customWidth="1"/>
    <col min="5379" max="5379" width="26.33203125" style="331" customWidth="1"/>
    <col min="5380" max="5632" width="9.83203125" style="331"/>
    <col min="5633" max="5633" width="20.5" style="331" customWidth="1"/>
    <col min="5634" max="5634" width="75.6640625" style="331" customWidth="1"/>
    <col min="5635" max="5635" width="26.33203125" style="331" customWidth="1"/>
    <col min="5636" max="5888" width="9.83203125" style="331"/>
    <col min="5889" max="5889" width="20.5" style="331" customWidth="1"/>
    <col min="5890" max="5890" width="75.6640625" style="331" customWidth="1"/>
    <col min="5891" max="5891" width="26.33203125" style="331" customWidth="1"/>
    <col min="5892" max="6144" width="9.83203125" style="331"/>
    <col min="6145" max="6145" width="20.5" style="331" customWidth="1"/>
    <col min="6146" max="6146" width="75.6640625" style="331" customWidth="1"/>
    <col min="6147" max="6147" width="26.33203125" style="331" customWidth="1"/>
    <col min="6148" max="6400" width="9.83203125" style="331"/>
    <col min="6401" max="6401" width="20.5" style="331" customWidth="1"/>
    <col min="6402" max="6402" width="75.6640625" style="331" customWidth="1"/>
    <col min="6403" max="6403" width="26.33203125" style="331" customWidth="1"/>
    <col min="6404" max="6656" width="9.83203125" style="331"/>
    <col min="6657" max="6657" width="20.5" style="331" customWidth="1"/>
    <col min="6658" max="6658" width="75.6640625" style="331" customWidth="1"/>
    <col min="6659" max="6659" width="26.33203125" style="331" customWidth="1"/>
    <col min="6660" max="6912" width="9.83203125" style="331"/>
    <col min="6913" max="6913" width="20.5" style="331" customWidth="1"/>
    <col min="6914" max="6914" width="75.6640625" style="331" customWidth="1"/>
    <col min="6915" max="6915" width="26.33203125" style="331" customWidth="1"/>
    <col min="6916" max="7168" width="9.83203125" style="331"/>
    <col min="7169" max="7169" width="20.5" style="331" customWidth="1"/>
    <col min="7170" max="7170" width="75.6640625" style="331" customWidth="1"/>
    <col min="7171" max="7171" width="26.33203125" style="331" customWidth="1"/>
    <col min="7172" max="7424" width="9.83203125" style="331"/>
    <col min="7425" max="7425" width="20.5" style="331" customWidth="1"/>
    <col min="7426" max="7426" width="75.6640625" style="331" customWidth="1"/>
    <col min="7427" max="7427" width="26.33203125" style="331" customWidth="1"/>
    <col min="7428" max="7680" width="9.83203125" style="331"/>
    <col min="7681" max="7681" width="20.5" style="331" customWidth="1"/>
    <col min="7682" max="7682" width="75.6640625" style="331" customWidth="1"/>
    <col min="7683" max="7683" width="26.33203125" style="331" customWidth="1"/>
    <col min="7684" max="7936" width="9.83203125" style="331"/>
    <col min="7937" max="7937" width="20.5" style="331" customWidth="1"/>
    <col min="7938" max="7938" width="75.6640625" style="331" customWidth="1"/>
    <col min="7939" max="7939" width="26.33203125" style="331" customWidth="1"/>
    <col min="7940" max="8192" width="9.83203125" style="331"/>
    <col min="8193" max="8193" width="20.5" style="331" customWidth="1"/>
    <col min="8194" max="8194" width="75.6640625" style="331" customWidth="1"/>
    <col min="8195" max="8195" width="26.33203125" style="331" customWidth="1"/>
    <col min="8196" max="8448" width="9.83203125" style="331"/>
    <col min="8449" max="8449" width="20.5" style="331" customWidth="1"/>
    <col min="8450" max="8450" width="75.6640625" style="331" customWidth="1"/>
    <col min="8451" max="8451" width="26.33203125" style="331" customWidth="1"/>
    <col min="8452" max="8704" width="9.83203125" style="331"/>
    <col min="8705" max="8705" width="20.5" style="331" customWidth="1"/>
    <col min="8706" max="8706" width="75.6640625" style="331" customWidth="1"/>
    <col min="8707" max="8707" width="26.33203125" style="331" customWidth="1"/>
    <col min="8708" max="8960" width="9.83203125" style="331"/>
    <col min="8961" max="8961" width="20.5" style="331" customWidth="1"/>
    <col min="8962" max="8962" width="75.6640625" style="331" customWidth="1"/>
    <col min="8963" max="8963" width="26.33203125" style="331" customWidth="1"/>
    <col min="8964" max="9216" width="9.83203125" style="331"/>
    <col min="9217" max="9217" width="20.5" style="331" customWidth="1"/>
    <col min="9218" max="9218" width="75.6640625" style="331" customWidth="1"/>
    <col min="9219" max="9219" width="26.33203125" style="331" customWidth="1"/>
    <col min="9220" max="9472" width="9.83203125" style="331"/>
    <col min="9473" max="9473" width="20.5" style="331" customWidth="1"/>
    <col min="9474" max="9474" width="75.6640625" style="331" customWidth="1"/>
    <col min="9475" max="9475" width="26.33203125" style="331" customWidth="1"/>
    <col min="9476" max="9728" width="9.83203125" style="331"/>
    <col min="9729" max="9729" width="20.5" style="331" customWidth="1"/>
    <col min="9730" max="9730" width="75.6640625" style="331" customWidth="1"/>
    <col min="9731" max="9731" width="26.33203125" style="331" customWidth="1"/>
    <col min="9732" max="9984" width="9.83203125" style="331"/>
    <col min="9985" max="9985" width="20.5" style="331" customWidth="1"/>
    <col min="9986" max="9986" width="75.6640625" style="331" customWidth="1"/>
    <col min="9987" max="9987" width="26.33203125" style="331" customWidth="1"/>
    <col min="9988" max="10240" width="9.83203125" style="331"/>
    <col min="10241" max="10241" width="20.5" style="331" customWidth="1"/>
    <col min="10242" max="10242" width="75.6640625" style="331" customWidth="1"/>
    <col min="10243" max="10243" width="26.33203125" style="331" customWidth="1"/>
    <col min="10244" max="10496" width="9.83203125" style="331"/>
    <col min="10497" max="10497" width="20.5" style="331" customWidth="1"/>
    <col min="10498" max="10498" width="75.6640625" style="331" customWidth="1"/>
    <col min="10499" max="10499" width="26.33203125" style="331" customWidth="1"/>
    <col min="10500" max="10752" width="9.83203125" style="331"/>
    <col min="10753" max="10753" width="20.5" style="331" customWidth="1"/>
    <col min="10754" max="10754" width="75.6640625" style="331" customWidth="1"/>
    <col min="10755" max="10755" width="26.33203125" style="331" customWidth="1"/>
    <col min="10756" max="11008" width="9.83203125" style="331"/>
    <col min="11009" max="11009" width="20.5" style="331" customWidth="1"/>
    <col min="11010" max="11010" width="75.6640625" style="331" customWidth="1"/>
    <col min="11011" max="11011" width="26.33203125" style="331" customWidth="1"/>
    <col min="11012" max="11264" width="9.83203125" style="331"/>
    <col min="11265" max="11265" width="20.5" style="331" customWidth="1"/>
    <col min="11266" max="11266" width="75.6640625" style="331" customWidth="1"/>
    <col min="11267" max="11267" width="26.33203125" style="331" customWidth="1"/>
    <col min="11268" max="11520" width="9.83203125" style="331"/>
    <col min="11521" max="11521" width="20.5" style="331" customWidth="1"/>
    <col min="11522" max="11522" width="75.6640625" style="331" customWidth="1"/>
    <col min="11523" max="11523" width="26.33203125" style="331" customWidth="1"/>
    <col min="11524" max="11776" width="9.83203125" style="331"/>
    <col min="11777" max="11777" width="20.5" style="331" customWidth="1"/>
    <col min="11778" max="11778" width="75.6640625" style="331" customWidth="1"/>
    <col min="11779" max="11779" width="26.33203125" style="331" customWidth="1"/>
    <col min="11780" max="12032" width="9.83203125" style="331"/>
    <col min="12033" max="12033" width="20.5" style="331" customWidth="1"/>
    <col min="12034" max="12034" width="75.6640625" style="331" customWidth="1"/>
    <col min="12035" max="12035" width="26.33203125" style="331" customWidth="1"/>
    <col min="12036" max="12288" width="9.83203125" style="331"/>
    <col min="12289" max="12289" width="20.5" style="331" customWidth="1"/>
    <col min="12290" max="12290" width="75.6640625" style="331" customWidth="1"/>
    <col min="12291" max="12291" width="26.33203125" style="331" customWidth="1"/>
    <col min="12292" max="12544" width="9.83203125" style="331"/>
    <col min="12545" max="12545" width="20.5" style="331" customWidth="1"/>
    <col min="12546" max="12546" width="75.6640625" style="331" customWidth="1"/>
    <col min="12547" max="12547" width="26.33203125" style="331" customWidth="1"/>
    <col min="12548" max="12800" width="9.83203125" style="331"/>
    <col min="12801" max="12801" width="20.5" style="331" customWidth="1"/>
    <col min="12802" max="12802" width="75.6640625" style="331" customWidth="1"/>
    <col min="12803" max="12803" width="26.33203125" style="331" customWidth="1"/>
    <col min="12804" max="13056" width="9.83203125" style="331"/>
    <col min="13057" max="13057" width="20.5" style="331" customWidth="1"/>
    <col min="13058" max="13058" width="75.6640625" style="331" customWidth="1"/>
    <col min="13059" max="13059" width="26.33203125" style="331" customWidth="1"/>
    <col min="13060" max="13312" width="9.83203125" style="331"/>
    <col min="13313" max="13313" width="20.5" style="331" customWidth="1"/>
    <col min="13314" max="13314" width="75.6640625" style="331" customWidth="1"/>
    <col min="13315" max="13315" width="26.33203125" style="331" customWidth="1"/>
    <col min="13316" max="13568" width="9.83203125" style="331"/>
    <col min="13569" max="13569" width="20.5" style="331" customWidth="1"/>
    <col min="13570" max="13570" width="75.6640625" style="331" customWidth="1"/>
    <col min="13571" max="13571" width="26.33203125" style="331" customWidth="1"/>
    <col min="13572" max="13824" width="9.83203125" style="331"/>
    <col min="13825" max="13825" width="20.5" style="331" customWidth="1"/>
    <col min="13826" max="13826" width="75.6640625" style="331" customWidth="1"/>
    <col min="13827" max="13827" width="26.33203125" style="331" customWidth="1"/>
    <col min="13828" max="14080" width="9.83203125" style="331"/>
    <col min="14081" max="14081" width="20.5" style="331" customWidth="1"/>
    <col min="14082" max="14082" width="75.6640625" style="331" customWidth="1"/>
    <col min="14083" max="14083" width="26.33203125" style="331" customWidth="1"/>
    <col min="14084" max="14336" width="9.83203125" style="331"/>
    <col min="14337" max="14337" width="20.5" style="331" customWidth="1"/>
    <col min="14338" max="14338" width="75.6640625" style="331" customWidth="1"/>
    <col min="14339" max="14339" width="26.33203125" style="331" customWidth="1"/>
    <col min="14340" max="14592" width="9.83203125" style="331"/>
    <col min="14593" max="14593" width="20.5" style="331" customWidth="1"/>
    <col min="14594" max="14594" width="75.6640625" style="331" customWidth="1"/>
    <col min="14595" max="14595" width="26.33203125" style="331" customWidth="1"/>
    <col min="14596" max="14848" width="9.83203125" style="331"/>
    <col min="14849" max="14849" width="20.5" style="331" customWidth="1"/>
    <col min="14850" max="14850" width="75.6640625" style="331" customWidth="1"/>
    <col min="14851" max="14851" width="26.33203125" style="331" customWidth="1"/>
    <col min="14852" max="15104" width="9.83203125" style="331"/>
    <col min="15105" max="15105" width="20.5" style="331" customWidth="1"/>
    <col min="15106" max="15106" width="75.6640625" style="331" customWidth="1"/>
    <col min="15107" max="15107" width="26.33203125" style="331" customWidth="1"/>
    <col min="15108" max="15360" width="9.83203125" style="331"/>
    <col min="15361" max="15361" width="20.5" style="331" customWidth="1"/>
    <col min="15362" max="15362" width="75.6640625" style="331" customWidth="1"/>
    <col min="15363" max="15363" width="26.33203125" style="331" customWidth="1"/>
    <col min="15364" max="15616" width="9.83203125" style="331"/>
    <col min="15617" max="15617" width="20.5" style="331" customWidth="1"/>
    <col min="15618" max="15618" width="75.6640625" style="331" customWidth="1"/>
    <col min="15619" max="15619" width="26.33203125" style="331" customWidth="1"/>
    <col min="15620" max="15872" width="9.83203125" style="331"/>
    <col min="15873" max="15873" width="20.5" style="331" customWidth="1"/>
    <col min="15874" max="15874" width="75.6640625" style="331" customWidth="1"/>
    <col min="15875" max="15875" width="26.33203125" style="331" customWidth="1"/>
    <col min="15876" max="16128" width="9.83203125" style="331"/>
    <col min="16129" max="16129" width="20.5" style="331" customWidth="1"/>
    <col min="16130" max="16130" width="75.6640625" style="331" customWidth="1"/>
    <col min="16131" max="16131" width="26.33203125" style="331" customWidth="1"/>
    <col min="16132" max="16384" width="9.83203125" style="331"/>
  </cols>
  <sheetData>
    <row r="1" spans="1:3" s="317" customFormat="1" ht="16.5" customHeight="1" thickBot="1">
      <c r="A1" s="491" t="s">
        <v>10</v>
      </c>
      <c r="B1" s="491"/>
      <c r="C1" s="491" t="s">
        <v>434</v>
      </c>
    </row>
    <row r="2" spans="1:3" s="321" customFormat="1" ht="21" customHeight="1">
      <c r="A2" s="318" t="s">
        <v>54</v>
      </c>
      <c r="B2" s="319" t="s">
        <v>435</v>
      </c>
      <c r="C2" s="320" t="s">
        <v>436</v>
      </c>
    </row>
    <row r="3" spans="1:3" s="321" customFormat="1" ht="16.5" thickBot="1">
      <c r="A3" s="322" t="s">
        <v>437</v>
      </c>
      <c r="B3" s="323" t="s">
        <v>438</v>
      </c>
      <c r="C3" s="324">
        <v>1</v>
      </c>
    </row>
    <row r="4" spans="1:3" s="327" customFormat="1" ht="15.95" customHeight="1" thickBot="1">
      <c r="A4" s="325"/>
      <c r="B4" s="325"/>
      <c r="C4" s="326" t="s">
        <v>48</v>
      </c>
    </row>
    <row r="5" spans="1:3" ht="13.5" thickBot="1">
      <c r="A5" s="328" t="s">
        <v>439</v>
      </c>
      <c r="B5" s="329" t="s">
        <v>440</v>
      </c>
      <c r="C5" s="330" t="s">
        <v>441</v>
      </c>
    </row>
    <row r="6" spans="1:3" s="335" customFormat="1" ht="12.95" customHeight="1" thickBot="1">
      <c r="A6" s="332">
        <v>1</v>
      </c>
      <c r="B6" s="333">
        <v>2</v>
      </c>
      <c r="C6" s="334">
        <v>3</v>
      </c>
    </row>
    <row r="7" spans="1:3" s="335" customFormat="1" ht="15.95" customHeight="1" thickBot="1">
      <c r="A7" s="336"/>
      <c r="B7" s="337" t="s">
        <v>49</v>
      </c>
      <c r="C7" s="338"/>
    </row>
    <row r="8" spans="1:3" s="335" customFormat="1" ht="12" customHeight="1" thickBot="1">
      <c r="A8" s="339" t="s">
        <v>13</v>
      </c>
      <c r="B8" s="340" t="s">
        <v>191</v>
      </c>
      <c r="C8" s="341">
        <f>+C9+C10+C11+C12+C13+C14</f>
        <v>10387</v>
      </c>
    </row>
    <row r="9" spans="1:3" s="345" customFormat="1" ht="12" customHeight="1">
      <c r="A9" s="342" t="s">
        <v>87</v>
      </c>
      <c r="B9" s="343" t="s">
        <v>192</v>
      </c>
      <c r="C9" s="344">
        <v>5893</v>
      </c>
    </row>
    <row r="10" spans="1:3" s="349" customFormat="1" ht="12" customHeight="1">
      <c r="A10" s="346" t="s">
        <v>88</v>
      </c>
      <c r="B10" s="347" t="s">
        <v>193</v>
      </c>
      <c r="C10" s="348"/>
    </row>
    <row r="11" spans="1:3" s="349" customFormat="1" ht="12" customHeight="1">
      <c r="A11" s="346" t="s">
        <v>89</v>
      </c>
      <c r="B11" s="347" t="s">
        <v>194</v>
      </c>
      <c r="C11" s="348">
        <v>3899</v>
      </c>
    </row>
    <row r="12" spans="1:3" s="349" customFormat="1" ht="12" customHeight="1">
      <c r="A12" s="346" t="s">
        <v>90</v>
      </c>
      <c r="B12" s="347" t="s">
        <v>195</v>
      </c>
      <c r="C12" s="348">
        <v>84</v>
      </c>
    </row>
    <row r="13" spans="1:3" s="349" customFormat="1" ht="12" customHeight="1">
      <c r="A13" s="346" t="s">
        <v>121</v>
      </c>
      <c r="B13" s="347" t="s">
        <v>196</v>
      </c>
      <c r="C13" s="350">
        <v>193</v>
      </c>
    </row>
    <row r="14" spans="1:3" s="345" customFormat="1" ht="12" customHeight="1" thickBot="1">
      <c r="A14" s="351" t="s">
        <v>91</v>
      </c>
      <c r="B14" s="352" t="s">
        <v>197</v>
      </c>
      <c r="C14" s="348">
        <v>318</v>
      </c>
    </row>
    <row r="15" spans="1:3" s="345" customFormat="1" ht="12" customHeight="1" thickBot="1">
      <c r="A15" s="339" t="s">
        <v>14</v>
      </c>
      <c r="B15" s="353" t="s">
        <v>198</v>
      </c>
      <c r="C15" s="341">
        <f>+C16+C17+C18+C19+C20</f>
        <v>2422</v>
      </c>
    </row>
    <row r="16" spans="1:3" s="345" customFormat="1" ht="12" customHeight="1">
      <c r="A16" s="342" t="s">
        <v>93</v>
      </c>
      <c r="B16" s="343" t="s">
        <v>199</v>
      </c>
      <c r="C16" s="344"/>
    </row>
    <row r="17" spans="1:3" s="345" customFormat="1" ht="12" customHeight="1">
      <c r="A17" s="346" t="s">
        <v>94</v>
      </c>
      <c r="B17" s="347" t="s">
        <v>200</v>
      </c>
      <c r="C17" s="348"/>
    </row>
    <row r="18" spans="1:3" s="345" customFormat="1" ht="12" customHeight="1">
      <c r="A18" s="346" t="s">
        <v>95</v>
      </c>
      <c r="B18" s="347" t="s">
        <v>380</v>
      </c>
      <c r="C18" s="348"/>
    </row>
    <row r="19" spans="1:3" s="345" customFormat="1" ht="12" customHeight="1">
      <c r="A19" s="346" t="s">
        <v>96</v>
      </c>
      <c r="B19" s="347" t="s">
        <v>381</v>
      </c>
      <c r="C19" s="348"/>
    </row>
    <row r="20" spans="1:3" s="345" customFormat="1" ht="12" customHeight="1">
      <c r="A20" s="346" t="s">
        <v>97</v>
      </c>
      <c r="B20" s="347" t="s">
        <v>201</v>
      </c>
      <c r="C20" s="348">
        <v>2422</v>
      </c>
    </row>
    <row r="21" spans="1:3" s="349" customFormat="1" ht="12" customHeight="1" thickBot="1">
      <c r="A21" s="351" t="s">
        <v>106</v>
      </c>
      <c r="B21" s="352" t="s">
        <v>202</v>
      </c>
      <c r="C21" s="354"/>
    </row>
    <row r="22" spans="1:3" s="349" customFormat="1" ht="12" customHeight="1" thickBot="1">
      <c r="A22" s="339" t="s">
        <v>15</v>
      </c>
      <c r="B22" s="340" t="s">
        <v>203</v>
      </c>
      <c r="C22" s="341">
        <f>+C23+C24+C25+C26+C27</f>
        <v>1500</v>
      </c>
    </row>
    <row r="23" spans="1:3" s="349" customFormat="1" ht="12" customHeight="1">
      <c r="A23" s="342" t="s">
        <v>76</v>
      </c>
      <c r="B23" s="343" t="s">
        <v>204</v>
      </c>
      <c r="C23" s="344">
        <v>1500</v>
      </c>
    </row>
    <row r="24" spans="1:3" s="345" customFormat="1" ht="12" customHeight="1">
      <c r="A24" s="346" t="s">
        <v>77</v>
      </c>
      <c r="B24" s="347" t="s">
        <v>205</v>
      </c>
      <c r="C24" s="348"/>
    </row>
    <row r="25" spans="1:3" s="349" customFormat="1" ht="12" customHeight="1">
      <c r="A25" s="346" t="s">
        <v>78</v>
      </c>
      <c r="B25" s="347" t="s">
        <v>382</v>
      </c>
      <c r="C25" s="348"/>
    </row>
    <row r="26" spans="1:3" s="349" customFormat="1" ht="12" customHeight="1">
      <c r="A26" s="346" t="s">
        <v>79</v>
      </c>
      <c r="B26" s="347" t="s">
        <v>383</v>
      </c>
      <c r="C26" s="348"/>
    </row>
    <row r="27" spans="1:3" s="349" customFormat="1" ht="12" customHeight="1">
      <c r="A27" s="346" t="s">
        <v>142</v>
      </c>
      <c r="B27" s="347" t="s">
        <v>206</v>
      </c>
      <c r="C27" s="348"/>
    </row>
    <row r="28" spans="1:3" s="349" customFormat="1" ht="12" customHeight="1" thickBot="1">
      <c r="A28" s="351" t="s">
        <v>143</v>
      </c>
      <c r="B28" s="352" t="s">
        <v>207</v>
      </c>
      <c r="C28" s="354"/>
    </row>
    <row r="29" spans="1:3" s="349" customFormat="1" ht="12" customHeight="1" thickBot="1">
      <c r="A29" s="339" t="s">
        <v>144</v>
      </c>
      <c r="B29" s="340" t="s">
        <v>208</v>
      </c>
      <c r="C29" s="341">
        <f>+C30+C33+C34+C35</f>
        <v>2643</v>
      </c>
    </row>
    <row r="30" spans="1:3" s="349" customFormat="1" ht="12" customHeight="1">
      <c r="A30" s="342" t="s">
        <v>209</v>
      </c>
      <c r="B30" s="343" t="s">
        <v>215</v>
      </c>
      <c r="C30" s="355">
        <v>600</v>
      </c>
    </row>
    <row r="31" spans="1:3" s="349" customFormat="1" ht="12" customHeight="1">
      <c r="A31" s="346" t="s">
        <v>210</v>
      </c>
      <c r="B31" s="347" t="s">
        <v>216</v>
      </c>
      <c r="C31" s="348">
        <v>450</v>
      </c>
    </row>
    <row r="32" spans="1:3" s="349" customFormat="1" ht="12" customHeight="1">
      <c r="A32" s="346" t="s">
        <v>211</v>
      </c>
      <c r="B32" s="347" t="s">
        <v>217</v>
      </c>
      <c r="C32" s="348">
        <v>150</v>
      </c>
    </row>
    <row r="33" spans="1:3" s="349" customFormat="1" ht="12" customHeight="1">
      <c r="A33" s="346" t="s">
        <v>212</v>
      </c>
      <c r="B33" s="347" t="s">
        <v>218</v>
      </c>
      <c r="C33" s="348">
        <v>2000</v>
      </c>
    </row>
    <row r="34" spans="1:3" s="349" customFormat="1" ht="12" customHeight="1">
      <c r="A34" s="346" t="s">
        <v>213</v>
      </c>
      <c r="B34" s="347" t="s">
        <v>219</v>
      </c>
      <c r="C34" s="348"/>
    </row>
    <row r="35" spans="1:3" s="349" customFormat="1" ht="12" customHeight="1" thickBot="1">
      <c r="A35" s="351" t="s">
        <v>214</v>
      </c>
      <c r="B35" s="352" t="s">
        <v>220</v>
      </c>
      <c r="C35" s="354">
        <v>43</v>
      </c>
    </row>
    <row r="36" spans="1:3" s="349" customFormat="1" ht="12" customHeight="1" thickBot="1">
      <c r="A36" s="339" t="s">
        <v>17</v>
      </c>
      <c r="B36" s="340" t="s">
        <v>221</v>
      </c>
      <c r="C36" s="341">
        <f>SUM(C37:C46)</f>
        <v>832</v>
      </c>
    </row>
    <row r="37" spans="1:3" s="349" customFormat="1" ht="12" customHeight="1">
      <c r="A37" s="342" t="s">
        <v>80</v>
      </c>
      <c r="B37" s="343" t="s">
        <v>224</v>
      </c>
      <c r="C37" s="344"/>
    </row>
    <row r="38" spans="1:3" s="349" customFormat="1" ht="12" customHeight="1">
      <c r="A38" s="346" t="s">
        <v>81</v>
      </c>
      <c r="B38" s="347" t="s">
        <v>225</v>
      </c>
      <c r="C38" s="348"/>
    </row>
    <row r="39" spans="1:3" s="349" customFormat="1" ht="12" customHeight="1">
      <c r="A39" s="346" t="s">
        <v>82</v>
      </c>
      <c r="B39" s="347" t="s">
        <v>226</v>
      </c>
      <c r="C39" s="348"/>
    </row>
    <row r="40" spans="1:3" s="349" customFormat="1" ht="12" customHeight="1">
      <c r="A40" s="346" t="s">
        <v>146</v>
      </c>
      <c r="B40" s="347" t="s">
        <v>227</v>
      </c>
      <c r="C40" s="348">
        <v>85</v>
      </c>
    </row>
    <row r="41" spans="1:3" s="349" customFormat="1" ht="12" customHeight="1">
      <c r="A41" s="346" t="s">
        <v>147</v>
      </c>
      <c r="B41" s="347" t="s">
        <v>228</v>
      </c>
      <c r="C41" s="348">
        <v>745</v>
      </c>
    </row>
    <row r="42" spans="1:3" s="349" customFormat="1" ht="12" customHeight="1">
      <c r="A42" s="346" t="s">
        <v>148</v>
      </c>
      <c r="B42" s="347" t="s">
        <v>229</v>
      </c>
      <c r="C42" s="348"/>
    </row>
    <row r="43" spans="1:3" s="349" customFormat="1" ht="12" customHeight="1">
      <c r="A43" s="346" t="s">
        <v>149</v>
      </c>
      <c r="B43" s="347" t="s">
        <v>230</v>
      </c>
      <c r="C43" s="348"/>
    </row>
    <row r="44" spans="1:3" s="349" customFormat="1" ht="12" customHeight="1">
      <c r="A44" s="346" t="s">
        <v>150</v>
      </c>
      <c r="B44" s="347" t="s">
        <v>231</v>
      </c>
      <c r="C44" s="348">
        <v>2</v>
      </c>
    </row>
    <row r="45" spans="1:3" s="349" customFormat="1" ht="12" customHeight="1">
      <c r="A45" s="346" t="s">
        <v>222</v>
      </c>
      <c r="B45" s="347" t="s">
        <v>232</v>
      </c>
      <c r="C45" s="348"/>
    </row>
    <row r="46" spans="1:3" s="349" customFormat="1" ht="12" customHeight="1" thickBot="1">
      <c r="A46" s="351" t="s">
        <v>223</v>
      </c>
      <c r="B46" s="352" t="s">
        <v>233</v>
      </c>
      <c r="C46" s="354"/>
    </row>
    <row r="47" spans="1:3" s="349" customFormat="1" ht="12" customHeight="1" thickBot="1">
      <c r="A47" s="339" t="s">
        <v>18</v>
      </c>
      <c r="B47" s="340" t="s">
        <v>234</v>
      </c>
      <c r="C47" s="341">
        <f>SUM(C48:C52)</f>
        <v>0</v>
      </c>
    </row>
    <row r="48" spans="1:3" s="349" customFormat="1" ht="12" customHeight="1">
      <c r="A48" s="342" t="s">
        <v>83</v>
      </c>
      <c r="B48" s="343" t="s">
        <v>238</v>
      </c>
      <c r="C48" s="344"/>
    </row>
    <row r="49" spans="1:3" s="349" customFormat="1" ht="12" customHeight="1">
      <c r="A49" s="346" t="s">
        <v>84</v>
      </c>
      <c r="B49" s="347" t="s">
        <v>239</v>
      </c>
      <c r="C49" s="348"/>
    </row>
    <row r="50" spans="1:3" s="349" customFormat="1" ht="12" customHeight="1">
      <c r="A50" s="346" t="s">
        <v>235</v>
      </c>
      <c r="B50" s="347" t="s">
        <v>240</v>
      </c>
      <c r="C50" s="348"/>
    </row>
    <row r="51" spans="1:3" s="349" customFormat="1" ht="12" customHeight="1">
      <c r="A51" s="346" t="s">
        <v>236</v>
      </c>
      <c r="B51" s="347" t="s">
        <v>241</v>
      </c>
      <c r="C51" s="348"/>
    </row>
    <row r="52" spans="1:3" s="349" customFormat="1" ht="12" customHeight="1" thickBot="1">
      <c r="A52" s="351" t="s">
        <v>237</v>
      </c>
      <c r="B52" s="352" t="s">
        <v>242</v>
      </c>
      <c r="C52" s="354"/>
    </row>
    <row r="53" spans="1:3" s="349" customFormat="1" ht="12" customHeight="1" thickBot="1">
      <c r="A53" s="339" t="s">
        <v>151</v>
      </c>
      <c r="B53" s="340" t="s">
        <v>243</v>
      </c>
      <c r="C53" s="341">
        <f>SUM(C54:C56)</f>
        <v>0</v>
      </c>
    </row>
    <row r="54" spans="1:3" s="349" customFormat="1" ht="12" customHeight="1">
      <c r="A54" s="342" t="s">
        <v>85</v>
      </c>
      <c r="B54" s="343" t="s">
        <v>244</v>
      </c>
      <c r="C54" s="344"/>
    </row>
    <row r="55" spans="1:3" s="349" customFormat="1" ht="12" customHeight="1">
      <c r="A55" s="346" t="s">
        <v>86</v>
      </c>
      <c r="B55" s="347" t="s">
        <v>384</v>
      </c>
      <c r="C55" s="348"/>
    </row>
    <row r="56" spans="1:3" s="349" customFormat="1" ht="12" customHeight="1">
      <c r="A56" s="346" t="s">
        <v>248</v>
      </c>
      <c r="B56" s="347" t="s">
        <v>246</v>
      </c>
      <c r="C56" s="348"/>
    </row>
    <row r="57" spans="1:3" s="349" customFormat="1" ht="12" customHeight="1" thickBot="1">
      <c r="A57" s="351" t="s">
        <v>249</v>
      </c>
      <c r="B57" s="352" t="s">
        <v>247</v>
      </c>
      <c r="C57" s="354"/>
    </row>
    <row r="58" spans="1:3" s="349" customFormat="1" ht="12" customHeight="1" thickBot="1">
      <c r="A58" s="339" t="s">
        <v>20</v>
      </c>
      <c r="B58" s="353" t="s">
        <v>250</v>
      </c>
      <c r="C58" s="341">
        <f>SUM(C59:C61)</f>
        <v>6258</v>
      </c>
    </row>
    <row r="59" spans="1:3" s="349" customFormat="1" ht="12" customHeight="1">
      <c r="A59" s="342" t="s">
        <v>152</v>
      </c>
      <c r="B59" s="343" t="s">
        <v>252</v>
      </c>
      <c r="C59" s="348"/>
    </row>
    <row r="60" spans="1:3" s="349" customFormat="1" ht="12" customHeight="1">
      <c r="A60" s="346" t="s">
        <v>153</v>
      </c>
      <c r="B60" s="347" t="s">
        <v>385</v>
      </c>
      <c r="C60" s="348"/>
    </row>
    <row r="61" spans="1:3" s="349" customFormat="1" ht="12" customHeight="1">
      <c r="A61" s="346" t="s">
        <v>171</v>
      </c>
      <c r="B61" s="347" t="s">
        <v>253</v>
      </c>
      <c r="C61" s="348">
        <v>6258</v>
      </c>
    </row>
    <row r="62" spans="1:3" s="349" customFormat="1" ht="12" customHeight="1" thickBot="1">
      <c r="A62" s="351" t="s">
        <v>251</v>
      </c>
      <c r="B62" s="352" t="s">
        <v>254</v>
      </c>
      <c r="C62" s="348"/>
    </row>
    <row r="63" spans="1:3" s="349" customFormat="1" ht="12" customHeight="1" thickBot="1">
      <c r="A63" s="339" t="s">
        <v>21</v>
      </c>
      <c r="B63" s="340" t="s">
        <v>255</v>
      </c>
      <c r="C63" s="341">
        <f>+C8+C15+C22+C29+C36+C47+C53+C58</f>
        <v>24042</v>
      </c>
    </row>
    <row r="64" spans="1:3" s="349" customFormat="1" ht="12" customHeight="1" thickBot="1">
      <c r="A64" s="356" t="s">
        <v>442</v>
      </c>
      <c r="B64" s="353" t="s">
        <v>257</v>
      </c>
      <c r="C64" s="341">
        <f>SUM(C65:C67)</f>
        <v>0</v>
      </c>
    </row>
    <row r="65" spans="1:3" s="349" customFormat="1" ht="12" customHeight="1">
      <c r="A65" s="342" t="s">
        <v>290</v>
      </c>
      <c r="B65" s="343" t="s">
        <v>258</v>
      </c>
      <c r="C65" s="348"/>
    </row>
    <row r="66" spans="1:3" s="349" customFormat="1" ht="12" customHeight="1">
      <c r="A66" s="346" t="s">
        <v>299</v>
      </c>
      <c r="B66" s="347" t="s">
        <v>259</v>
      </c>
      <c r="C66" s="348"/>
    </row>
    <row r="67" spans="1:3" s="349" customFormat="1" ht="12" customHeight="1" thickBot="1">
      <c r="A67" s="351" t="s">
        <v>300</v>
      </c>
      <c r="B67" s="357" t="s">
        <v>260</v>
      </c>
      <c r="C67" s="348"/>
    </row>
    <row r="68" spans="1:3" s="349" customFormat="1" ht="12" customHeight="1" thickBot="1">
      <c r="A68" s="356" t="s">
        <v>261</v>
      </c>
      <c r="B68" s="353" t="s">
        <v>262</v>
      </c>
      <c r="C68" s="341">
        <f>SUM(C69:C72)</f>
        <v>0</v>
      </c>
    </row>
    <row r="69" spans="1:3" s="349" customFormat="1" ht="12" customHeight="1">
      <c r="A69" s="342" t="s">
        <v>122</v>
      </c>
      <c r="B69" s="343" t="s">
        <v>263</v>
      </c>
      <c r="C69" s="348"/>
    </row>
    <row r="70" spans="1:3" s="349" customFormat="1" ht="12" customHeight="1">
      <c r="A70" s="346" t="s">
        <v>123</v>
      </c>
      <c r="B70" s="347" t="s">
        <v>264</v>
      </c>
      <c r="C70" s="348"/>
    </row>
    <row r="71" spans="1:3" s="349" customFormat="1" ht="12" customHeight="1">
      <c r="A71" s="346" t="s">
        <v>291</v>
      </c>
      <c r="B71" s="347" t="s">
        <v>265</v>
      </c>
      <c r="C71" s="348"/>
    </row>
    <row r="72" spans="1:3" s="349" customFormat="1" ht="12" customHeight="1" thickBot="1">
      <c r="A72" s="351" t="s">
        <v>292</v>
      </c>
      <c r="B72" s="352" t="s">
        <v>266</v>
      </c>
      <c r="C72" s="348"/>
    </row>
    <row r="73" spans="1:3" s="349" customFormat="1" ht="12" customHeight="1" thickBot="1">
      <c r="A73" s="356" t="s">
        <v>267</v>
      </c>
      <c r="B73" s="353" t="s">
        <v>268</v>
      </c>
      <c r="C73" s="341">
        <f>SUM(C74:C75)</f>
        <v>4638</v>
      </c>
    </row>
    <row r="74" spans="1:3" s="349" customFormat="1" ht="12" customHeight="1">
      <c r="A74" s="342" t="s">
        <v>293</v>
      </c>
      <c r="B74" s="343" t="s">
        <v>269</v>
      </c>
      <c r="C74" s="348">
        <v>4638</v>
      </c>
    </row>
    <row r="75" spans="1:3" s="349" customFormat="1" ht="12" customHeight="1" thickBot="1">
      <c r="A75" s="351" t="s">
        <v>294</v>
      </c>
      <c r="B75" s="352" t="s">
        <v>270</v>
      </c>
      <c r="C75" s="348"/>
    </row>
    <row r="76" spans="1:3" s="345" customFormat="1" ht="12" customHeight="1" thickBot="1">
      <c r="A76" s="356" t="s">
        <v>271</v>
      </c>
      <c r="B76" s="353" t="s">
        <v>272</v>
      </c>
      <c r="C76" s="341">
        <f>SUM(C77:C79)</f>
        <v>0</v>
      </c>
    </row>
    <row r="77" spans="1:3" s="349" customFormat="1" ht="12" customHeight="1">
      <c r="A77" s="342" t="s">
        <v>295</v>
      </c>
      <c r="B77" s="343" t="s">
        <v>273</v>
      </c>
      <c r="C77" s="348"/>
    </row>
    <row r="78" spans="1:3" s="349" customFormat="1" ht="12" customHeight="1">
      <c r="A78" s="346" t="s">
        <v>296</v>
      </c>
      <c r="B78" s="347" t="s">
        <v>274</v>
      </c>
      <c r="C78" s="348"/>
    </row>
    <row r="79" spans="1:3" s="349" customFormat="1" ht="12" customHeight="1" thickBot="1">
      <c r="A79" s="351" t="s">
        <v>297</v>
      </c>
      <c r="B79" s="352" t="s">
        <v>275</v>
      </c>
      <c r="C79" s="348"/>
    </row>
    <row r="80" spans="1:3" s="349" customFormat="1" ht="12" customHeight="1" thickBot="1">
      <c r="A80" s="356" t="s">
        <v>276</v>
      </c>
      <c r="B80" s="353" t="s">
        <v>298</v>
      </c>
      <c r="C80" s="341">
        <f>SUM(C81:C84)</f>
        <v>0</v>
      </c>
    </row>
    <row r="81" spans="1:3" s="349" customFormat="1" ht="12" customHeight="1">
      <c r="A81" s="358" t="s">
        <v>277</v>
      </c>
      <c r="B81" s="343" t="s">
        <v>278</v>
      </c>
      <c r="C81" s="348"/>
    </row>
    <row r="82" spans="1:3" s="349" customFormat="1" ht="12" customHeight="1">
      <c r="A82" s="359" t="s">
        <v>279</v>
      </c>
      <c r="B82" s="347" t="s">
        <v>280</v>
      </c>
      <c r="C82" s="348"/>
    </row>
    <row r="83" spans="1:3" s="349" customFormat="1" ht="12" customHeight="1">
      <c r="A83" s="359" t="s">
        <v>281</v>
      </c>
      <c r="B83" s="347" t="s">
        <v>282</v>
      </c>
      <c r="C83" s="348"/>
    </row>
    <row r="84" spans="1:3" s="345" customFormat="1" ht="12" customHeight="1" thickBot="1">
      <c r="A84" s="360" t="s">
        <v>283</v>
      </c>
      <c r="B84" s="352" t="s">
        <v>284</v>
      </c>
      <c r="C84" s="348"/>
    </row>
    <row r="85" spans="1:3" s="345" customFormat="1" ht="12" customHeight="1" thickBot="1">
      <c r="A85" s="356" t="s">
        <v>285</v>
      </c>
      <c r="B85" s="353" t="s">
        <v>286</v>
      </c>
      <c r="C85" s="361"/>
    </row>
    <row r="86" spans="1:3" s="345" customFormat="1" ht="12" customHeight="1" thickBot="1">
      <c r="A86" s="356" t="s">
        <v>287</v>
      </c>
      <c r="B86" s="362" t="s">
        <v>288</v>
      </c>
      <c r="C86" s="341">
        <f>+C64+C68+C73+C76+C80+C85</f>
        <v>4638</v>
      </c>
    </row>
    <row r="87" spans="1:3" s="345" customFormat="1" ht="12" customHeight="1" thickBot="1">
      <c r="A87" s="363" t="s">
        <v>301</v>
      </c>
      <c r="B87" s="364" t="s">
        <v>443</v>
      </c>
      <c r="C87" s="341">
        <f>+C63+C86</f>
        <v>28680</v>
      </c>
    </row>
    <row r="88" spans="1:3" s="349" customFormat="1" ht="15" customHeight="1">
      <c r="A88" s="365"/>
      <c r="B88" s="366"/>
      <c r="C88" s="367"/>
    </row>
    <row r="89" spans="1:3" ht="13.5" thickBot="1">
      <c r="A89" s="368"/>
      <c r="B89" s="369"/>
      <c r="C89" s="370"/>
    </row>
    <row r="90" spans="1:3" s="335" customFormat="1" ht="16.5" customHeight="1" thickBot="1">
      <c r="A90" s="371"/>
      <c r="B90" s="372" t="s">
        <v>50</v>
      </c>
      <c r="C90" s="373"/>
    </row>
    <row r="91" spans="1:3" s="377" customFormat="1" ht="12" customHeight="1" thickBot="1">
      <c r="A91" s="374" t="s">
        <v>13</v>
      </c>
      <c r="B91" s="375" t="s">
        <v>444</v>
      </c>
      <c r="C91" s="376">
        <f>SUM(C92:C96)</f>
        <v>16876</v>
      </c>
    </row>
    <row r="92" spans="1:3" ht="12" customHeight="1">
      <c r="A92" s="378" t="s">
        <v>87</v>
      </c>
      <c r="B92" s="379" t="s">
        <v>44</v>
      </c>
      <c r="C92" s="380">
        <v>6138</v>
      </c>
    </row>
    <row r="93" spans="1:3" ht="12" customHeight="1">
      <c r="A93" s="346" t="s">
        <v>88</v>
      </c>
      <c r="B93" s="381" t="s">
        <v>154</v>
      </c>
      <c r="C93" s="348">
        <v>1332</v>
      </c>
    </row>
    <row r="94" spans="1:3" ht="12" customHeight="1">
      <c r="A94" s="346" t="s">
        <v>89</v>
      </c>
      <c r="B94" s="381" t="s">
        <v>120</v>
      </c>
      <c r="C94" s="354">
        <v>6387</v>
      </c>
    </row>
    <row r="95" spans="1:3" ht="12" customHeight="1">
      <c r="A95" s="346" t="s">
        <v>90</v>
      </c>
      <c r="B95" s="382" t="s">
        <v>155</v>
      </c>
      <c r="C95" s="354">
        <v>1388</v>
      </c>
    </row>
    <row r="96" spans="1:3" ht="12" customHeight="1">
      <c r="A96" s="346" t="s">
        <v>101</v>
      </c>
      <c r="B96" s="383" t="s">
        <v>156</v>
      </c>
      <c r="C96" s="354">
        <v>1631</v>
      </c>
    </row>
    <row r="97" spans="1:3" ht="12" customHeight="1">
      <c r="A97" s="346" t="s">
        <v>91</v>
      </c>
      <c r="B97" s="381" t="s">
        <v>305</v>
      </c>
      <c r="C97" s="354"/>
    </row>
    <row r="98" spans="1:3" ht="12" customHeight="1">
      <c r="A98" s="346" t="s">
        <v>92</v>
      </c>
      <c r="B98" s="384" t="s">
        <v>306</v>
      </c>
      <c r="C98" s="354"/>
    </row>
    <row r="99" spans="1:3" ht="12" customHeight="1">
      <c r="A99" s="346" t="s">
        <v>102</v>
      </c>
      <c r="B99" s="385" t="s">
        <v>307</v>
      </c>
      <c r="C99" s="354"/>
    </row>
    <row r="100" spans="1:3" ht="12" customHeight="1">
      <c r="A100" s="346" t="s">
        <v>103</v>
      </c>
      <c r="B100" s="385" t="s">
        <v>308</v>
      </c>
      <c r="C100" s="354"/>
    </row>
    <row r="101" spans="1:3" ht="12" customHeight="1">
      <c r="A101" s="346" t="s">
        <v>104</v>
      </c>
      <c r="B101" s="384" t="s">
        <v>309</v>
      </c>
      <c r="C101" s="354">
        <v>82</v>
      </c>
    </row>
    <row r="102" spans="1:3" ht="12" customHeight="1">
      <c r="A102" s="346" t="s">
        <v>105</v>
      </c>
      <c r="B102" s="384" t="s">
        <v>310</v>
      </c>
      <c r="C102" s="354"/>
    </row>
    <row r="103" spans="1:3" ht="12" customHeight="1">
      <c r="A103" s="346" t="s">
        <v>107</v>
      </c>
      <c r="B103" s="385" t="s">
        <v>311</v>
      </c>
      <c r="C103" s="354"/>
    </row>
    <row r="104" spans="1:3" ht="12" customHeight="1">
      <c r="A104" s="386" t="s">
        <v>157</v>
      </c>
      <c r="B104" s="387" t="s">
        <v>312</v>
      </c>
      <c r="C104" s="354"/>
    </row>
    <row r="105" spans="1:3" ht="12" customHeight="1">
      <c r="A105" s="346" t="s">
        <v>302</v>
      </c>
      <c r="B105" s="387" t="s">
        <v>313</v>
      </c>
      <c r="C105" s="354"/>
    </row>
    <row r="106" spans="1:3" ht="12" customHeight="1" thickBot="1">
      <c r="A106" s="388" t="s">
        <v>303</v>
      </c>
      <c r="B106" s="389" t="s">
        <v>314</v>
      </c>
      <c r="C106" s="390">
        <v>1549</v>
      </c>
    </row>
    <row r="107" spans="1:3" ht="12" customHeight="1" thickBot="1">
      <c r="A107" s="339" t="s">
        <v>14</v>
      </c>
      <c r="B107" s="391" t="s">
        <v>445</v>
      </c>
      <c r="C107" s="341">
        <f>+C108+C110+C112</f>
        <v>6401</v>
      </c>
    </row>
    <row r="108" spans="1:3" ht="12" customHeight="1">
      <c r="A108" s="342" t="s">
        <v>93</v>
      </c>
      <c r="B108" s="381" t="s">
        <v>170</v>
      </c>
      <c r="C108" s="344">
        <v>289</v>
      </c>
    </row>
    <row r="109" spans="1:3" ht="12" customHeight="1">
      <c r="A109" s="342" t="s">
        <v>94</v>
      </c>
      <c r="B109" s="392" t="s">
        <v>319</v>
      </c>
      <c r="C109" s="344"/>
    </row>
    <row r="110" spans="1:3" ht="12" customHeight="1">
      <c r="A110" s="342" t="s">
        <v>95</v>
      </c>
      <c r="B110" s="392" t="s">
        <v>158</v>
      </c>
      <c r="C110" s="348">
        <v>6112</v>
      </c>
    </row>
    <row r="111" spans="1:3" ht="12" customHeight="1">
      <c r="A111" s="342" t="s">
        <v>96</v>
      </c>
      <c r="B111" s="392" t="s">
        <v>320</v>
      </c>
      <c r="C111" s="393"/>
    </row>
    <row r="112" spans="1:3" ht="12" customHeight="1">
      <c r="A112" s="342" t="s">
        <v>97</v>
      </c>
      <c r="B112" s="394" t="s">
        <v>172</v>
      </c>
      <c r="C112" s="393"/>
    </row>
    <row r="113" spans="1:3" ht="12" customHeight="1">
      <c r="A113" s="342" t="s">
        <v>106</v>
      </c>
      <c r="B113" s="395" t="s">
        <v>386</v>
      </c>
      <c r="C113" s="393"/>
    </row>
    <row r="114" spans="1:3" ht="12" customHeight="1">
      <c r="A114" s="342" t="s">
        <v>108</v>
      </c>
      <c r="B114" s="396" t="s">
        <v>325</v>
      </c>
      <c r="C114" s="393"/>
    </row>
    <row r="115" spans="1:3" ht="12" customHeight="1">
      <c r="A115" s="342" t="s">
        <v>159</v>
      </c>
      <c r="B115" s="385" t="s">
        <v>308</v>
      </c>
      <c r="C115" s="393"/>
    </row>
    <row r="116" spans="1:3" ht="12" customHeight="1">
      <c r="A116" s="342" t="s">
        <v>160</v>
      </c>
      <c r="B116" s="385" t="s">
        <v>324</v>
      </c>
      <c r="C116" s="393"/>
    </row>
    <row r="117" spans="1:3" ht="12" customHeight="1">
      <c r="A117" s="342" t="s">
        <v>161</v>
      </c>
      <c r="B117" s="385" t="s">
        <v>323</v>
      </c>
      <c r="C117" s="393"/>
    </row>
    <row r="118" spans="1:3" ht="12" customHeight="1">
      <c r="A118" s="342" t="s">
        <v>316</v>
      </c>
      <c r="B118" s="385" t="s">
        <v>311</v>
      </c>
      <c r="C118" s="393"/>
    </row>
    <row r="119" spans="1:3" ht="12" customHeight="1">
      <c r="A119" s="342" t="s">
        <v>317</v>
      </c>
      <c r="B119" s="385" t="s">
        <v>322</v>
      </c>
      <c r="C119" s="393"/>
    </row>
    <row r="120" spans="1:3" ht="12" customHeight="1" thickBot="1">
      <c r="A120" s="386" t="s">
        <v>318</v>
      </c>
      <c r="B120" s="385" t="s">
        <v>321</v>
      </c>
      <c r="C120" s="397"/>
    </row>
    <row r="121" spans="1:3" ht="12" customHeight="1" thickBot="1">
      <c r="A121" s="339" t="s">
        <v>15</v>
      </c>
      <c r="B121" s="340" t="s">
        <v>326</v>
      </c>
      <c r="C121" s="341">
        <f>+C122+C123</f>
        <v>5403</v>
      </c>
    </row>
    <row r="122" spans="1:3" ht="12" customHeight="1">
      <c r="A122" s="342" t="s">
        <v>76</v>
      </c>
      <c r="B122" s="398" t="s">
        <v>51</v>
      </c>
      <c r="C122" s="344">
        <v>5403</v>
      </c>
    </row>
    <row r="123" spans="1:3" ht="12" customHeight="1" thickBot="1">
      <c r="A123" s="351" t="s">
        <v>77</v>
      </c>
      <c r="B123" s="392" t="s">
        <v>52</v>
      </c>
      <c r="C123" s="354"/>
    </row>
    <row r="124" spans="1:3" ht="12" customHeight="1" thickBot="1">
      <c r="A124" s="339" t="s">
        <v>16</v>
      </c>
      <c r="B124" s="340" t="s">
        <v>327</v>
      </c>
      <c r="C124" s="341">
        <f>+C91+C107+C121</f>
        <v>28680</v>
      </c>
    </row>
    <row r="125" spans="1:3" ht="12" customHeight="1" thickBot="1">
      <c r="A125" s="339" t="s">
        <v>17</v>
      </c>
      <c r="B125" s="340" t="s">
        <v>328</v>
      </c>
      <c r="C125" s="341">
        <f>+C126+C127+C128</f>
        <v>0</v>
      </c>
    </row>
    <row r="126" spans="1:3" s="377" customFormat="1" ht="12" customHeight="1">
      <c r="A126" s="342" t="s">
        <v>80</v>
      </c>
      <c r="B126" s="398" t="s">
        <v>329</v>
      </c>
      <c r="C126" s="393"/>
    </row>
    <row r="127" spans="1:3" ht="12" customHeight="1">
      <c r="A127" s="342" t="s">
        <v>81</v>
      </c>
      <c r="B127" s="398" t="s">
        <v>330</v>
      </c>
      <c r="C127" s="393"/>
    </row>
    <row r="128" spans="1:3" ht="12" customHeight="1" thickBot="1">
      <c r="A128" s="386" t="s">
        <v>82</v>
      </c>
      <c r="B128" s="399" t="s">
        <v>331</v>
      </c>
      <c r="C128" s="393"/>
    </row>
    <row r="129" spans="1:11" ht="12" customHeight="1" thickBot="1">
      <c r="A129" s="339" t="s">
        <v>18</v>
      </c>
      <c r="B129" s="340" t="s">
        <v>369</v>
      </c>
      <c r="C129" s="341">
        <f>+C130+C131+C132+C133</f>
        <v>0</v>
      </c>
    </row>
    <row r="130" spans="1:11" ht="12" customHeight="1">
      <c r="A130" s="342" t="s">
        <v>83</v>
      </c>
      <c r="B130" s="398" t="s">
        <v>332</v>
      </c>
      <c r="C130" s="393"/>
    </row>
    <row r="131" spans="1:11" ht="12" customHeight="1">
      <c r="A131" s="342" t="s">
        <v>84</v>
      </c>
      <c r="B131" s="398" t="s">
        <v>333</v>
      </c>
      <c r="C131" s="393"/>
    </row>
    <row r="132" spans="1:11" ht="12" customHeight="1">
      <c r="A132" s="342" t="s">
        <v>235</v>
      </c>
      <c r="B132" s="398" t="s">
        <v>334</v>
      </c>
      <c r="C132" s="393"/>
    </row>
    <row r="133" spans="1:11" s="377" customFormat="1" ht="12" customHeight="1" thickBot="1">
      <c r="A133" s="386" t="s">
        <v>236</v>
      </c>
      <c r="B133" s="399" t="s">
        <v>335</v>
      </c>
      <c r="C133" s="393"/>
    </row>
    <row r="134" spans="1:11" ht="12" customHeight="1" thickBot="1">
      <c r="A134" s="339" t="s">
        <v>19</v>
      </c>
      <c r="B134" s="340" t="s">
        <v>336</v>
      </c>
      <c r="C134" s="341">
        <f>+C135+C136+C137+C138</f>
        <v>0</v>
      </c>
      <c r="K134" s="400"/>
    </row>
    <row r="135" spans="1:11">
      <c r="A135" s="342" t="s">
        <v>85</v>
      </c>
      <c r="B135" s="398" t="s">
        <v>337</v>
      </c>
      <c r="C135" s="393"/>
    </row>
    <row r="136" spans="1:11" ht="12" customHeight="1">
      <c r="A136" s="342" t="s">
        <v>86</v>
      </c>
      <c r="B136" s="398" t="s">
        <v>347</v>
      </c>
      <c r="C136" s="393"/>
    </row>
    <row r="137" spans="1:11" s="377" customFormat="1" ht="12" customHeight="1">
      <c r="A137" s="342" t="s">
        <v>248</v>
      </c>
      <c r="B137" s="398" t="s">
        <v>338</v>
      </c>
      <c r="C137" s="393"/>
    </row>
    <row r="138" spans="1:11" s="377" customFormat="1" ht="12" customHeight="1" thickBot="1">
      <c r="A138" s="386" t="s">
        <v>249</v>
      </c>
      <c r="B138" s="399" t="s">
        <v>339</v>
      </c>
      <c r="C138" s="393"/>
    </row>
    <row r="139" spans="1:11" s="377" customFormat="1" ht="12" customHeight="1" thickBot="1">
      <c r="A139" s="339" t="s">
        <v>20</v>
      </c>
      <c r="B139" s="340" t="s">
        <v>340</v>
      </c>
      <c r="C139" s="401">
        <f>+C140+C141+C142+C143</f>
        <v>0</v>
      </c>
    </row>
    <row r="140" spans="1:11" s="377" customFormat="1" ht="12" customHeight="1">
      <c r="A140" s="342" t="s">
        <v>152</v>
      </c>
      <c r="B140" s="398" t="s">
        <v>341</v>
      </c>
      <c r="C140" s="393"/>
    </row>
    <row r="141" spans="1:11" s="377" customFormat="1" ht="12" customHeight="1">
      <c r="A141" s="342" t="s">
        <v>153</v>
      </c>
      <c r="B141" s="398" t="s">
        <v>342</v>
      </c>
      <c r="C141" s="393"/>
    </row>
    <row r="142" spans="1:11" s="377" customFormat="1" ht="12" customHeight="1">
      <c r="A142" s="342" t="s">
        <v>171</v>
      </c>
      <c r="B142" s="398" t="s">
        <v>343</v>
      </c>
      <c r="C142" s="393"/>
    </row>
    <row r="143" spans="1:11" ht="12.75" customHeight="1" thickBot="1">
      <c r="A143" s="342" t="s">
        <v>251</v>
      </c>
      <c r="B143" s="398" t="s">
        <v>344</v>
      </c>
      <c r="C143" s="393"/>
    </row>
    <row r="144" spans="1:11" ht="12" customHeight="1" thickBot="1">
      <c r="A144" s="339" t="s">
        <v>21</v>
      </c>
      <c r="B144" s="340" t="s">
        <v>345</v>
      </c>
      <c r="C144" s="402">
        <f>+C125+C129+C134+C139</f>
        <v>0</v>
      </c>
    </row>
    <row r="145" spans="1:3" ht="15" customHeight="1" thickBot="1">
      <c r="A145" s="403" t="s">
        <v>22</v>
      </c>
      <c r="B145" s="404" t="s">
        <v>346</v>
      </c>
      <c r="C145" s="402">
        <f>+C124+C144</f>
        <v>28680</v>
      </c>
    </row>
    <row r="147" spans="1:3" ht="15" customHeight="1" thickBot="1">
      <c r="A147" s="405" t="s">
        <v>446</v>
      </c>
      <c r="B147" s="406"/>
      <c r="C147" s="407">
        <v>1</v>
      </c>
    </row>
    <row r="148" spans="1:3" ht="14.25" customHeight="1" thickBot="1">
      <c r="A148" s="405" t="s">
        <v>447</v>
      </c>
      <c r="B148" s="406"/>
      <c r="C148" s="407">
        <v>2</v>
      </c>
    </row>
  </sheetData>
  <sheetProtection selectLockedCells="1" selectUnlockedCells="1"/>
  <mergeCells count="1">
    <mergeCell ref="A1:C1"/>
  </mergeCells>
  <pageMargins left="0.78740157480314965" right="0.78740157480314965" top="1.0629921259842521" bottom="1.0629921259842521" header="0.78740157480314965" footer="0.78740157480314965"/>
  <pageSetup paperSize="9" scale="75" firstPageNumber="0" orientation="portrait" horizontalDpi="300" verticalDpi="300" r:id="rId1"/>
  <headerFooter alignWithMargins="0">
    <oddHeader>&amp;R3. melléklet az 5/2015. (V. 12.) önkormányzati rendelethez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0"/>
  </sheetPr>
  <dimension ref="A1:K148"/>
  <sheetViews>
    <sheetView topLeftCell="A4" zoomScaleSheetLayoutView="85" workbookViewId="0">
      <selection activeCell="I32" sqref="I32"/>
    </sheetView>
  </sheetViews>
  <sheetFormatPr defaultRowHeight="12.75"/>
  <cols>
    <col min="1" max="1" width="19.5" style="419" customWidth="1"/>
    <col min="2" max="2" width="72" style="418" customWidth="1"/>
    <col min="3" max="3" width="12.83203125" style="417" customWidth="1"/>
    <col min="4" max="16384" width="9.33203125" style="416"/>
  </cols>
  <sheetData>
    <row r="1" spans="1:3" s="475" customFormat="1" ht="16.5" customHeight="1" thickBot="1">
      <c r="A1" s="478"/>
      <c r="B1" s="477"/>
      <c r="C1" s="476" t="s">
        <v>450</v>
      </c>
    </row>
    <row r="2" spans="1:3" s="468" customFormat="1" ht="21" customHeight="1">
      <c r="A2" s="474" t="s">
        <v>54</v>
      </c>
      <c r="B2" s="473" t="s">
        <v>435</v>
      </c>
      <c r="C2" s="472" t="s">
        <v>436</v>
      </c>
    </row>
    <row r="3" spans="1:3" s="468" customFormat="1" ht="16.5" thickBot="1">
      <c r="A3" s="471" t="s">
        <v>437</v>
      </c>
      <c r="B3" s="470" t="s">
        <v>449</v>
      </c>
      <c r="C3" s="469">
        <v>2</v>
      </c>
    </row>
    <row r="4" spans="1:3" s="465" customFormat="1" ht="15.95" customHeight="1" thickBot="1">
      <c r="A4" s="467"/>
      <c r="B4" s="467"/>
      <c r="C4" s="466" t="s">
        <v>48</v>
      </c>
    </row>
    <row r="5" spans="1:3" ht="13.5" thickBot="1">
      <c r="A5" s="464" t="s">
        <v>439</v>
      </c>
      <c r="B5" s="463" t="s">
        <v>440</v>
      </c>
      <c r="C5" s="462" t="s">
        <v>441</v>
      </c>
    </row>
    <row r="6" spans="1:3" s="431" customFormat="1" ht="12.95" customHeight="1" thickBot="1">
      <c r="A6" s="461">
        <v>1</v>
      </c>
      <c r="B6" s="460">
        <v>2</v>
      </c>
      <c r="C6" s="459">
        <v>3</v>
      </c>
    </row>
    <row r="7" spans="1:3" s="431" customFormat="1" ht="15.95" customHeight="1" thickBot="1">
      <c r="A7" s="458"/>
      <c r="B7" s="457" t="s">
        <v>49</v>
      </c>
      <c r="C7" s="456"/>
    </row>
    <row r="8" spans="1:3" s="431" customFormat="1" ht="12" customHeight="1" thickBot="1">
      <c r="A8" s="339" t="s">
        <v>13</v>
      </c>
      <c r="B8" s="340" t="s">
        <v>191</v>
      </c>
      <c r="C8" s="341">
        <f>+C9+C10+C11+C12+C13+C14</f>
        <v>7112</v>
      </c>
    </row>
    <row r="9" spans="1:3" s="442" customFormat="1" ht="12" customHeight="1">
      <c r="A9" s="342" t="s">
        <v>87</v>
      </c>
      <c r="B9" s="452" t="s">
        <v>192</v>
      </c>
      <c r="C9" s="344">
        <v>5893</v>
      </c>
    </row>
    <row r="10" spans="1:3" s="438" customFormat="1" ht="12" customHeight="1">
      <c r="A10" s="346" t="s">
        <v>88</v>
      </c>
      <c r="B10" s="450" t="s">
        <v>193</v>
      </c>
      <c r="C10" s="348"/>
    </row>
    <row r="11" spans="1:3" s="438" customFormat="1" ht="12" customHeight="1">
      <c r="A11" s="346" t="s">
        <v>89</v>
      </c>
      <c r="B11" s="450" t="s">
        <v>194</v>
      </c>
      <c r="C11" s="348">
        <v>901</v>
      </c>
    </row>
    <row r="12" spans="1:3" s="438" customFormat="1" ht="12" customHeight="1">
      <c r="A12" s="346" t="s">
        <v>90</v>
      </c>
      <c r="B12" s="450" t="s">
        <v>195</v>
      </c>
      <c r="C12" s="348"/>
    </row>
    <row r="13" spans="1:3" s="438" customFormat="1" ht="12" customHeight="1">
      <c r="A13" s="346" t="s">
        <v>121</v>
      </c>
      <c r="B13" s="450" t="s">
        <v>196</v>
      </c>
      <c r="C13" s="350"/>
    </row>
    <row r="14" spans="1:3" s="442" customFormat="1" ht="12" customHeight="1" thickBot="1">
      <c r="A14" s="351" t="s">
        <v>91</v>
      </c>
      <c r="B14" s="448" t="s">
        <v>197</v>
      </c>
      <c r="C14" s="455">
        <v>318</v>
      </c>
    </row>
    <row r="15" spans="1:3" s="442" customFormat="1" ht="12" customHeight="1" thickBot="1">
      <c r="A15" s="339" t="s">
        <v>14</v>
      </c>
      <c r="B15" s="447" t="s">
        <v>198</v>
      </c>
      <c r="C15" s="341">
        <f>+C16+C17+C18+C19+C20</f>
        <v>2422</v>
      </c>
    </row>
    <row r="16" spans="1:3" s="442" customFormat="1" ht="12" customHeight="1">
      <c r="A16" s="342" t="s">
        <v>93</v>
      </c>
      <c r="B16" s="452" t="s">
        <v>199</v>
      </c>
      <c r="C16" s="344"/>
    </row>
    <row r="17" spans="1:3" s="442" customFormat="1" ht="12" customHeight="1">
      <c r="A17" s="346" t="s">
        <v>94</v>
      </c>
      <c r="B17" s="450" t="s">
        <v>200</v>
      </c>
      <c r="C17" s="348"/>
    </row>
    <row r="18" spans="1:3" s="442" customFormat="1" ht="12" customHeight="1">
      <c r="A18" s="346" t="s">
        <v>95</v>
      </c>
      <c r="B18" s="450" t="s">
        <v>380</v>
      </c>
      <c r="C18" s="348"/>
    </row>
    <row r="19" spans="1:3" s="442" customFormat="1" ht="12" customHeight="1">
      <c r="A19" s="346" t="s">
        <v>96</v>
      </c>
      <c r="B19" s="450" t="s">
        <v>381</v>
      </c>
      <c r="C19" s="348"/>
    </row>
    <row r="20" spans="1:3" s="442" customFormat="1" ht="12" customHeight="1">
      <c r="A20" s="346" t="s">
        <v>97</v>
      </c>
      <c r="B20" s="450" t="s">
        <v>201</v>
      </c>
      <c r="C20" s="348">
        <v>2422</v>
      </c>
    </row>
    <row r="21" spans="1:3" s="438" customFormat="1" ht="12" customHeight="1" thickBot="1">
      <c r="A21" s="351" t="s">
        <v>106</v>
      </c>
      <c r="B21" s="448" t="s">
        <v>202</v>
      </c>
      <c r="C21" s="354"/>
    </row>
    <row r="22" spans="1:3" s="438" customFormat="1" ht="12" customHeight="1" thickBot="1">
      <c r="A22" s="339" t="s">
        <v>15</v>
      </c>
      <c r="B22" s="340" t="s">
        <v>203</v>
      </c>
      <c r="C22" s="341">
        <f>+C23+C24+C25+C26+C27</f>
        <v>1500</v>
      </c>
    </row>
    <row r="23" spans="1:3" s="438" customFormat="1" ht="12" customHeight="1">
      <c r="A23" s="342" t="s">
        <v>76</v>
      </c>
      <c r="B23" s="452" t="s">
        <v>204</v>
      </c>
      <c r="C23" s="344">
        <v>1500</v>
      </c>
    </row>
    <row r="24" spans="1:3" s="442" customFormat="1" ht="12" customHeight="1">
      <c r="A24" s="346" t="s">
        <v>77</v>
      </c>
      <c r="B24" s="450" t="s">
        <v>205</v>
      </c>
      <c r="C24" s="348"/>
    </row>
    <row r="25" spans="1:3" s="438" customFormat="1" ht="12" customHeight="1">
      <c r="A25" s="346" t="s">
        <v>78</v>
      </c>
      <c r="B25" s="450" t="s">
        <v>382</v>
      </c>
      <c r="C25" s="348"/>
    </row>
    <row r="26" spans="1:3" s="438" customFormat="1" ht="12" customHeight="1">
      <c r="A26" s="346" t="s">
        <v>79</v>
      </c>
      <c r="B26" s="450" t="s">
        <v>383</v>
      </c>
      <c r="C26" s="348"/>
    </row>
    <row r="27" spans="1:3" s="438" customFormat="1" ht="12" customHeight="1">
      <c r="A27" s="346" t="s">
        <v>142</v>
      </c>
      <c r="B27" s="450" t="s">
        <v>206</v>
      </c>
      <c r="C27" s="348"/>
    </row>
    <row r="28" spans="1:3" s="438" customFormat="1" ht="12" customHeight="1" thickBot="1">
      <c r="A28" s="351" t="s">
        <v>143</v>
      </c>
      <c r="B28" s="448" t="s">
        <v>207</v>
      </c>
      <c r="C28" s="354"/>
    </row>
    <row r="29" spans="1:3" s="438" customFormat="1" ht="12" customHeight="1" thickBot="1">
      <c r="A29" s="339" t="s">
        <v>144</v>
      </c>
      <c r="B29" s="340" t="s">
        <v>208</v>
      </c>
      <c r="C29" s="341">
        <f>+C30+C33+C34+C35</f>
        <v>2643</v>
      </c>
    </row>
    <row r="30" spans="1:3" s="438" customFormat="1" ht="12" customHeight="1">
      <c r="A30" s="342" t="s">
        <v>209</v>
      </c>
      <c r="B30" s="452" t="s">
        <v>215</v>
      </c>
      <c r="C30" s="355">
        <v>600</v>
      </c>
    </row>
    <row r="31" spans="1:3" s="438" customFormat="1" ht="12" customHeight="1">
      <c r="A31" s="346" t="s">
        <v>210</v>
      </c>
      <c r="B31" s="450" t="s">
        <v>216</v>
      </c>
      <c r="C31" s="348">
        <v>450</v>
      </c>
    </row>
    <row r="32" spans="1:3" s="438" customFormat="1" ht="12" customHeight="1">
      <c r="A32" s="346" t="s">
        <v>211</v>
      </c>
      <c r="B32" s="450" t="s">
        <v>217</v>
      </c>
      <c r="C32" s="348">
        <v>150</v>
      </c>
    </row>
    <row r="33" spans="1:3" s="438" customFormat="1" ht="12" customHeight="1">
      <c r="A33" s="346" t="s">
        <v>212</v>
      </c>
      <c r="B33" s="450" t="s">
        <v>218</v>
      </c>
      <c r="C33" s="348">
        <v>2000</v>
      </c>
    </row>
    <row r="34" spans="1:3" s="438" customFormat="1" ht="12" customHeight="1">
      <c r="A34" s="346" t="s">
        <v>213</v>
      </c>
      <c r="B34" s="450" t="s">
        <v>219</v>
      </c>
      <c r="C34" s="348"/>
    </row>
    <row r="35" spans="1:3" s="438" customFormat="1" ht="12" customHeight="1" thickBot="1">
      <c r="A35" s="351" t="s">
        <v>214</v>
      </c>
      <c r="B35" s="448" t="s">
        <v>220</v>
      </c>
      <c r="C35" s="354">
        <v>43</v>
      </c>
    </row>
    <row r="36" spans="1:3" s="438" customFormat="1" ht="12" customHeight="1" thickBot="1">
      <c r="A36" s="339" t="s">
        <v>17</v>
      </c>
      <c r="B36" s="340" t="s">
        <v>221</v>
      </c>
      <c r="C36" s="341">
        <f>SUM(C37:C46)</f>
        <v>832</v>
      </c>
    </row>
    <row r="37" spans="1:3" s="438" customFormat="1" ht="12" customHeight="1">
      <c r="A37" s="342" t="s">
        <v>80</v>
      </c>
      <c r="B37" s="452" t="s">
        <v>224</v>
      </c>
      <c r="C37" s="344"/>
    </row>
    <row r="38" spans="1:3" s="438" customFormat="1" ht="12" customHeight="1">
      <c r="A38" s="346" t="s">
        <v>81</v>
      </c>
      <c r="B38" s="450" t="s">
        <v>225</v>
      </c>
      <c r="C38" s="348">
        <v>85</v>
      </c>
    </row>
    <row r="39" spans="1:3" s="438" customFormat="1" ht="12" customHeight="1">
      <c r="A39" s="346" t="s">
        <v>82</v>
      </c>
      <c r="B39" s="450" t="s">
        <v>226</v>
      </c>
      <c r="C39" s="348"/>
    </row>
    <row r="40" spans="1:3" s="438" customFormat="1" ht="12" customHeight="1">
      <c r="A40" s="346" t="s">
        <v>146</v>
      </c>
      <c r="B40" s="450" t="s">
        <v>227</v>
      </c>
      <c r="C40" s="348"/>
    </row>
    <row r="41" spans="1:3" s="438" customFormat="1" ht="12" customHeight="1">
      <c r="A41" s="346" t="s">
        <v>147</v>
      </c>
      <c r="B41" s="450" t="s">
        <v>228</v>
      </c>
      <c r="C41" s="348">
        <v>745</v>
      </c>
    </row>
    <row r="42" spans="1:3" s="438" customFormat="1" ht="12" customHeight="1">
      <c r="A42" s="346" t="s">
        <v>148</v>
      </c>
      <c r="B42" s="450" t="s">
        <v>229</v>
      </c>
      <c r="C42" s="348"/>
    </row>
    <row r="43" spans="1:3" s="438" customFormat="1" ht="12" customHeight="1">
      <c r="A43" s="346" t="s">
        <v>149</v>
      </c>
      <c r="B43" s="450" t="s">
        <v>230</v>
      </c>
      <c r="C43" s="348"/>
    </row>
    <row r="44" spans="1:3" s="438" customFormat="1" ht="12" customHeight="1">
      <c r="A44" s="346" t="s">
        <v>150</v>
      </c>
      <c r="B44" s="450" t="s">
        <v>231</v>
      </c>
      <c r="C44" s="348">
        <v>2</v>
      </c>
    </row>
    <row r="45" spans="1:3" s="438" customFormat="1" ht="12" customHeight="1">
      <c r="A45" s="346" t="s">
        <v>222</v>
      </c>
      <c r="B45" s="450" t="s">
        <v>232</v>
      </c>
      <c r="C45" s="348"/>
    </row>
    <row r="46" spans="1:3" s="438" customFormat="1" ht="12" customHeight="1" thickBot="1">
      <c r="A46" s="351" t="s">
        <v>223</v>
      </c>
      <c r="B46" s="448" t="s">
        <v>233</v>
      </c>
      <c r="C46" s="354"/>
    </row>
    <row r="47" spans="1:3" s="438" customFormat="1" ht="12" customHeight="1" thickBot="1">
      <c r="A47" s="339" t="s">
        <v>18</v>
      </c>
      <c r="B47" s="340" t="s">
        <v>234</v>
      </c>
      <c r="C47" s="341">
        <f>SUM(C48:C52)</f>
        <v>0</v>
      </c>
    </row>
    <row r="48" spans="1:3" s="438" customFormat="1" ht="12" customHeight="1">
      <c r="A48" s="342" t="s">
        <v>83</v>
      </c>
      <c r="B48" s="452" t="s">
        <v>238</v>
      </c>
      <c r="C48" s="344"/>
    </row>
    <row r="49" spans="1:3" s="438" customFormat="1" ht="12" customHeight="1">
      <c r="A49" s="346" t="s">
        <v>84</v>
      </c>
      <c r="B49" s="450" t="s">
        <v>239</v>
      </c>
      <c r="C49" s="348"/>
    </row>
    <row r="50" spans="1:3" s="438" customFormat="1" ht="12" customHeight="1">
      <c r="A50" s="346" t="s">
        <v>235</v>
      </c>
      <c r="B50" s="450" t="s">
        <v>240</v>
      </c>
      <c r="C50" s="348"/>
    </row>
    <row r="51" spans="1:3" s="438" customFormat="1" ht="12" customHeight="1">
      <c r="A51" s="346" t="s">
        <v>236</v>
      </c>
      <c r="B51" s="450" t="s">
        <v>241</v>
      </c>
      <c r="C51" s="348"/>
    </row>
    <row r="52" spans="1:3" s="438" customFormat="1" ht="12" customHeight="1" thickBot="1">
      <c r="A52" s="351" t="s">
        <v>237</v>
      </c>
      <c r="B52" s="448" t="s">
        <v>242</v>
      </c>
      <c r="C52" s="354"/>
    </row>
    <row r="53" spans="1:3" s="438" customFormat="1" ht="12" customHeight="1" thickBot="1">
      <c r="A53" s="339" t="s">
        <v>151</v>
      </c>
      <c r="B53" s="340" t="s">
        <v>243</v>
      </c>
      <c r="C53" s="341">
        <f>SUM(C54:C56)</f>
        <v>0</v>
      </c>
    </row>
    <row r="54" spans="1:3" s="438" customFormat="1" ht="12" customHeight="1">
      <c r="A54" s="342" t="s">
        <v>85</v>
      </c>
      <c r="B54" s="452" t="s">
        <v>244</v>
      </c>
      <c r="C54" s="344"/>
    </row>
    <row r="55" spans="1:3" s="438" customFormat="1" ht="12" customHeight="1">
      <c r="A55" s="346" t="s">
        <v>86</v>
      </c>
      <c r="B55" s="450" t="s">
        <v>384</v>
      </c>
      <c r="C55" s="348"/>
    </row>
    <row r="56" spans="1:3" s="438" customFormat="1" ht="12" customHeight="1">
      <c r="A56" s="346" t="s">
        <v>248</v>
      </c>
      <c r="B56" s="450" t="s">
        <v>246</v>
      </c>
      <c r="C56" s="348"/>
    </row>
    <row r="57" spans="1:3" s="438" customFormat="1" ht="12" customHeight="1" thickBot="1">
      <c r="A57" s="351" t="s">
        <v>249</v>
      </c>
      <c r="B57" s="448" t="s">
        <v>247</v>
      </c>
      <c r="C57" s="354"/>
    </row>
    <row r="58" spans="1:3" s="438" customFormat="1" ht="12" customHeight="1" thickBot="1">
      <c r="A58" s="339" t="s">
        <v>20</v>
      </c>
      <c r="B58" s="447" t="s">
        <v>250</v>
      </c>
      <c r="C58" s="341">
        <f>SUM(C59:C61)</f>
        <v>6258</v>
      </c>
    </row>
    <row r="59" spans="1:3" s="438" customFormat="1" ht="12" customHeight="1">
      <c r="A59" s="342" t="s">
        <v>152</v>
      </c>
      <c r="B59" s="452" t="s">
        <v>252</v>
      </c>
      <c r="C59" s="348"/>
    </row>
    <row r="60" spans="1:3" s="438" customFormat="1" ht="12" customHeight="1">
      <c r="A60" s="346" t="s">
        <v>153</v>
      </c>
      <c r="B60" s="450" t="s">
        <v>385</v>
      </c>
      <c r="C60" s="348"/>
    </row>
    <row r="61" spans="1:3" s="438" customFormat="1" ht="12" customHeight="1">
      <c r="A61" s="346" t="s">
        <v>171</v>
      </c>
      <c r="B61" s="450" t="s">
        <v>253</v>
      </c>
      <c r="C61" s="348">
        <v>6258</v>
      </c>
    </row>
    <row r="62" spans="1:3" s="438" customFormat="1" ht="12" customHeight="1" thickBot="1">
      <c r="A62" s="351" t="s">
        <v>251</v>
      </c>
      <c r="B62" s="448" t="s">
        <v>254</v>
      </c>
      <c r="C62" s="348"/>
    </row>
    <row r="63" spans="1:3" s="438" customFormat="1" ht="12" customHeight="1" thickBot="1">
      <c r="A63" s="339" t="s">
        <v>21</v>
      </c>
      <c r="B63" s="340" t="s">
        <v>255</v>
      </c>
      <c r="C63" s="341">
        <f>+C8+C15+C22+C29+C36+C47+C53+C58</f>
        <v>20767</v>
      </c>
    </row>
    <row r="64" spans="1:3" s="438" customFormat="1" ht="12" customHeight="1" thickBot="1">
      <c r="A64" s="446" t="s">
        <v>442</v>
      </c>
      <c r="B64" s="447" t="s">
        <v>257</v>
      </c>
      <c r="C64" s="341">
        <f>SUM(C65:C67)</f>
        <v>0</v>
      </c>
    </row>
    <row r="65" spans="1:3" s="438" customFormat="1" ht="12" customHeight="1">
      <c r="A65" s="342" t="s">
        <v>290</v>
      </c>
      <c r="B65" s="452" t="s">
        <v>258</v>
      </c>
      <c r="C65" s="348"/>
    </row>
    <row r="66" spans="1:3" s="438" customFormat="1" ht="12" customHeight="1">
      <c r="A66" s="346" t="s">
        <v>299</v>
      </c>
      <c r="B66" s="450" t="s">
        <v>259</v>
      </c>
      <c r="C66" s="348"/>
    </row>
    <row r="67" spans="1:3" s="438" customFormat="1" ht="12" customHeight="1" thickBot="1">
      <c r="A67" s="351" t="s">
        <v>300</v>
      </c>
      <c r="B67" s="454" t="s">
        <v>260</v>
      </c>
      <c r="C67" s="348"/>
    </row>
    <row r="68" spans="1:3" s="438" customFormat="1" ht="12" customHeight="1" thickBot="1">
      <c r="A68" s="446" t="s">
        <v>261</v>
      </c>
      <c r="B68" s="447" t="s">
        <v>262</v>
      </c>
      <c r="C68" s="341">
        <f>SUM(C69:C72)</f>
        <v>0</v>
      </c>
    </row>
    <row r="69" spans="1:3" s="438" customFormat="1" ht="12" customHeight="1">
      <c r="A69" s="342" t="s">
        <v>122</v>
      </c>
      <c r="B69" s="452" t="s">
        <v>263</v>
      </c>
      <c r="C69" s="348"/>
    </row>
    <row r="70" spans="1:3" s="438" customFormat="1" ht="12" customHeight="1">
      <c r="A70" s="346" t="s">
        <v>123</v>
      </c>
      <c r="B70" s="450" t="s">
        <v>264</v>
      </c>
      <c r="C70" s="348"/>
    </row>
    <row r="71" spans="1:3" s="438" customFormat="1" ht="12" customHeight="1">
      <c r="A71" s="346" t="s">
        <v>291</v>
      </c>
      <c r="B71" s="450" t="s">
        <v>265</v>
      </c>
      <c r="C71" s="348"/>
    </row>
    <row r="72" spans="1:3" s="438" customFormat="1" ht="12" customHeight="1" thickBot="1">
      <c r="A72" s="351" t="s">
        <v>292</v>
      </c>
      <c r="B72" s="448" t="s">
        <v>266</v>
      </c>
      <c r="C72" s="348"/>
    </row>
    <row r="73" spans="1:3" s="438" customFormat="1" ht="12" customHeight="1" thickBot="1">
      <c r="A73" s="446" t="s">
        <v>267</v>
      </c>
      <c r="B73" s="447" t="s">
        <v>268</v>
      </c>
      <c r="C73" s="341">
        <f>SUM(C74:C75)</f>
        <v>4638</v>
      </c>
    </row>
    <row r="74" spans="1:3" s="438" customFormat="1" ht="12" customHeight="1">
      <c r="A74" s="342" t="s">
        <v>293</v>
      </c>
      <c r="B74" s="452" t="s">
        <v>269</v>
      </c>
      <c r="C74" s="348">
        <v>4638</v>
      </c>
    </row>
    <row r="75" spans="1:3" s="438" customFormat="1" ht="12" customHeight="1" thickBot="1">
      <c r="A75" s="351" t="s">
        <v>294</v>
      </c>
      <c r="B75" s="448" t="s">
        <v>270</v>
      </c>
      <c r="C75" s="348"/>
    </row>
    <row r="76" spans="1:3" s="442" customFormat="1" ht="12" customHeight="1" thickBot="1">
      <c r="A76" s="446" t="s">
        <v>271</v>
      </c>
      <c r="B76" s="447" t="s">
        <v>272</v>
      </c>
      <c r="C76" s="341">
        <f>SUM(C77:C79)</f>
        <v>0</v>
      </c>
    </row>
    <row r="77" spans="1:3" s="438" customFormat="1" ht="12" customHeight="1">
      <c r="A77" s="342" t="s">
        <v>295</v>
      </c>
      <c r="B77" s="452" t="s">
        <v>273</v>
      </c>
      <c r="C77" s="348"/>
    </row>
    <row r="78" spans="1:3" s="438" customFormat="1" ht="12" customHeight="1">
      <c r="A78" s="346" t="s">
        <v>296</v>
      </c>
      <c r="B78" s="450" t="s">
        <v>274</v>
      </c>
      <c r="C78" s="348"/>
    </row>
    <row r="79" spans="1:3" s="438" customFormat="1" ht="12" customHeight="1" thickBot="1">
      <c r="A79" s="351" t="s">
        <v>297</v>
      </c>
      <c r="B79" s="448" t="s">
        <v>275</v>
      </c>
      <c r="C79" s="348"/>
    </row>
    <row r="80" spans="1:3" s="438" customFormat="1" ht="12" customHeight="1" thickBot="1">
      <c r="A80" s="446" t="s">
        <v>276</v>
      </c>
      <c r="B80" s="447" t="s">
        <v>298</v>
      </c>
      <c r="C80" s="341">
        <f>SUM(C81:C84)</f>
        <v>0</v>
      </c>
    </row>
    <row r="81" spans="1:3" s="438" customFormat="1" ht="12" customHeight="1">
      <c r="A81" s="453" t="s">
        <v>277</v>
      </c>
      <c r="B81" s="452" t="s">
        <v>278</v>
      </c>
      <c r="C81" s="348"/>
    </row>
    <row r="82" spans="1:3" s="438" customFormat="1" ht="12" customHeight="1">
      <c r="A82" s="451" t="s">
        <v>279</v>
      </c>
      <c r="B82" s="450" t="s">
        <v>280</v>
      </c>
      <c r="C82" s="348"/>
    </row>
    <row r="83" spans="1:3" s="438" customFormat="1" ht="12" customHeight="1">
      <c r="A83" s="451" t="s">
        <v>281</v>
      </c>
      <c r="B83" s="450" t="s">
        <v>282</v>
      </c>
      <c r="C83" s="348"/>
    </row>
    <row r="84" spans="1:3" s="442" customFormat="1" ht="12" customHeight="1" thickBot="1">
      <c r="A84" s="449" t="s">
        <v>283</v>
      </c>
      <c r="B84" s="448" t="s">
        <v>284</v>
      </c>
      <c r="C84" s="348"/>
    </row>
    <row r="85" spans="1:3" s="442" customFormat="1" ht="12" customHeight="1" thickBot="1">
      <c r="A85" s="446" t="s">
        <v>285</v>
      </c>
      <c r="B85" s="447" t="s">
        <v>286</v>
      </c>
      <c r="C85" s="361"/>
    </row>
    <row r="86" spans="1:3" s="442" customFormat="1" ht="12" customHeight="1" thickBot="1">
      <c r="A86" s="446" t="s">
        <v>287</v>
      </c>
      <c r="B86" s="445" t="s">
        <v>288</v>
      </c>
      <c r="C86" s="341">
        <f>+C64+C68+C73+C76+C80+C85</f>
        <v>4638</v>
      </c>
    </row>
    <row r="87" spans="1:3" s="442" customFormat="1" ht="12" customHeight="1" thickBot="1">
      <c r="A87" s="444" t="s">
        <v>301</v>
      </c>
      <c r="B87" s="443" t="s">
        <v>443</v>
      </c>
      <c r="C87" s="341">
        <f>+C63+C86</f>
        <v>25405</v>
      </c>
    </row>
    <row r="88" spans="1:3" s="438" customFormat="1" ht="15" customHeight="1">
      <c r="A88" s="441"/>
      <c r="B88" s="440"/>
      <c r="C88" s="439"/>
    </row>
    <row r="89" spans="1:3" ht="13.5" thickBot="1">
      <c r="A89" s="437"/>
      <c r="B89" s="436"/>
      <c r="C89" s="435"/>
    </row>
    <row r="90" spans="1:3" s="431" customFormat="1" ht="16.5" customHeight="1" thickBot="1">
      <c r="A90" s="434"/>
      <c r="B90" s="433" t="s">
        <v>50</v>
      </c>
      <c r="C90" s="432"/>
    </row>
    <row r="91" spans="1:3" s="426" customFormat="1" ht="12" customHeight="1" thickBot="1">
      <c r="A91" s="374" t="s">
        <v>13</v>
      </c>
      <c r="B91" s="375" t="s">
        <v>444</v>
      </c>
      <c r="C91" s="376">
        <f>SUM(C92:C96)</f>
        <v>10017</v>
      </c>
    </row>
    <row r="92" spans="1:3" ht="12" customHeight="1">
      <c r="A92" s="378" t="s">
        <v>87</v>
      </c>
      <c r="B92" s="379" t="s">
        <v>44</v>
      </c>
      <c r="C92" s="380">
        <v>3112</v>
      </c>
    </row>
    <row r="93" spans="1:3" ht="12" customHeight="1">
      <c r="A93" s="346" t="s">
        <v>88</v>
      </c>
      <c r="B93" s="381" t="s">
        <v>154</v>
      </c>
      <c r="C93" s="348">
        <v>709</v>
      </c>
    </row>
    <row r="94" spans="1:3" ht="12" customHeight="1">
      <c r="A94" s="346" t="s">
        <v>89</v>
      </c>
      <c r="B94" s="381" t="s">
        <v>120</v>
      </c>
      <c r="C94" s="354">
        <v>3717</v>
      </c>
    </row>
    <row r="95" spans="1:3" ht="12" customHeight="1">
      <c r="A95" s="346" t="s">
        <v>90</v>
      </c>
      <c r="B95" s="382" t="s">
        <v>155</v>
      </c>
      <c r="C95" s="354">
        <v>943</v>
      </c>
    </row>
    <row r="96" spans="1:3" ht="12" customHeight="1">
      <c r="A96" s="346" t="s">
        <v>101</v>
      </c>
      <c r="B96" s="383" t="s">
        <v>156</v>
      </c>
      <c r="C96" s="354">
        <v>1536</v>
      </c>
    </row>
    <row r="97" spans="1:3" ht="12" customHeight="1">
      <c r="A97" s="346" t="s">
        <v>91</v>
      </c>
      <c r="B97" s="381" t="s">
        <v>305</v>
      </c>
      <c r="C97" s="354"/>
    </row>
    <row r="98" spans="1:3" ht="12" customHeight="1">
      <c r="A98" s="346" t="s">
        <v>92</v>
      </c>
      <c r="B98" s="384" t="s">
        <v>306</v>
      </c>
      <c r="C98" s="354"/>
    </row>
    <row r="99" spans="1:3" ht="12" customHeight="1">
      <c r="A99" s="346" t="s">
        <v>102</v>
      </c>
      <c r="B99" s="385" t="s">
        <v>307</v>
      </c>
      <c r="C99" s="354"/>
    </row>
    <row r="100" spans="1:3" ht="12" customHeight="1">
      <c r="A100" s="346" t="s">
        <v>103</v>
      </c>
      <c r="B100" s="385" t="s">
        <v>308</v>
      </c>
      <c r="C100" s="354"/>
    </row>
    <row r="101" spans="1:3" ht="12" customHeight="1">
      <c r="A101" s="346" t="s">
        <v>104</v>
      </c>
      <c r="B101" s="384" t="s">
        <v>309</v>
      </c>
      <c r="C101" s="354">
        <v>82</v>
      </c>
    </row>
    <row r="102" spans="1:3" ht="12" customHeight="1">
      <c r="A102" s="346" t="s">
        <v>105</v>
      </c>
      <c r="B102" s="384" t="s">
        <v>310</v>
      </c>
      <c r="C102" s="354"/>
    </row>
    <row r="103" spans="1:3" ht="12" customHeight="1">
      <c r="A103" s="346" t="s">
        <v>107</v>
      </c>
      <c r="B103" s="385" t="s">
        <v>311</v>
      </c>
      <c r="C103" s="354"/>
    </row>
    <row r="104" spans="1:3" ht="12" customHeight="1">
      <c r="A104" s="386" t="s">
        <v>157</v>
      </c>
      <c r="B104" s="387" t="s">
        <v>312</v>
      </c>
      <c r="C104" s="354"/>
    </row>
    <row r="105" spans="1:3" ht="12" customHeight="1">
      <c r="A105" s="346" t="s">
        <v>302</v>
      </c>
      <c r="B105" s="387" t="s">
        <v>313</v>
      </c>
      <c r="C105" s="354"/>
    </row>
    <row r="106" spans="1:3" ht="12" customHeight="1" thickBot="1">
      <c r="A106" s="388" t="s">
        <v>303</v>
      </c>
      <c r="B106" s="389" t="s">
        <v>314</v>
      </c>
      <c r="C106" s="390">
        <v>1545</v>
      </c>
    </row>
    <row r="107" spans="1:3" ht="12" customHeight="1" thickBot="1">
      <c r="A107" s="339" t="s">
        <v>14</v>
      </c>
      <c r="B107" s="391" t="s">
        <v>445</v>
      </c>
      <c r="C107" s="341">
        <f>+C108+C110+C112</f>
        <v>6401</v>
      </c>
    </row>
    <row r="108" spans="1:3" ht="12" customHeight="1">
      <c r="A108" s="342" t="s">
        <v>93</v>
      </c>
      <c r="B108" s="381" t="s">
        <v>170</v>
      </c>
      <c r="C108" s="344">
        <v>289</v>
      </c>
    </row>
    <row r="109" spans="1:3" ht="12" customHeight="1">
      <c r="A109" s="342" t="s">
        <v>94</v>
      </c>
      <c r="B109" s="392" t="s">
        <v>319</v>
      </c>
      <c r="C109" s="344"/>
    </row>
    <row r="110" spans="1:3" ht="12" customHeight="1">
      <c r="A110" s="342" t="s">
        <v>95</v>
      </c>
      <c r="B110" s="392" t="s">
        <v>158</v>
      </c>
      <c r="C110" s="348">
        <v>6112</v>
      </c>
    </row>
    <row r="111" spans="1:3" ht="12" customHeight="1">
      <c r="A111" s="342" t="s">
        <v>96</v>
      </c>
      <c r="B111" s="392" t="s">
        <v>320</v>
      </c>
      <c r="C111" s="393"/>
    </row>
    <row r="112" spans="1:3" ht="12" customHeight="1">
      <c r="A112" s="342" t="s">
        <v>97</v>
      </c>
      <c r="B112" s="430" t="s">
        <v>172</v>
      </c>
      <c r="C112" s="393"/>
    </row>
    <row r="113" spans="1:3" ht="12" customHeight="1">
      <c r="A113" s="342" t="s">
        <v>106</v>
      </c>
      <c r="B113" s="429" t="s">
        <v>386</v>
      </c>
      <c r="C113" s="393"/>
    </row>
    <row r="114" spans="1:3" ht="12" customHeight="1">
      <c r="A114" s="342" t="s">
        <v>108</v>
      </c>
      <c r="B114" s="396" t="s">
        <v>325</v>
      </c>
      <c r="C114" s="393"/>
    </row>
    <row r="115" spans="1:3" ht="12" customHeight="1">
      <c r="A115" s="342" t="s">
        <v>159</v>
      </c>
      <c r="B115" s="385" t="s">
        <v>308</v>
      </c>
      <c r="C115" s="393"/>
    </row>
    <row r="116" spans="1:3" ht="12" customHeight="1">
      <c r="A116" s="342" t="s">
        <v>160</v>
      </c>
      <c r="B116" s="385" t="s">
        <v>324</v>
      </c>
      <c r="C116" s="393"/>
    </row>
    <row r="117" spans="1:3" ht="12" customHeight="1">
      <c r="A117" s="342" t="s">
        <v>161</v>
      </c>
      <c r="B117" s="385" t="s">
        <v>323</v>
      </c>
      <c r="C117" s="393"/>
    </row>
    <row r="118" spans="1:3" ht="12" customHeight="1">
      <c r="A118" s="342" t="s">
        <v>316</v>
      </c>
      <c r="B118" s="385" t="s">
        <v>311</v>
      </c>
      <c r="C118" s="393"/>
    </row>
    <row r="119" spans="1:3" ht="12" customHeight="1">
      <c r="A119" s="342" t="s">
        <v>317</v>
      </c>
      <c r="B119" s="385" t="s">
        <v>322</v>
      </c>
      <c r="C119" s="393"/>
    </row>
    <row r="120" spans="1:3" ht="12" customHeight="1" thickBot="1">
      <c r="A120" s="386" t="s">
        <v>318</v>
      </c>
      <c r="B120" s="385" t="s">
        <v>321</v>
      </c>
      <c r="C120" s="397"/>
    </row>
    <row r="121" spans="1:3" ht="12" customHeight="1" thickBot="1">
      <c r="A121" s="339" t="s">
        <v>15</v>
      </c>
      <c r="B121" s="340" t="s">
        <v>326</v>
      </c>
      <c r="C121" s="341">
        <f>+C122+C123</f>
        <v>5403</v>
      </c>
    </row>
    <row r="122" spans="1:3" ht="12" customHeight="1">
      <c r="A122" s="342" t="s">
        <v>76</v>
      </c>
      <c r="B122" s="398" t="s">
        <v>51</v>
      </c>
      <c r="C122" s="344">
        <v>5403</v>
      </c>
    </row>
    <row r="123" spans="1:3" ht="12" customHeight="1" thickBot="1">
      <c r="A123" s="351" t="s">
        <v>77</v>
      </c>
      <c r="B123" s="392" t="s">
        <v>52</v>
      </c>
      <c r="C123" s="354"/>
    </row>
    <row r="124" spans="1:3" ht="12" customHeight="1" thickBot="1">
      <c r="A124" s="339" t="s">
        <v>16</v>
      </c>
      <c r="B124" s="340" t="s">
        <v>327</v>
      </c>
      <c r="C124" s="341">
        <f>+C91+C107+C121</f>
        <v>21821</v>
      </c>
    </row>
    <row r="125" spans="1:3" ht="12" customHeight="1" thickBot="1">
      <c r="A125" s="339" t="s">
        <v>17</v>
      </c>
      <c r="B125" s="340" t="s">
        <v>328</v>
      </c>
      <c r="C125" s="341">
        <f>+C126+C127+C128</f>
        <v>0</v>
      </c>
    </row>
    <row r="126" spans="1:3" s="426" customFormat="1" ht="12" customHeight="1">
      <c r="A126" s="342" t="s">
        <v>80</v>
      </c>
      <c r="B126" s="398" t="s">
        <v>329</v>
      </c>
      <c r="C126" s="393"/>
    </row>
    <row r="127" spans="1:3" ht="12" customHeight="1">
      <c r="A127" s="342" t="s">
        <v>81</v>
      </c>
      <c r="B127" s="398" t="s">
        <v>330</v>
      </c>
      <c r="C127" s="393"/>
    </row>
    <row r="128" spans="1:3" ht="12" customHeight="1" thickBot="1">
      <c r="A128" s="386" t="s">
        <v>82</v>
      </c>
      <c r="B128" s="399" t="s">
        <v>331</v>
      </c>
      <c r="C128" s="393"/>
    </row>
    <row r="129" spans="1:11" ht="12" customHeight="1" thickBot="1">
      <c r="A129" s="339" t="s">
        <v>18</v>
      </c>
      <c r="B129" s="340" t="s">
        <v>369</v>
      </c>
      <c r="C129" s="341">
        <f>+C130+C131+C132+C133</f>
        <v>0</v>
      </c>
    </row>
    <row r="130" spans="1:11" ht="12" customHeight="1">
      <c r="A130" s="342" t="s">
        <v>83</v>
      </c>
      <c r="B130" s="398" t="s">
        <v>332</v>
      </c>
      <c r="C130" s="393"/>
    </row>
    <row r="131" spans="1:11" ht="12" customHeight="1">
      <c r="A131" s="342" t="s">
        <v>84</v>
      </c>
      <c r="B131" s="398" t="s">
        <v>333</v>
      </c>
      <c r="C131" s="393"/>
    </row>
    <row r="132" spans="1:11" ht="12" customHeight="1">
      <c r="A132" s="342" t="s">
        <v>235</v>
      </c>
      <c r="B132" s="398" t="s">
        <v>334</v>
      </c>
      <c r="C132" s="393"/>
    </row>
    <row r="133" spans="1:11" s="426" customFormat="1" ht="12" customHeight="1" thickBot="1">
      <c r="A133" s="386" t="s">
        <v>236</v>
      </c>
      <c r="B133" s="399" t="s">
        <v>335</v>
      </c>
      <c r="C133" s="393"/>
    </row>
    <row r="134" spans="1:11" ht="12" customHeight="1" thickBot="1">
      <c r="A134" s="339" t="s">
        <v>19</v>
      </c>
      <c r="B134" s="340" t="s">
        <v>336</v>
      </c>
      <c r="C134" s="341">
        <f>+C135+C136+C137+C138</f>
        <v>0</v>
      </c>
      <c r="K134" s="428"/>
    </row>
    <row r="135" spans="1:11">
      <c r="A135" s="342" t="s">
        <v>85</v>
      </c>
      <c r="B135" s="398" t="s">
        <v>337</v>
      </c>
      <c r="C135" s="393"/>
    </row>
    <row r="136" spans="1:11" ht="12" customHeight="1">
      <c r="A136" s="342" t="s">
        <v>86</v>
      </c>
      <c r="B136" s="398" t="s">
        <v>347</v>
      </c>
      <c r="C136" s="393"/>
    </row>
    <row r="137" spans="1:11" s="426" customFormat="1" ht="12" customHeight="1">
      <c r="A137" s="342" t="s">
        <v>248</v>
      </c>
      <c r="B137" s="398" t="s">
        <v>338</v>
      </c>
      <c r="C137" s="393"/>
    </row>
    <row r="138" spans="1:11" s="426" customFormat="1" ht="12" customHeight="1" thickBot="1">
      <c r="A138" s="386" t="s">
        <v>249</v>
      </c>
      <c r="B138" s="399" t="s">
        <v>339</v>
      </c>
      <c r="C138" s="393"/>
    </row>
    <row r="139" spans="1:11" s="426" customFormat="1" ht="12" customHeight="1" thickBot="1">
      <c r="A139" s="339" t="s">
        <v>20</v>
      </c>
      <c r="B139" s="340" t="s">
        <v>340</v>
      </c>
      <c r="C139" s="427">
        <f>+C140+C141+C142+C143</f>
        <v>0</v>
      </c>
    </row>
    <row r="140" spans="1:11" s="426" customFormat="1" ht="12" customHeight="1">
      <c r="A140" s="342" t="s">
        <v>152</v>
      </c>
      <c r="B140" s="398" t="s">
        <v>341</v>
      </c>
      <c r="C140" s="393"/>
    </row>
    <row r="141" spans="1:11" s="426" customFormat="1" ht="12" customHeight="1">
      <c r="A141" s="342" t="s">
        <v>153</v>
      </c>
      <c r="B141" s="398" t="s">
        <v>342</v>
      </c>
      <c r="C141" s="393"/>
    </row>
    <row r="142" spans="1:11" s="426" customFormat="1" ht="12" customHeight="1">
      <c r="A142" s="342" t="s">
        <v>171</v>
      </c>
      <c r="B142" s="398" t="s">
        <v>343</v>
      </c>
      <c r="C142" s="393"/>
    </row>
    <row r="143" spans="1:11" ht="12.75" customHeight="1" thickBot="1">
      <c r="A143" s="342" t="s">
        <v>251</v>
      </c>
      <c r="B143" s="398" t="s">
        <v>344</v>
      </c>
      <c r="C143" s="393"/>
    </row>
    <row r="144" spans="1:11" ht="12" customHeight="1" thickBot="1">
      <c r="A144" s="339" t="s">
        <v>21</v>
      </c>
      <c r="B144" s="340" t="s">
        <v>345</v>
      </c>
      <c r="C144" s="423">
        <f>+C125+C129+C134+C139</f>
        <v>0</v>
      </c>
    </row>
    <row r="145" spans="1:3" ht="15" customHeight="1" thickBot="1">
      <c r="A145" s="425" t="s">
        <v>22</v>
      </c>
      <c r="B145" s="424" t="s">
        <v>346</v>
      </c>
      <c r="C145" s="423">
        <f>+C124+C144</f>
        <v>21821</v>
      </c>
    </row>
    <row r="147" spans="1:3" ht="15" customHeight="1" thickBot="1">
      <c r="A147" s="422" t="s">
        <v>446</v>
      </c>
      <c r="B147" s="421"/>
      <c r="C147" s="420">
        <v>1</v>
      </c>
    </row>
    <row r="148" spans="1:3" ht="14.25" customHeight="1" thickBot="1">
      <c r="A148" s="422" t="s">
        <v>447</v>
      </c>
      <c r="B148" s="421"/>
      <c r="C148" s="420">
        <v>2</v>
      </c>
    </row>
  </sheetData>
  <sheetProtection selectLockedCells="1" selectUnlockedCells="1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  <rowBreaks count="1" manualBreakCount="1"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48"/>
  <sheetViews>
    <sheetView workbookViewId="0">
      <selection activeCell="C20" sqref="C20"/>
    </sheetView>
  </sheetViews>
  <sheetFormatPr defaultColWidth="9.83203125" defaultRowHeight="12.75"/>
  <cols>
    <col min="1" max="1" width="20.5" style="408" customWidth="1"/>
    <col min="2" max="2" width="75.6640625" style="409" customWidth="1"/>
    <col min="3" max="3" width="12.83203125" style="410" customWidth="1"/>
    <col min="4" max="16384" width="9.83203125" style="331"/>
  </cols>
  <sheetData>
    <row r="1" spans="1:3" s="317" customFormat="1" ht="16.5" customHeight="1" thickBot="1">
      <c r="A1" s="415"/>
      <c r="B1" s="414"/>
      <c r="C1" s="413" t="s">
        <v>451</v>
      </c>
    </row>
    <row r="2" spans="1:3" s="321" customFormat="1" ht="21" customHeight="1">
      <c r="A2" s="318" t="s">
        <v>54</v>
      </c>
      <c r="B2" s="319" t="s">
        <v>435</v>
      </c>
      <c r="C2" s="320" t="s">
        <v>436</v>
      </c>
    </row>
    <row r="3" spans="1:3" s="321" customFormat="1" ht="16.5" thickBot="1">
      <c r="A3" s="322" t="s">
        <v>437</v>
      </c>
      <c r="B3" s="323" t="s">
        <v>448</v>
      </c>
      <c r="C3" s="324">
        <v>3</v>
      </c>
    </row>
    <row r="4" spans="1:3" s="327" customFormat="1" ht="15.95" customHeight="1" thickBot="1">
      <c r="A4" s="325"/>
      <c r="B4" s="325"/>
      <c r="C4" s="326" t="s">
        <v>48</v>
      </c>
    </row>
    <row r="5" spans="1:3" ht="13.5" thickBot="1">
      <c r="A5" s="328" t="s">
        <v>439</v>
      </c>
      <c r="B5" s="329" t="s">
        <v>440</v>
      </c>
      <c r="C5" s="330" t="s">
        <v>441</v>
      </c>
    </row>
    <row r="6" spans="1:3" s="335" customFormat="1" ht="12.95" customHeight="1" thickBot="1">
      <c r="A6" s="332">
        <v>1</v>
      </c>
      <c r="B6" s="333">
        <v>2</v>
      </c>
      <c r="C6" s="334">
        <v>3</v>
      </c>
    </row>
    <row r="7" spans="1:3" s="335" customFormat="1" ht="15.95" customHeight="1" thickBot="1">
      <c r="A7" s="336"/>
      <c r="B7" s="337" t="s">
        <v>49</v>
      </c>
      <c r="C7" s="338"/>
    </row>
    <row r="8" spans="1:3" s="335" customFormat="1" ht="12" customHeight="1" thickBot="1">
      <c r="A8" s="339" t="s">
        <v>13</v>
      </c>
      <c r="B8" s="340" t="s">
        <v>191</v>
      </c>
      <c r="C8" s="341">
        <f>+C9+C10+C11+C12+C13+C14</f>
        <v>3275</v>
      </c>
    </row>
    <row r="9" spans="1:3" s="345" customFormat="1" ht="12" customHeight="1">
      <c r="A9" s="342" t="s">
        <v>87</v>
      </c>
      <c r="B9" s="343" t="s">
        <v>192</v>
      </c>
      <c r="C9" s="344"/>
    </row>
    <row r="10" spans="1:3" s="349" customFormat="1" ht="12" customHeight="1">
      <c r="A10" s="346" t="s">
        <v>88</v>
      </c>
      <c r="B10" s="347" t="s">
        <v>193</v>
      </c>
      <c r="C10" s="348"/>
    </row>
    <row r="11" spans="1:3" s="349" customFormat="1" ht="12" customHeight="1">
      <c r="A11" s="346" t="s">
        <v>89</v>
      </c>
      <c r="B11" s="347" t="s">
        <v>194</v>
      </c>
      <c r="C11" s="348">
        <v>2998</v>
      </c>
    </row>
    <row r="12" spans="1:3" s="349" customFormat="1" ht="12" customHeight="1">
      <c r="A12" s="346" t="s">
        <v>90</v>
      </c>
      <c r="B12" s="347" t="s">
        <v>195</v>
      </c>
      <c r="C12" s="348">
        <v>84</v>
      </c>
    </row>
    <row r="13" spans="1:3" s="349" customFormat="1" ht="12" customHeight="1">
      <c r="A13" s="346" t="s">
        <v>121</v>
      </c>
      <c r="B13" s="347" t="s">
        <v>196</v>
      </c>
      <c r="C13" s="348">
        <v>193</v>
      </c>
    </row>
    <row r="14" spans="1:3" s="345" customFormat="1" ht="12" customHeight="1" thickBot="1">
      <c r="A14" s="351" t="s">
        <v>91</v>
      </c>
      <c r="B14" s="352" t="s">
        <v>197</v>
      </c>
      <c r="C14" s="412"/>
    </row>
    <row r="15" spans="1:3" s="345" customFormat="1" ht="12" customHeight="1" thickBot="1">
      <c r="A15" s="339" t="s">
        <v>14</v>
      </c>
      <c r="B15" s="353" t="s">
        <v>198</v>
      </c>
      <c r="C15" s="341">
        <f>+C16+C17+C18+C19+C20</f>
        <v>0</v>
      </c>
    </row>
    <row r="16" spans="1:3" s="345" customFormat="1" ht="12" customHeight="1">
      <c r="A16" s="342" t="s">
        <v>93</v>
      </c>
      <c r="B16" s="343" t="s">
        <v>199</v>
      </c>
      <c r="C16" s="344"/>
    </row>
    <row r="17" spans="1:3" s="345" customFormat="1" ht="12" customHeight="1">
      <c r="A17" s="346" t="s">
        <v>94</v>
      </c>
      <c r="B17" s="347" t="s">
        <v>200</v>
      </c>
      <c r="C17" s="348"/>
    </row>
    <row r="18" spans="1:3" s="345" customFormat="1" ht="12" customHeight="1">
      <c r="A18" s="346" t="s">
        <v>95</v>
      </c>
      <c r="B18" s="347" t="s">
        <v>380</v>
      </c>
      <c r="C18" s="348"/>
    </row>
    <row r="19" spans="1:3" s="345" customFormat="1" ht="12" customHeight="1">
      <c r="A19" s="346" t="s">
        <v>96</v>
      </c>
      <c r="B19" s="347" t="s">
        <v>381</v>
      </c>
      <c r="C19" s="348"/>
    </row>
    <row r="20" spans="1:3" s="345" customFormat="1" ht="12" customHeight="1">
      <c r="A20" s="346" t="s">
        <v>97</v>
      </c>
      <c r="B20" s="347" t="s">
        <v>201</v>
      </c>
      <c r="C20" s="348"/>
    </row>
    <row r="21" spans="1:3" s="349" customFormat="1" ht="12" customHeight="1" thickBot="1">
      <c r="A21" s="351" t="s">
        <v>106</v>
      </c>
      <c r="B21" s="352" t="s">
        <v>202</v>
      </c>
      <c r="C21" s="354"/>
    </row>
    <row r="22" spans="1:3" s="349" customFormat="1" ht="12" customHeight="1" thickBot="1">
      <c r="A22" s="339" t="s">
        <v>15</v>
      </c>
      <c r="B22" s="340" t="s">
        <v>203</v>
      </c>
      <c r="C22" s="341">
        <f>+C23+C24+C25+C26+C27</f>
        <v>0</v>
      </c>
    </row>
    <row r="23" spans="1:3" s="349" customFormat="1" ht="12" customHeight="1">
      <c r="A23" s="342" t="s">
        <v>76</v>
      </c>
      <c r="B23" s="343" t="s">
        <v>204</v>
      </c>
      <c r="C23" s="344"/>
    </row>
    <row r="24" spans="1:3" s="345" customFormat="1" ht="12" customHeight="1">
      <c r="A24" s="346" t="s">
        <v>77</v>
      </c>
      <c r="B24" s="347" t="s">
        <v>205</v>
      </c>
      <c r="C24" s="348"/>
    </row>
    <row r="25" spans="1:3" s="349" customFormat="1" ht="12" customHeight="1">
      <c r="A25" s="346" t="s">
        <v>78</v>
      </c>
      <c r="B25" s="347" t="s">
        <v>382</v>
      </c>
      <c r="C25" s="348"/>
    </row>
    <row r="26" spans="1:3" s="349" customFormat="1" ht="12" customHeight="1">
      <c r="A26" s="346" t="s">
        <v>79</v>
      </c>
      <c r="B26" s="347" t="s">
        <v>383</v>
      </c>
      <c r="C26" s="348"/>
    </row>
    <row r="27" spans="1:3" s="349" customFormat="1" ht="12" customHeight="1">
      <c r="A27" s="346" t="s">
        <v>142</v>
      </c>
      <c r="B27" s="347" t="s">
        <v>206</v>
      </c>
      <c r="C27" s="348"/>
    </row>
    <row r="28" spans="1:3" s="349" customFormat="1" ht="12" customHeight="1" thickBot="1">
      <c r="A28" s="351" t="s">
        <v>143</v>
      </c>
      <c r="B28" s="352" t="s">
        <v>207</v>
      </c>
      <c r="C28" s="354"/>
    </row>
    <row r="29" spans="1:3" s="349" customFormat="1" ht="12" customHeight="1" thickBot="1">
      <c r="A29" s="339" t="s">
        <v>144</v>
      </c>
      <c r="B29" s="340" t="s">
        <v>208</v>
      </c>
      <c r="C29" s="341">
        <f>+C30+C33+C34+C35</f>
        <v>0</v>
      </c>
    </row>
    <row r="30" spans="1:3" s="349" customFormat="1" ht="12" customHeight="1">
      <c r="A30" s="342" t="s">
        <v>209</v>
      </c>
      <c r="B30" s="343" t="s">
        <v>215</v>
      </c>
      <c r="C30" s="355"/>
    </row>
    <row r="31" spans="1:3" s="349" customFormat="1" ht="12" customHeight="1">
      <c r="A31" s="346" t="s">
        <v>210</v>
      </c>
      <c r="B31" s="347" t="s">
        <v>216</v>
      </c>
      <c r="C31" s="348"/>
    </row>
    <row r="32" spans="1:3" s="349" customFormat="1" ht="12" customHeight="1">
      <c r="A32" s="346" t="s">
        <v>211</v>
      </c>
      <c r="B32" s="347" t="s">
        <v>217</v>
      </c>
      <c r="C32" s="348"/>
    </row>
    <row r="33" spans="1:3" s="349" customFormat="1" ht="12" customHeight="1">
      <c r="A33" s="346" t="s">
        <v>212</v>
      </c>
      <c r="B33" s="347" t="s">
        <v>218</v>
      </c>
      <c r="C33" s="348"/>
    </row>
    <row r="34" spans="1:3" s="349" customFormat="1" ht="12" customHeight="1">
      <c r="A34" s="346" t="s">
        <v>213</v>
      </c>
      <c r="B34" s="347" t="s">
        <v>219</v>
      </c>
      <c r="C34" s="348"/>
    </row>
    <row r="35" spans="1:3" s="349" customFormat="1" ht="12" customHeight="1" thickBot="1">
      <c r="A35" s="351" t="s">
        <v>214</v>
      </c>
      <c r="B35" s="352" t="s">
        <v>220</v>
      </c>
      <c r="C35" s="354"/>
    </row>
    <row r="36" spans="1:3" s="349" customFormat="1" ht="12" customHeight="1" thickBot="1">
      <c r="A36" s="339" t="s">
        <v>17</v>
      </c>
      <c r="B36" s="340" t="s">
        <v>221</v>
      </c>
      <c r="C36" s="341">
        <f>SUM(C37:C46)</f>
        <v>0</v>
      </c>
    </row>
    <row r="37" spans="1:3" s="349" customFormat="1" ht="12" customHeight="1">
      <c r="A37" s="342" t="s">
        <v>80</v>
      </c>
      <c r="B37" s="343" t="s">
        <v>224</v>
      </c>
      <c r="C37" s="344"/>
    </row>
    <row r="38" spans="1:3" s="349" customFormat="1" ht="12" customHeight="1">
      <c r="A38" s="346" t="s">
        <v>81</v>
      </c>
      <c r="B38" s="347" t="s">
        <v>225</v>
      </c>
      <c r="C38" s="348"/>
    </row>
    <row r="39" spans="1:3" s="349" customFormat="1" ht="12" customHeight="1">
      <c r="A39" s="346" t="s">
        <v>82</v>
      </c>
      <c r="B39" s="347" t="s">
        <v>226</v>
      </c>
      <c r="C39" s="348"/>
    </row>
    <row r="40" spans="1:3" s="349" customFormat="1" ht="12" customHeight="1">
      <c r="A40" s="346" t="s">
        <v>146</v>
      </c>
      <c r="B40" s="347" t="s">
        <v>227</v>
      </c>
      <c r="C40" s="348"/>
    </row>
    <row r="41" spans="1:3" s="349" customFormat="1" ht="12" customHeight="1">
      <c r="A41" s="346" t="s">
        <v>147</v>
      </c>
      <c r="B41" s="347" t="s">
        <v>228</v>
      </c>
      <c r="C41" s="348"/>
    </row>
    <row r="42" spans="1:3" s="349" customFormat="1" ht="12" customHeight="1">
      <c r="A42" s="346" t="s">
        <v>148</v>
      </c>
      <c r="B42" s="347" t="s">
        <v>229</v>
      </c>
      <c r="C42" s="348"/>
    </row>
    <row r="43" spans="1:3" s="349" customFormat="1" ht="12" customHeight="1">
      <c r="A43" s="346" t="s">
        <v>149</v>
      </c>
      <c r="B43" s="347" t="s">
        <v>230</v>
      </c>
      <c r="C43" s="348"/>
    </row>
    <row r="44" spans="1:3" s="349" customFormat="1" ht="12" customHeight="1">
      <c r="A44" s="346" t="s">
        <v>150</v>
      </c>
      <c r="B44" s="347" t="s">
        <v>231</v>
      </c>
      <c r="C44" s="348"/>
    </row>
    <row r="45" spans="1:3" s="349" customFormat="1" ht="12" customHeight="1">
      <c r="A45" s="346" t="s">
        <v>222</v>
      </c>
      <c r="B45" s="347" t="s">
        <v>232</v>
      </c>
      <c r="C45" s="348"/>
    </row>
    <row r="46" spans="1:3" s="349" customFormat="1" ht="12" customHeight="1" thickBot="1">
      <c r="A46" s="351" t="s">
        <v>223</v>
      </c>
      <c r="B46" s="352" t="s">
        <v>233</v>
      </c>
      <c r="C46" s="354"/>
    </row>
    <row r="47" spans="1:3" s="349" customFormat="1" ht="12" customHeight="1" thickBot="1">
      <c r="A47" s="339" t="s">
        <v>18</v>
      </c>
      <c r="B47" s="340" t="s">
        <v>234</v>
      </c>
      <c r="C47" s="341">
        <f>SUM(C48:C52)</f>
        <v>0</v>
      </c>
    </row>
    <row r="48" spans="1:3" s="349" customFormat="1" ht="12" customHeight="1">
      <c r="A48" s="342" t="s">
        <v>83</v>
      </c>
      <c r="B48" s="343" t="s">
        <v>238</v>
      </c>
      <c r="C48" s="344"/>
    </row>
    <row r="49" spans="1:3" s="349" customFormat="1" ht="12" customHeight="1">
      <c r="A49" s="346" t="s">
        <v>84</v>
      </c>
      <c r="B49" s="347" t="s">
        <v>239</v>
      </c>
      <c r="C49" s="348"/>
    </row>
    <row r="50" spans="1:3" s="349" customFormat="1" ht="12" customHeight="1">
      <c r="A50" s="346" t="s">
        <v>235</v>
      </c>
      <c r="B50" s="347" t="s">
        <v>240</v>
      </c>
      <c r="C50" s="348"/>
    </row>
    <row r="51" spans="1:3" s="349" customFormat="1" ht="12" customHeight="1">
      <c r="A51" s="346" t="s">
        <v>236</v>
      </c>
      <c r="B51" s="347" t="s">
        <v>241</v>
      </c>
      <c r="C51" s="348"/>
    </row>
    <row r="52" spans="1:3" s="349" customFormat="1" ht="12" customHeight="1" thickBot="1">
      <c r="A52" s="351" t="s">
        <v>237</v>
      </c>
      <c r="B52" s="352" t="s">
        <v>242</v>
      </c>
      <c r="C52" s="354"/>
    </row>
    <row r="53" spans="1:3" s="349" customFormat="1" ht="12" customHeight="1" thickBot="1">
      <c r="A53" s="339" t="s">
        <v>151</v>
      </c>
      <c r="B53" s="340" t="s">
        <v>243</v>
      </c>
      <c r="C53" s="341">
        <f>SUM(C54:C56)</f>
        <v>0</v>
      </c>
    </row>
    <row r="54" spans="1:3" s="349" customFormat="1" ht="12" customHeight="1">
      <c r="A54" s="342" t="s">
        <v>85</v>
      </c>
      <c r="B54" s="343" t="s">
        <v>244</v>
      </c>
      <c r="C54" s="344"/>
    </row>
    <row r="55" spans="1:3" s="349" customFormat="1" ht="12" customHeight="1">
      <c r="A55" s="346" t="s">
        <v>86</v>
      </c>
      <c r="B55" s="347" t="s">
        <v>384</v>
      </c>
      <c r="C55" s="348"/>
    </row>
    <row r="56" spans="1:3" s="349" customFormat="1" ht="12" customHeight="1">
      <c r="A56" s="346" t="s">
        <v>248</v>
      </c>
      <c r="B56" s="347" t="s">
        <v>246</v>
      </c>
      <c r="C56" s="348"/>
    </row>
    <row r="57" spans="1:3" s="349" customFormat="1" ht="12" customHeight="1" thickBot="1">
      <c r="A57" s="351" t="s">
        <v>249</v>
      </c>
      <c r="B57" s="352" t="s">
        <v>247</v>
      </c>
      <c r="C57" s="354"/>
    </row>
    <row r="58" spans="1:3" s="349" customFormat="1" ht="12" customHeight="1" thickBot="1">
      <c r="A58" s="339" t="s">
        <v>20</v>
      </c>
      <c r="B58" s="353" t="s">
        <v>250</v>
      </c>
      <c r="C58" s="341">
        <f>SUM(C59:C61)</f>
        <v>0</v>
      </c>
    </row>
    <row r="59" spans="1:3" s="349" customFormat="1" ht="12" customHeight="1">
      <c r="A59" s="342" t="s">
        <v>152</v>
      </c>
      <c r="B59" s="343" t="s">
        <v>252</v>
      </c>
      <c r="C59" s="348"/>
    </row>
    <row r="60" spans="1:3" s="349" customFormat="1" ht="12" customHeight="1">
      <c r="A60" s="346" t="s">
        <v>153</v>
      </c>
      <c r="B60" s="347" t="s">
        <v>385</v>
      </c>
      <c r="C60" s="348"/>
    </row>
    <row r="61" spans="1:3" s="349" customFormat="1" ht="12" customHeight="1">
      <c r="A61" s="346" t="s">
        <v>171</v>
      </c>
      <c r="B61" s="347" t="s">
        <v>253</v>
      </c>
      <c r="C61" s="348"/>
    </row>
    <row r="62" spans="1:3" s="349" customFormat="1" ht="12" customHeight="1" thickBot="1">
      <c r="A62" s="351" t="s">
        <v>251</v>
      </c>
      <c r="B62" s="352" t="s">
        <v>254</v>
      </c>
      <c r="C62" s="348"/>
    </row>
    <row r="63" spans="1:3" s="349" customFormat="1" ht="12" customHeight="1" thickBot="1">
      <c r="A63" s="339" t="s">
        <v>21</v>
      </c>
      <c r="B63" s="340" t="s">
        <v>255</v>
      </c>
      <c r="C63" s="341">
        <f>+C8+C15+C22+C29+C36+C47+C53+C58</f>
        <v>3275</v>
      </c>
    </row>
    <row r="64" spans="1:3" s="349" customFormat="1" ht="12" customHeight="1" thickBot="1">
      <c r="A64" s="356" t="s">
        <v>442</v>
      </c>
      <c r="B64" s="353" t="s">
        <v>257</v>
      </c>
      <c r="C64" s="341">
        <f>SUM(C65:C67)</f>
        <v>0</v>
      </c>
    </row>
    <row r="65" spans="1:3" s="349" customFormat="1" ht="12" customHeight="1">
      <c r="A65" s="342" t="s">
        <v>290</v>
      </c>
      <c r="B65" s="343" t="s">
        <v>258</v>
      </c>
      <c r="C65" s="348"/>
    </row>
    <row r="66" spans="1:3" s="349" customFormat="1" ht="12" customHeight="1">
      <c r="A66" s="346" t="s">
        <v>299</v>
      </c>
      <c r="B66" s="347" t="s">
        <v>259</v>
      </c>
      <c r="C66" s="348"/>
    </row>
    <row r="67" spans="1:3" s="349" customFormat="1" ht="12" customHeight="1" thickBot="1">
      <c r="A67" s="351" t="s">
        <v>300</v>
      </c>
      <c r="B67" s="357" t="s">
        <v>260</v>
      </c>
      <c r="C67" s="348"/>
    </row>
    <row r="68" spans="1:3" s="349" customFormat="1" ht="12" customHeight="1" thickBot="1">
      <c r="A68" s="356" t="s">
        <v>261</v>
      </c>
      <c r="B68" s="353" t="s">
        <v>262</v>
      </c>
      <c r="C68" s="341">
        <f>SUM(C69:C72)</f>
        <v>0</v>
      </c>
    </row>
    <row r="69" spans="1:3" s="349" customFormat="1" ht="12" customHeight="1">
      <c r="A69" s="342" t="s">
        <v>122</v>
      </c>
      <c r="B69" s="343" t="s">
        <v>263</v>
      </c>
      <c r="C69" s="348"/>
    </row>
    <row r="70" spans="1:3" s="349" customFormat="1" ht="12" customHeight="1">
      <c r="A70" s="346" t="s">
        <v>123</v>
      </c>
      <c r="B70" s="347" t="s">
        <v>264</v>
      </c>
      <c r="C70" s="348"/>
    </row>
    <row r="71" spans="1:3" s="349" customFormat="1" ht="12" customHeight="1">
      <c r="A71" s="346" t="s">
        <v>291</v>
      </c>
      <c r="B71" s="347" t="s">
        <v>265</v>
      </c>
      <c r="C71" s="348"/>
    </row>
    <row r="72" spans="1:3" s="349" customFormat="1" ht="12" customHeight="1" thickBot="1">
      <c r="A72" s="351" t="s">
        <v>292</v>
      </c>
      <c r="B72" s="352" t="s">
        <v>266</v>
      </c>
      <c r="C72" s="348"/>
    </row>
    <row r="73" spans="1:3" s="349" customFormat="1" ht="12" customHeight="1" thickBot="1">
      <c r="A73" s="356" t="s">
        <v>267</v>
      </c>
      <c r="B73" s="353" t="s">
        <v>268</v>
      </c>
      <c r="C73" s="341">
        <f>SUM(C74:C75)</f>
        <v>0</v>
      </c>
    </row>
    <row r="74" spans="1:3" s="349" customFormat="1" ht="12" customHeight="1">
      <c r="A74" s="342" t="s">
        <v>293</v>
      </c>
      <c r="B74" s="343" t="s">
        <v>269</v>
      </c>
      <c r="C74" s="348"/>
    </row>
    <row r="75" spans="1:3" s="349" customFormat="1" ht="12" customHeight="1" thickBot="1">
      <c r="A75" s="351" t="s">
        <v>294</v>
      </c>
      <c r="B75" s="352" t="s">
        <v>270</v>
      </c>
      <c r="C75" s="348"/>
    </row>
    <row r="76" spans="1:3" s="345" customFormat="1" ht="12" customHeight="1" thickBot="1">
      <c r="A76" s="356" t="s">
        <v>271</v>
      </c>
      <c r="B76" s="353" t="s">
        <v>272</v>
      </c>
      <c r="C76" s="341">
        <f>SUM(C77:C79)</f>
        <v>0</v>
      </c>
    </row>
    <row r="77" spans="1:3" s="349" customFormat="1" ht="12" customHeight="1">
      <c r="A77" s="342" t="s">
        <v>295</v>
      </c>
      <c r="B77" s="343" t="s">
        <v>273</v>
      </c>
      <c r="C77" s="348"/>
    </row>
    <row r="78" spans="1:3" s="349" customFormat="1" ht="12" customHeight="1">
      <c r="A78" s="346" t="s">
        <v>296</v>
      </c>
      <c r="B78" s="347" t="s">
        <v>274</v>
      </c>
      <c r="C78" s="348"/>
    </row>
    <row r="79" spans="1:3" s="349" customFormat="1" ht="12" customHeight="1" thickBot="1">
      <c r="A79" s="351" t="s">
        <v>297</v>
      </c>
      <c r="B79" s="352" t="s">
        <v>275</v>
      </c>
      <c r="C79" s="348"/>
    </row>
    <row r="80" spans="1:3" s="349" customFormat="1" ht="12" customHeight="1" thickBot="1">
      <c r="A80" s="356" t="s">
        <v>276</v>
      </c>
      <c r="B80" s="353" t="s">
        <v>298</v>
      </c>
      <c r="C80" s="341">
        <f>SUM(C81:C84)</f>
        <v>0</v>
      </c>
    </row>
    <row r="81" spans="1:3" s="349" customFormat="1" ht="12" customHeight="1">
      <c r="A81" s="358" t="s">
        <v>277</v>
      </c>
      <c r="B81" s="343" t="s">
        <v>278</v>
      </c>
      <c r="C81" s="348"/>
    </row>
    <row r="82" spans="1:3" s="349" customFormat="1" ht="12" customHeight="1">
      <c r="A82" s="359" t="s">
        <v>279</v>
      </c>
      <c r="B82" s="347" t="s">
        <v>280</v>
      </c>
      <c r="C82" s="348"/>
    </row>
    <row r="83" spans="1:3" s="349" customFormat="1" ht="12" customHeight="1">
      <c r="A83" s="359" t="s">
        <v>281</v>
      </c>
      <c r="B83" s="347" t="s">
        <v>282</v>
      </c>
      <c r="C83" s="348"/>
    </row>
    <row r="84" spans="1:3" s="345" customFormat="1" ht="12" customHeight="1" thickBot="1">
      <c r="A84" s="360" t="s">
        <v>283</v>
      </c>
      <c r="B84" s="352" t="s">
        <v>284</v>
      </c>
      <c r="C84" s="348"/>
    </row>
    <row r="85" spans="1:3" s="345" customFormat="1" ht="12" customHeight="1" thickBot="1">
      <c r="A85" s="356" t="s">
        <v>285</v>
      </c>
      <c r="B85" s="353" t="s">
        <v>286</v>
      </c>
      <c r="C85" s="361"/>
    </row>
    <row r="86" spans="1:3" s="345" customFormat="1" ht="12" customHeight="1" thickBot="1">
      <c r="A86" s="356" t="s">
        <v>287</v>
      </c>
      <c r="B86" s="362" t="s">
        <v>288</v>
      </c>
      <c r="C86" s="341">
        <f>+C64+C68+C73+C76+C80+C85</f>
        <v>0</v>
      </c>
    </row>
    <row r="87" spans="1:3" s="345" customFormat="1" ht="12" customHeight="1" thickBot="1">
      <c r="A87" s="363" t="s">
        <v>301</v>
      </c>
      <c r="B87" s="364" t="s">
        <v>443</v>
      </c>
      <c r="C87" s="341">
        <f>+C63+C86</f>
        <v>3275</v>
      </c>
    </row>
    <row r="88" spans="1:3" s="349" customFormat="1" ht="15" customHeight="1">
      <c r="A88" s="365"/>
      <c r="B88" s="366"/>
      <c r="C88" s="367"/>
    </row>
    <row r="89" spans="1:3" ht="13.5" thickBot="1">
      <c r="A89" s="368"/>
      <c r="B89" s="369"/>
      <c r="C89" s="370"/>
    </row>
    <row r="90" spans="1:3" s="335" customFormat="1" ht="16.5" customHeight="1" thickBot="1">
      <c r="A90" s="371"/>
      <c r="B90" s="372" t="s">
        <v>50</v>
      </c>
      <c r="C90" s="373"/>
    </row>
    <row r="91" spans="1:3" s="377" customFormat="1" ht="12" customHeight="1" thickBot="1">
      <c r="A91" s="374" t="s">
        <v>13</v>
      </c>
      <c r="B91" s="375" t="s">
        <v>444</v>
      </c>
      <c r="C91" s="376">
        <f>SUM(C92:C96)</f>
        <v>6859</v>
      </c>
    </row>
    <row r="92" spans="1:3" ht="12" customHeight="1">
      <c r="A92" s="378" t="s">
        <v>87</v>
      </c>
      <c r="B92" s="379" t="s">
        <v>44</v>
      </c>
      <c r="C92" s="380">
        <v>3026</v>
      </c>
    </row>
    <row r="93" spans="1:3" ht="12" customHeight="1">
      <c r="A93" s="346" t="s">
        <v>88</v>
      </c>
      <c r="B93" s="381" t="s">
        <v>154</v>
      </c>
      <c r="C93" s="348">
        <v>623</v>
      </c>
    </row>
    <row r="94" spans="1:3" ht="12" customHeight="1">
      <c r="A94" s="346" t="s">
        <v>89</v>
      </c>
      <c r="B94" s="381" t="s">
        <v>120</v>
      </c>
      <c r="C94" s="354">
        <v>2670</v>
      </c>
    </row>
    <row r="95" spans="1:3" ht="12" customHeight="1">
      <c r="A95" s="346" t="s">
        <v>90</v>
      </c>
      <c r="B95" s="382" t="s">
        <v>155</v>
      </c>
      <c r="C95" s="354">
        <v>445</v>
      </c>
    </row>
    <row r="96" spans="1:3" ht="12" customHeight="1">
      <c r="A96" s="346" t="s">
        <v>101</v>
      </c>
      <c r="B96" s="383" t="s">
        <v>156</v>
      </c>
      <c r="C96" s="354">
        <v>95</v>
      </c>
    </row>
    <row r="97" spans="1:3" ht="12" customHeight="1">
      <c r="A97" s="346" t="s">
        <v>91</v>
      </c>
      <c r="B97" s="381" t="s">
        <v>305</v>
      </c>
      <c r="C97" s="354"/>
    </row>
    <row r="98" spans="1:3" ht="12" customHeight="1">
      <c r="A98" s="346" t="s">
        <v>92</v>
      </c>
      <c r="B98" s="384" t="s">
        <v>306</v>
      </c>
      <c r="C98" s="354"/>
    </row>
    <row r="99" spans="1:3" ht="12" customHeight="1">
      <c r="A99" s="346" t="s">
        <v>102</v>
      </c>
      <c r="B99" s="385" t="s">
        <v>307</v>
      </c>
      <c r="C99" s="354"/>
    </row>
    <row r="100" spans="1:3" ht="12" customHeight="1">
      <c r="A100" s="346" t="s">
        <v>103</v>
      </c>
      <c r="B100" s="385" t="s">
        <v>308</v>
      </c>
      <c r="C100" s="354"/>
    </row>
    <row r="101" spans="1:3" ht="12" customHeight="1">
      <c r="A101" s="346" t="s">
        <v>104</v>
      </c>
      <c r="B101" s="384" t="s">
        <v>309</v>
      </c>
      <c r="C101" s="354"/>
    </row>
    <row r="102" spans="1:3" ht="12" customHeight="1">
      <c r="A102" s="346" t="s">
        <v>105</v>
      </c>
      <c r="B102" s="384" t="s">
        <v>310</v>
      </c>
      <c r="C102" s="354"/>
    </row>
    <row r="103" spans="1:3" ht="12" customHeight="1">
      <c r="A103" s="346" t="s">
        <v>107</v>
      </c>
      <c r="B103" s="385" t="s">
        <v>311</v>
      </c>
      <c r="C103" s="354"/>
    </row>
    <row r="104" spans="1:3" ht="12" customHeight="1">
      <c r="A104" s="386" t="s">
        <v>157</v>
      </c>
      <c r="B104" s="387" t="s">
        <v>312</v>
      </c>
      <c r="C104" s="354"/>
    </row>
    <row r="105" spans="1:3" ht="12" customHeight="1">
      <c r="A105" s="346" t="s">
        <v>302</v>
      </c>
      <c r="B105" s="387" t="s">
        <v>313</v>
      </c>
      <c r="C105" s="354"/>
    </row>
    <row r="106" spans="1:3" ht="12" customHeight="1" thickBot="1">
      <c r="A106" s="388" t="s">
        <v>303</v>
      </c>
      <c r="B106" s="389" t="s">
        <v>314</v>
      </c>
      <c r="C106" s="390">
        <v>95</v>
      </c>
    </row>
    <row r="107" spans="1:3" ht="12" customHeight="1" thickBot="1">
      <c r="A107" s="339" t="s">
        <v>14</v>
      </c>
      <c r="B107" s="391" t="s">
        <v>445</v>
      </c>
      <c r="C107" s="341">
        <f>+C108+C110+C112</f>
        <v>0</v>
      </c>
    </row>
    <row r="108" spans="1:3" ht="12" customHeight="1">
      <c r="A108" s="342" t="s">
        <v>93</v>
      </c>
      <c r="B108" s="381" t="s">
        <v>170</v>
      </c>
      <c r="C108" s="344"/>
    </row>
    <row r="109" spans="1:3" ht="12" customHeight="1">
      <c r="A109" s="342" t="s">
        <v>94</v>
      </c>
      <c r="B109" s="392" t="s">
        <v>319</v>
      </c>
      <c r="C109" s="344"/>
    </row>
    <row r="110" spans="1:3" ht="12" customHeight="1">
      <c r="A110" s="342" t="s">
        <v>95</v>
      </c>
      <c r="B110" s="392" t="s">
        <v>158</v>
      </c>
      <c r="C110" s="348"/>
    </row>
    <row r="111" spans="1:3" ht="12" customHeight="1">
      <c r="A111" s="342" t="s">
        <v>96</v>
      </c>
      <c r="B111" s="392" t="s">
        <v>320</v>
      </c>
      <c r="C111" s="393"/>
    </row>
    <row r="112" spans="1:3" ht="12" customHeight="1">
      <c r="A112" s="342" t="s">
        <v>97</v>
      </c>
      <c r="B112" s="394" t="s">
        <v>172</v>
      </c>
      <c r="C112" s="393"/>
    </row>
    <row r="113" spans="1:3" ht="12" customHeight="1">
      <c r="A113" s="342" t="s">
        <v>106</v>
      </c>
      <c r="B113" s="395" t="s">
        <v>386</v>
      </c>
      <c r="C113" s="393"/>
    </row>
    <row r="114" spans="1:3" ht="12" customHeight="1">
      <c r="A114" s="342" t="s">
        <v>108</v>
      </c>
      <c r="B114" s="396" t="s">
        <v>325</v>
      </c>
      <c r="C114" s="393"/>
    </row>
    <row r="115" spans="1:3" ht="12" customHeight="1">
      <c r="A115" s="342" t="s">
        <v>159</v>
      </c>
      <c r="B115" s="385" t="s">
        <v>308</v>
      </c>
      <c r="C115" s="393"/>
    </row>
    <row r="116" spans="1:3" ht="12" customHeight="1">
      <c r="A116" s="342" t="s">
        <v>160</v>
      </c>
      <c r="B116" s="385" t="s">
        <v>324</v>
      </c>
      <c r="C116" s="393"/>
    </row>
    <row r="117" spans="1:3" ht="12" customHeight="1">
      <c r="A117" s="342" t="s">
        <v>161</v>
      </c>
      <c r="B117" s="385" t="s">
        <v>323</v>
      </c>
      <c r="C117" s="393"/>
    </row>
    <row r="118" spans="1:3" ht="12" customHeight="1">
      <c r="A118" s="342" t="s">
        <v>316</v>
      </c>
      <c r="B118" s="385" t="s">
        <v>311</v>
      </c>
      <c r="C118" s="393"/>
    </row>
    <row r="119" spans="1:3" ht="12" customHeight="1">
      <c r="A119" s="342" t="s">
        <v>317</v>
      </c>
      <c r="B119" s="385" t="s">
        <v>322</v>
      </c>
      <c r="C119" s="393"/>
    </row>
    <row r="120" spans="1:3" ht="12" customHeight="1" thickBot="1">
      <c r="A120" s="386" t="s">
        <v>318</v>
      </c>
      <c r="B120" s="385" t="s">
        <v>321</v>
      </c>
      <c r="C120" s="397"/>
    </row>
    <row r="121" spans="1:3" ht="12" customHeight="1" thickBot="1">
      <c r="A121" s="339" t="s">
        <v>15</v>
      </c>
      <c r="B121" s="340" t="s">
        <v>326</v>
      </c>
      <c r="C121" s="341">
        <f>+C122+C123</f>
        <v>0</v>
      </c>
    </row>
    <row r="122" spans="1:3" ht="12" customHeight="1">
      <c r="A122" s="342" t="s">
        <v>76</v>
      </c>
      <c r="B122" s="398" t="s">
        <v>51</v>
      </c>
      <c r="C122" s="344"/>
    </row>
    <row r="123" spans="1:3" ht="12" customHeight="1" thickBot="1">
      <c r="A123" s="351" t="s">
        <v>77</v>
      </c>
      <c r="B123" s="392" t="s">
        <v>52</v>
      </c>
      <c r="C123" s="354"/>
    </row>
    <row r="124" spans="1:3" ht="12" customHeight="1" thickBot="1">
      <c r="A124" s="339" t="s">
        <v>16</v>
      </c>
      <c r="B124" s="340" t="s">
        <v>327</v>
      </c>
      <c r="C124" s="341">
        <f>+C91+C107+C121</f>
        <v>6859</v>
      </c>
    </row>
    <row r="125" spans="1:3" ht="12" customHeight="1" thickBot="1">
      <c r="A125" s="339" t="s">
        <v>17</v>
      </c>
      <c r="B125" s="340" t="s">
        <v>328</v>
      </c>
      <c r="C125" s="341">
        <f>+C126+C127+C128</f>
        <v>0</v>
      </c>
    </row>
    <row r="126" spans="1:3" s="377" customFormat="1" ht="12" customHeight="1">
      <c r="A126" s="342" t="s">
        <v>80</v>
      </c>
      <c r="B126" s="398" t="s">
        <v>329</v>
      </c>
      <c r="C126" s="393"/>
    </row>
    <row r="127" spans="1:3" ht="12" customHeight="1">
      <c r="A127" s="342" t="s">
        <v>81</v>
      </c>
      <c r="B127" s="398" t="s">
        <v>330</v>
      </c>
      <c r="C127" s="393"/>
    </row>
    <row r="128" spans="1:3" ht="12" customHeight="1" thickBot="1">
      <c r="A128" s="386" t="s">
        <v>82</v>
      </c>
      <c r="B128" s="399" t="s">
        <v>331</v>
      </c>
      <c r="C128" s="393"/>
    </row>
    <row r="129" spans="1:11" ht="12" customHeight="1" thickBot="1">
      <c r="A129" s="339" t="s">
        <v>18</v>
      </c>
      <c r="B129" s="340" t="s">
        <v>369</v>
      </c>
      <c r="C129" s="341">
        <f>+C130+C131+C132+C133</f>
        <v>0</v>
      </c>
    </row>
    <row r="130" spans="1:11" ht="12" customHeight="1">
      <c r="A130" s="342" t="s">
        <v>83</v>
      </c>
      <c r="B130" s="398" t="s">
        <v>332</v>
      </c>
      <c r="C130" s="393"/>
    </row>
    <row r="131" spans="1:11" ht="12" customHeight="1">
      <c r="A131" s="342" t="s">
        <v>84</v>
      </c>
      <c r="B131" s="398" t="s">
        <v>333</v>
      </c>
      <c r="C131" s="393"/>
    </row>
    <row r="132" spans="1:11" ht="12" customHeight="1">
      <c r="A132" s="342" t="s">
        <v>235</v>
      </c>
      <c r="B132" s="398" t="s">
        <v>334</v>
      </c>
      <c r="C132" s="393"/>
    </row>
    <row r="133" spans="1:11" s="377" customFormat="1" ht="12" customHeight="1" thickBot="1">
      <c r="A133" s="386" t="s">
        <v>236</v>
      </c>
      <c r="B133" s="399" t="s">
        <v>335</v>
      </c>
      <c r="C133" s="393"/>
    </row>
    <row r="134" spans="1:11" ht="12" customHeight="1" thickBot="1">
      <c r="A134" s="339" t="s">
        <v>19</v>
      </c>
      <c r="B134" s="340" t="s">
        <v>336</v>
      </c>
      <c r="C134" s="341">
        <f>+C135+C136+C137+C138</f>
        <v>0</v>
      </c>
      <c r="K134" s="400"/>
    </row>
    <row r="135" spans="1:11">
      <c r="A135" s="342" t="s">
        <v>85</v>
      </c>
      <c r="B135" s="398" t="s">
        <v>337</v>
      </c>
      <c r="C135" s="393"/>
    </row>
    <row r="136" spans="1:11" ht="12" customHeight="1">
      <c r="A136" s="342" t="s">
        <v>86</v>
      </c>
      <c r="B136" s="398" t="s">
        <v>347</v>
      </c>
      <c r="C136" s="393"/>
    </row>
    <row r="137" spans="1:11" s="377" customFormat="1" ht="12" customHeight="1">
      <c r="A137" s="342" t="s">
        <v>248</v>
      </c>
      <c r="B137" s="398" t="s">
        <v>338</v>
      </c>
      <c r="C137" s="393"/>
    </row>
    <row r="138" spans="1:11" s="377" customFormat="1" ht="12" customHeight="1" thickBot="1">
      <c r="A138" s="386" t="s">
        <v>249</v>
      </c>
      <c r="B138" s="399" t="s">
        <v>339</v>
      </c>
      <c r="C138" s="393"/>
    </row>
    <row r="139" spans="1:11" s="377" customFormat="1" ht="12" customHeight="1" thickBot="1">
      <c r="A139" s="339" t="s">
        <v>20</v>
      </c>
      <c r="B139" s="340" t="s">
        <v>340</v>
      </c>
      <c r="C139" s="401">
        <f>+C140+C141+C142+C143</f>
        <v>0</v>
      </c>
    </row>
    <row r="140" spans="1:11" s="377" customFormat="1" ht="12" customHeight="1">
      <c r="A140" s="342" t="s">
        <v>152</v>
      </c>
      <c r="B140" s="398" t="s">
        <v>341</v>
      </c>
      <c r="C140" s="393"/>
    </row>
    <row r="141" spans="1:11" s="377" customFormat="1" ht="12" customHeight="1">
      <c r="A141" s="342" t="s">
        <v>153</v>
      </c>
      <c r="B141" s="398" t="s">
        <v>342</v>
      </c>
      <c r="C141" s="393"/>
    </row>
    <row r="142" spans="1:11" s="377" customFormat="1" ht="12" customHeight="1">
      <c r="A142" s="342" t="s">
        <v>171</v>
      </c>
      <c r="B142" s="398" t="s">
        <v>343</v>
      </c>
      <c r="C142" s="393"/>
    </row>
    <row r="143" spans="1:11" ht="12.75" customHeight="1" thickBot="1">
      <c r="A143" s="342" t="s">
        <v>251</v>
      </c>
      <c r="B143" s="398" t="s">
        <v>344</v>
      </c>
      <c r="C143" s="393"/>
    </row>
    <row r="144" spans="1:11" ht="12" customHeight="1" thickBot="1">
      <c r="A144" s="339" t="s">
        <v>21</v>
      </c>
      <c r="B144" s="340" t="s">
        <v>345</v>
      </c>
      <c r="C144" s="402">
        <f>+C125+C129+C134+C139</f>
        <v>0</v>
      </c>
    </row>
    <row r="145" spans="1:3" ht="15" customHeight="1" thickBot="1">
      <c r="A145" s="403" t="s">
        <v>22</v>
      </c>
      <c r="B145" s="404" t="s">
        <v>346</v>
      </c>
      <c r="C145" s="402">
        <f>+C124+C144</f>
        <v>6859</v>
      </c>
    </row>
    <row r="147" spans="1:3" ht="15" customHeight="1" thickBot="1">
      <c r="A147" s="405" t="s">
        <v>446</v>
      </c>
      <c r="B147" s="406"/>
      <c r="C147" s="407">
        <v>0</v>
      </c>
    </row>
    <row r="148" spans="1:3" ht="14.25" customHeight="1" thickBot="1">
      <c r="A148" s="405" t="s">
        <v>447</v>
      </c>
      <c r="B148" s="406"/>
      <c r="C148" s="407">
        <v>0</v>
      </c>
    </row>
  </sheetData>
  <sheetProtection selectLockedCells="1" selectUnlockedCells="1"/>
  <pageMargins left="0.78740157480314965" right="0.78740157480314965" top="1.0629921259842521" bottom="1.0629921259842521" header="0.78740157480314965" footer="0.78740157480314965"/>
  <pageSetup paperSize="9" scale="80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view="pageLayout" zoomScaleNormal="100" workbookViewId="0">
      <selection activeCell="F13" sqref="F13"/>
    </sheetView>
  </sheetViews>
  <sheetFormatPr defaultRowHeight="12.75"/>
  <cols>
    <col min="1" max="1" width="34.83203125" style="17" customWidth="1"/>
    <col min="2" max="2" width="15.6640625" style="16" customWidth="1"/>
    <col min="3" max="3" width="16.33203125" style="16" customWidth="1"/>
    <col min="4" max="4" width="18" style="16" customWidth="1"/>
    <col min="5" max="6" width="16.6640625" style="16" customWidth="1"/>
    <col min="7" max="7" width="18.83203125" style="30" customWidth="1"/>
    <col min="8" max="9" width="12.83203125" style="16" customWidth="1"/>
    <col min="10" max="10" width="13.83203125" style="16" customWidth="1"/>
    <col min="11" max="16384" width="9.33203125" style="16"/>
  </cols>
  <sheetData>
    <row r="1" spans="1:7" ht="25.5" customHeight="1">
      <c r="A1" s="492" t="s">
        <v>0</v>
      </c>
      <c r="B1" s="492"/>
      <c r="C1" s="492"/>
      <c r="D1" s="492"/>
      <c r="E1" s="492"/>
      <c r="F1" s="492"/>
      <c r="G1" s="492"/>
    </row>
    <row r="2" spans="1:7" ht="22.5" customHeight="1" thickBot="1">
      <c r="A2" s="95"/>
      <c r="B2" s="30"/>
      <c r="C2" s="30"/>
      <c r="D2" s="30"/>
      <c r="E2" s="30"/>
      <c r="F2" s="30"/>
      <c r="G2" s="25" t="s">
        <v>53</v>
      </c>
    </row>
    <row r="3" spans="1:7" s="19" customFormat="1" ht="44.25" customHeight="1" thickBot="1">
      <c r="A3" s="96" t="s">
        <v>57</v>
      </c>
      <c r="B3" s="97" t="s">
        <v>58</v>
      </c>
      <c r="C3" s="97" t="s">
        <v>59</v>
      </c>
      <c r="D3" s="97" t="s">
        <v>367</v>
      </c>
      <c r="E3" s="97" t="s">
        <v>405</v>
      </c>
      <c r="F3" s="97" t="s">
        <v>429</v>
      </c>
      <c r="G3" s="26" t="s">
        <v>368</v>
      </c>
    </row>
    <row r="4" spans="1:7" s="30" customFormat="1" ht="12" customHeight="1" thickBot="1">
      <c r="A4" s="27">
        <v>1</v>
      </c>
      <c r="B4" s="28">
        <v>2</v>
      </c>
      <c r="C4" s="28">
        <v>3</v>
      </c>
      <c r="D4" s="28">
        <v>4</v>
      </c>
      <c r="E4" s="28">
        <v>5</v>
      </c>
      <c r="F4" s="310">
        <v>6</v>
      </c>
      <c r="G4" s="29">
        <v>7</v>
      </c>
    </row>
    <row r="5" spans="1:7" ht="15.95" customHeight="1">
      <c r="A5" s="185" t="s">
        <v>427</v>
      </c>
      <c r="B5" s="8">
        <v>289</v>
      </c>
      <c r="C5" s="187" t="s">
        <v>428</v>
      </c>
      <c r="D5" s="8"/>
      <c r="E5" s="8"/>
      <c r="F5" s="311">
        <v>289</v>
      </c>
      <c r="G5" s="31"/>
    </row>
    <row r="6" spans="1:7" ht="15.95" customHeight="1">
      <c r="A6" s="185"/>
      <c r="B6" s="8"/>
      <c r="C6" s="187"/>
      <c r="D6" s="8"/>
      <c r="E6" s="8"/>
      <c r="F6" s="311"/>
      <c r="G6" s="31">
        <f t="shared" ref="G6:G23" si="0">B6-D6-E6</f>
        <v>0</v>
      </c>
    </row>
    <row r="7" spans="1:7" ht="15.95" customHeight="1">
      <c r="A7" s="185"/>
      <c r="B7" s="8"/>
      <c r="C7" s="187"/>
      <c r="D7" s="8"/>
      <c r="E7" s="8"/>
      <c r="F7" s="311"/>
      <c r="G7" s="31">
        <f t="shared" si="0"/>
        <v>0</v>
      </c>
    </row>
    <row r="8" spans="1:7" ht="15.95" customHeight="1">
      <c r="A8" s="186"/>
      <c r="B8" s="8"/>
      <c r="C8" s="187"/>
      <c r="D8" s="8"/>
      <c r="E8" s="8"/>
      <c r="F8" s="311"/>
      <c r="G8" s="31">
        <f t="shared" si="0"/>
        <v>0</v>
      </c>
    </row>
    <row r="9" spans="1:7" ht="15.95" customHeight="1">
      <c r="A9" s="185"/>
      <c r="B9" s="8"/>
      <c r="C9" s="187"/>
      <c r="D9" s="8"/>
      <c r="E9" s="8"/>
      <c r="F9" s="311"/>
      <c r="G9" s="31">
        <f t="shared" si="0"/>
        <v>0</v>
      </c>
    </row>
    <row r="10" spans="1:7" ht="15.95" customHeight="1">
      <c r="A10" s="186"/>
      <c r="B10" s="8"/>
      <c r="C10" s="187"/>
      <c r="D10" s="8"/>
      <c r="E10" s="8"/>
      <c r="F10" s="311"/>
      <c r="G10" s="31">
        <f t="shared" si="0"/>
        <v>0</v>
      </c>
    </row>
    <row r="11" spans="1:7" ht="15.95" customHeight="1">
      <c r="A11" s="185"/>
      <c r="B11" s="8"/>
      <c r="C11" s="187"/>
      <c r="D11" s="8"/>
      <c r="E11" s="8"/>
      <c r="F11" s="311"/>
      <c r="G11" s="31">
        <f t="shared" si="0"/>
        <v>0</v>
      </c>
    </row>
    <row r="12" spans="1:7" ht="15.95" customHeight="1">
      <c r="A12" s="185"/>
      <c r="B12" s="8"/>
      <c r="C12" s="187"/>
      <c r="D12" s="8"/>
      <c r="E12" s="8"/>
      <c r="F12" s="311"/>
      <c r="G12" s="31">
        <f t="shared" si="0"/>
        <v>0</v>
      </c>
    </row>
    <row r="13" spans="1:7" ht="15.95" customHeight="1">
      <c r="A13" s="185"/>
      <c r="B13" s="8"/>
      <c r="C13" s="187"/>
      <c r="D13" s="8"/>
      <c r="E13" s="8"/>
      <c r="F13" s="311"/>
      <c r="G13" s="31">
        <f t="shared" si="0"/>
        <v>0</v>
      </c>
    </row>
    <row r="14" spans="1:7" ht="15.95" customHeight="1">
      <c r="A14" s="185"/>
      <c r="B14" s="8"/>
      <c r="C14" s="187"/>
      <c r="D14" s="8"/>
      <c r="E14" s="8"/>
      <c r="F14" s="311"/>
      <c r="G14" s="31">
        <f t="shared" si="0"/>
        <v>0</v>
      </c>
    </row>
    <row r="15" spans="1:7" ht="15.95" customHeight="1">
      <c r="A15" s="185"/>
      <c r="B15" s="8"/>
      <c r="C15" s="187"/>
      <c r="D15" s="8"/>
      <c r="E15" s="8"/>
      <c r="F15" s="311"/>
      <c r="G15" s="31">
        <f t="shared" si="0"/>
        <v>0</v>
      </c>
    </row>
    <row r="16" spans="1:7" ht="15.95" customHeight="1">
      <c r="A16" s="185"/>
      <c r="B16" s="8"/>
      <c r="C16" s="187"/>
      <c r="D16" s="8"/>
      <c r="E16" s="8"/>
      <c r="F16" s="311"/>
      <c r="G16" s="31">
        <f t="shared" si="0"/>
        <v>0</v>
      </c>
    </row>
    <row r="17" spans="1:7" ht="15.95" customHeight="1">
      <c r="A17" s="185"/>
      <c r="B17" s="8"/>
      <c r="C17" s="187"/>
      <c r="D17" s="8"/>
      <c r="E17" s="8"/>
      <c r="F17" s="311"/>
      <c r="G17" s="31">
        <f t="shared" si="0"/>
        <v>0</v>
      </c>
    </row>
    <row r="18" spans="1:7" ht="15.95" customHeight="1">
      <c r="A18" s="185"/>
      <c r="B18" s="8"/>
      <c r="C18" s="187"/>
      <c r="D18" s="8"/>
      <c r="E18" s="8"/>
      <c r="F18" s="311"/>
      <c r="G18" s="31">
        <f t="shared" si="0"/>
        <v>0</v>
      </c>
    </row>
    <row r="19" spans="1:7" ht="15.95" customHeight="1">
      <c r="A19" s="185"/>
      <c r="B19" s="8"/>
      <c r="C19" s="187"/>
      <c r="D19" s="8"/>
      <c r="E19" s="8"/>
      <c r="F19" s="311"/>
      <c r="G19" s="31">
        <f t="shared" si="0"/>
        <v>0</v>
      </c>
    </row>
    <row r="20" spans="1:7" ht="15.95" customHeight="1">
      <c r="A20" s="185"/>
      <c r="B20" s="8"/>
      <c r="C20" s="187"/>
      <c r="D20" s="8"/>
      <c r="E20" s="8"/>
      <c r="F20" s="311"/>
      <c r="G20" s="31">
        <f t="shared" si="0"/>
        <v>0</v>
      </c>
    </row>
    <row r="21" spans="1:7" ht="15.95" customHeight="1">
      <c r="A21" s="185"/>
      <c r="B21" s="8"/>
      <c r="C21" s="187"/>
      <c r="D21" s="8"/>
      <c r="E21" s="8"/>
      <c r="F21" s="311"/>
      <c r="G21" s="31">
        <f t="shared" si="0"/>
        <v>0</v>
      </c>
    </row>
    <row r="22" spans="1:7" ht="15.95" customHeight="1">
      <c r="A22" s="185"/>
      <c r="B22" s="8"/>
      <c r="C22" s="187"/>
      <c r="D22" s="8"/>
      <c r="E22" s="8"/>
      <c r="F22" s="311"/>
      <c r="G22" s="31">
        <f t="shared" si="0"/>
        <v>0</v>
      </c>
    </row>
    <row r="23" spans="1:7" ht="15.95" customHeight="1" thickBot="1">
      <c r="A23" s="32"/>
      <c r="B23" s="9"/>
      <c r="C23" s="188"/>
      <c r="D23" s="9"/>
      <c r="E23" s="9"/>
      <c r="F23" s="312"/>
      <c r="G23" s="33">
        <f t="shared" si="0"/>
        <v>0</v>
      </c>
    </row>
    <row r="24" spans="1:7" s="36" customFormat="1" ht="18" customHeight="1" thickBot="1">
      <c r="A24" s="98" t="s">
        <v>56</v>
      </c>
      <c r="B24" s="34">
        <f>SUM(B5:B23)</f>
        <v>289</v>
      </c>
      <c r="C24" s="84"/>
      <c r="D24" s="34">
        <f>SUM(D5:D23)</f>
        <v>0</v>
      </c>
      <c r="E24" s="34">
        <f>SUM(E5:E23)</f>
        <v>0</v>
      </c>
      <c r="F24" s="313">
        <v>289</v>
      </c>
      <c r="G24" s="35">
        <f>SUM(G5:G23)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5. melléklet az 5/2015. (V. 12.)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1.1.sz.mell.</vt:lpstr>
      <vt:lpstr>1.2.sz.mell.</vt:lpstr>
      <vt:lpstr>1.3.sz.mell.</vt:lpstr>
      <vt:lpstr>2.1.sz.mell.</vt:lpstr>
      <vt:lpstr>2.2.sz.mell  </vt:lpstr>
      <vt:lpstr>4.1.mell</vt:lpstr>
      <vt:lpstr>4.1.1. sz. mell </vt:lpstr>
      <vt:lpstr>4.1.2.</vt:lpstr>
      <vt:lpstr>5. mell</vt:lpstr>
      <vt:lpstr>6. mell</vt:lpstr>
      <vt:lpstr>1. sz tájékoztató t.</vt:lpstr>
      <vt:lpstr>2.sz tájékoztató t.</vt:lpstr>
      <vt:lpstr>3.sz tájékoztató t.</vt:lpstr>
      <vt:lpstr>4.sz tájékoztató t.</vt:lpstr>
      <vt:lpstr>'4.1.1. sz. mell '!Nyomtatási_cím</vt:lpstr>
      <vt:lpstr>'1.1.sz.mell.'!Nyomtatási_terület</vt:lpstr>
      <vt:lpstr>'1.2.sz.mell.'!Nyomtatási_terület</vt:lpstr>
      <vt:lpstr>'1.3.sz.mell.'!Nyomtatási_terület</vt:lpstr>
      <vt:lpstr>'2.1.sz.mell.'!Nyomtatási_terület</vt:lpstr>
      <vt:lpstr>'2.2.sz.mell  '!Nyomtatási_terület</vt:lpstr>
      <vt:lpstr>'4.1.1. sz. mell '!Nyomtatási_terület</vt:lpstr>
      <vt:lpstr>'4.1.2.'!Nyomtatási_terület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Dell</cp:lastModifiedBy>
  <cp:lastPrinted>2015-05-21T13:21:47Z</cp:lastPrinted>
  <dcterms:created xsi:type="dcterms:W3CDTF">1999-10-30T10:30:45Z</dcterms:created>
  <dcterms:modified xsi:type="dcterms:W3CDTF">2015-05-21T13:22:38Z</dcterms:modified>
</cp:coreProperties>
</file>