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'Munka1'!$A$1:$I$39</definedName>
  </definedNames>
  <calcPr fullCalcOnLoad="1"/>
</workbook>
</file>

<file path=xl/sharedStrings.xml><?xml version="1.0" encoding="utf-8"?>
<sst xmlns="http://schemas.openxmlformats.org/spreadsheetml/2006/main" count="84" uniqueCount="80">
  <si>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</si>
  <si>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</si>
  <si>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</si>
  <si>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</si>
  <si>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</si>
  <si>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</si>
  <si>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</si>
  <si>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</si>
  <si>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</si>
  <si>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</si>
  <si>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</si>
  <si>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</si>
  <si>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</si>
  <si>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</si>
  <si>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</si>
  <si>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</si>
  <si>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</si>
  <si>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</si>
  <si>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</si>
  <si>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</si>
  <si>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</si>
  <si>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</si>
  <si>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</si>
  <si>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</si>
  <si>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</si>
  <si>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</si>
  <si>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</si>
  <si>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</si>
  <si>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</si>
  <si>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</si>
  <si>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K513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</si>
  <si>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</si>
  <si>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</si>
  <si>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</si>
  <si>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</si>
  <si>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</si>
  <si>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</si>
  <si>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</si>
  <si>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</si>
  <si>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</si>
  <si>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</si>
  <si>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</si>
  <si>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</si>
  <si>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</si>
  <si>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</si>
  <si>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</si>
  <si>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</si>
  <si>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</si>
  <si>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</si>
  <si>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</si>
  <si>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</si>
  <si>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</si>
  <si>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</si>
  <si>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</si>
  <si>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</si>
  <si>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</si>
  <si>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</si>
  <si>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</si>
  <si>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</si>
  <si>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</si>
  <si>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</si>
  <si>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</si>
  <si>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</si>
  <si>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</si>
  <si>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</si>
  <si>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</si>
  <si>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K5021</t>
  </si>
  <si>
    <t>Helyi Önk.előző évi elszám.szárm.kiad.</t>
  </si>
  <si>
    <t>K513/1</t>
  </si>
  <si>
    <t>K513/3</t>
  </si>
  <si>
    <t>K915/2</t>
  </si>
  <si>
    <t>K915/1</t>
  </si>
  <si>
    <t>B813/1</t>
  </si>
  <si>
    <t>B816/2</t>
  </si>
  <si>
    <t>B816/1</t>
  </si>
  <si>
    <t xml:space="preserve"> mód. ei.</t>
  </si>
  <si>
    <t>2017.év</t>
  </si>
  <si>
    <t>eredeti ei.</t>
  </si>
  <si>
    <t>B814</t>
  </si>
  <si>
    <t>Államháztartáson belüli megelőlegezések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</si>
</sst>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32" xfId="54" applyNumberFormat="1" applyFont="1" applyBorder="1" applyAlignment="1" applyProtection="1">
      <alignment horizontal="center"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33" xfId="54" applyNumberFormat="1" applyFont="1" applyBorder="1" applyAlignment="1" applyProtection="1">
      <alignment horizontal="center"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2" fillId="0" borderId="32" xfId="54" applyNumberFormat="1" applyFont="1" applyFill="1" applyBorder="1" applyAlignment="1" applyProtection="1">
      <alignment horizontal="center"/>
      <protection locked="0"/>
    </xf>
    <xf numFmtId="3" fontId="2" fillId="0" borderId="36" xfId="54" applyNumberFormat="1" applyFont="1" applyBorder="1" applyAlignment="1" applyProtection="1">
      <alignment horizontal="center"/>
      <protection locked="0"/>
    </xf>
    <xf numFmtId="3" fontId="2" fillId="0" borderId="11" xfId="54" applyNumberFormat="1" applyFont="1" applyBorder="1" applyAlignment="1" applyProtection="1">
      <alignment horizontal="center"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Fill="1" applyBorder="1" applyProtection="1">
      <alignment/>
      <protection locked="0"/>
    </xf>
    <xf numFmtId="3" fontId="2" fillId="0" borderId="37" xfId="54" applyNumberFormat="1" applyFont="1" applyBorder="1" applyProtection="1">
      <alignment/>
      <protection locked="0"/>
    </xf>
    <xf numFmtId="3" fontId="2" fillId="0" borderId="36" xfId="54" applyNumberFormat="1" applyFont="1" applyFill="1" applyBorder="1" applyAlignment="1" applyProtection="1">
      <alignment horizontal="center"/>
      <protection locked="0"/>
    </xf>
    <xf numFmtId="3" fontId="3" fillId="0" borderId="38" xfId="54" applyNumberFormat="1" applyFont="1" applyBorder="1" applyProtection="1">
      <alignment/>
      <protection locked="0"/>
    </xf>
    <xf numFmtId="3" fontId="3" fillId="0" borderId="39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3" fillId="0" borderId="40" xfId="54" applyNumberFormat="1" applyFont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42" xfId="54" applyNumberFormat="1" applyFont="1" applyFill="1" applyBorder="1" applyProtection="1">
      <alignment/>
      <protection locked="0"/>
    </xf>
    <xf numFmtId="3" fontId="2" fillId="0" borderId="43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42" xfId="54" applyNumberFormat="1" applyFont="1" applyFill="1" applyBorder="1" applyProtection="1">
      <alignment/>
      <protection locked="0"/>
    </xf>
    <xf numFmtId="3" fontId="3" fillId="0" borderId="27" xfId="54" applyNumberFormat="1" applyFont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5" xfId="54" applyNumberFormat="1" applyFont="1" applyBorder="1" applyProtection="1">
      <alignment/>
      <protection locked="0"/>
    </xf>
    <xf numFmtId="3" fontId="6" fillId="0" borderId="35" xfId="54" applyNumberFormat="1" applyFont="1" applyBorder="1" applyProtection="1">
      <alignment/>
      <protection locked="0"/>
    </xf>
    <xf numFmtId="3" fontId="2" fillId="0" borderId="46" xfId="54" applyNumberFormat="1" applyFont="1" applyBorder="1" applyAlignment="1" applyProtection="1">
      <alignment horizontal="center"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0" borderId="49" xfId="54" applyNumberFormat="1" applyFont="1" applyBorder="1" applyProtection="1">
      <alignment/>
      <protection locked="0"/>
    </xf>
    <xf numFmtId="3" fontId="3" fillId="0" borderId="50" xfId="54" applyNumberFormat="1" applyFont="1" applyBorder="1" applyProtection="1">
      <alignment/>
      <protection locked="0"/>
    </xf>
    <xf numFmtId="3" fontId="3" fillId="24" borderId="50" xfId="54" applyNumberFormat="1" applyFont="1" applyFill="1" applyBorder="1" applyProtection="1">
      <alignment/>
      <protection locked="0"/>
    </xf>
    <xf numFmtId="3" fontId="3" fillId="0" borderId="51" xfId="54" applyNumberFormat="1" applyFont="1" applyBorder="1" applyProtection="1">
      <alignment/>
      <protection locked="0"/>
    </xf>
    <xf numFmtId="3" fontId="3" fillId="24" borderId="52" xfId="54" applyNumberFormat="1" applyFont="1" applyFill="1" applyBorder="1" applyProtection="1">
      <alignment/>
      <protection locked="0"/>
    </xf>
    <xf numFmtId="3" fontId="4" fillId="2" borderId="53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44" xfId="54" applyNumberFormat="1" applyFont="1" applyFill="1" applyBorder="1" applyProtection="1">
      <alignment/>
      <protection locked="0"/>
    </xf>
    <xf numFmtId="3" fontId="3" fillId="0" borderId="54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42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8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5" xfId="54" applyNumberFormat="1" applyFont="1" applyFill="1" applyBorder="1" applyProtection="1">
      <alignment/>
      <protection locked="0"/>
    </xf>
    <xf numFmtId="3" fontId="3" fillId="0" borderId="47" xfId="54" applyNumberFormat="1" applyFont="1" applyBorder="1" applyProtection="1">
      <alignment/>
      <protection locked="0"/>
    </xf>
    <xf numFmtId="3" fontId="3" fillId="24" borderId="55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3" fontId="3" fillId="24" borderId="54" xfId="54" applyNumberFormat="1" applyFont="1" applyFill="1" applyBorder="1" applyProtection="1">
      <alignment/>
      <protection locked="0"/>
    </xf>
    <xf numFmtId="0" fontId="4" fillId="8" borderId="38" xfId="54" applyFont="1" applyFill="1" applyBorder="1" applyAlignment="1">
      <alignment horizontal="center" wrapText="1"/>
      <protection/>
    </xf>
    <xf numFmtId="16" fontId="0" fillId="0" borderId="0" xfId="0" applyNumberFormat="1" applyAlignment="1">
      <alignment/>
    </xf>
    <xf numFmtId="0" fontId="2" fillId="0" borderId="35" xfId="54" applyFont="1" applyBorder="1">
      <alignment/>
      <protection/>
    </xf>
    <xf numFmtId="0" fontId="2" fillId="0" borderId="50" xfId="0" applyFont="1" applyFill="1" applyBorder="1" applyAlignment="1">
      <alignment horizontal="left" vertical="center" wrapText="1"/>
    </xf>
    <xf numFmtId="3" fontId="3" fillId="0" borderId="44" xfId="54" applyNumberFormat="1" applyFont="1" applyFill="1" applyBorder="1" applyProtection="1">
      <alignment/>
      <protection locked="0"/>
    </xf>
    <xf numFmtId="0" fontId="1" fillId="8" borderId="56" xfId="54" applyFont="1" applyFill="1" applyBorder="1" applyAlignment="1">
      <alignment horizontal="center" vertical="center"/>
      <protection/>
    </xf>
    <xf numFmtId="0" fontId="1" fillId="8" borderId="57" xfId="54" applyFont="1" applyFill="1" applyBorder="1" applyAlignment="1">
      <alignment horizontal="center" vertical="center"/>
      <protection/>
    </xf>
    <xf numFmtId="0" fontId="1" fillId="8" borderId="58" xfId="54" applyFont="1" applyFill="1" applyBorder="1" applyAlignment="1">
      <alignment horizontal="center" vertical="center"/>
      <protection/>
    </xf>
    <xf numFmtId="0" fontId="4" fillId="8" borderId="59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60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1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9" t="s">
        <v>0</v>
      </c>
      <c r="B1" s="100"/>
      <c r="C1" s="100"/>
      <c r="D1" s="100"/>
      <c r="E1" s="100"/>
      <c r="F1" s="100"/>
      <c r="G1" s="100"/>
      <c r="H1" s="100"/>
      <c r="I1" s="101"/>
    </row>
    <row r="2" spans="1:9" ht="12.75">
      <c r="A2" s="1"/>
      <c r="B2" s="83"/>
      <c r="C2" s="105" t="s">
        <v>76</v>
      </c>
      <c r="D2" s="106"/>
      <c r="E2" s="102" t="s">
        <v>1</v>
      </c>
      <c r="F2" s="103"/>
      <c r="G2" s="103"/>
      <c r="H2" s="103"/>
      <c r="I2" s="104"/>
    </row>
    <row r="3" spans="1:11" ht="12.75">
      <c r="A3" s="2"/>
      <c r="B3" s="84"/>
      <c r="C3" s="94" t="s">
        <v>77</v>
      </c>
      <c r="D3" s="3" t="s">
        <v>75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82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95"/>
    </row>
    <row r="5" spans="1:9" ht="12.75">
      <c r="A5" s="16">
        <v>1</v>
      </c>
      <c r="B5" s="17" t="s">
        <v>14</v>
      </c>
      <c r="C5" s="18">
        <f>SUM(C18:C19,C21:C23,C7:C11)</f>
        <v>2236022070</v>
      </c>
      <c r="D5" s="18">
        <f>SUM(D18:D19,D20:D23,D7:D11)</f>
        <v>2577785450</v>
      </c>
      <c r="E5" s="19">
        <f>SUM(E7:E11,E18:E23)</f>
        <v>1842884330</v>
      </c>
      <c r="F5" s="18">
        <f>F7+F8+F9+F10+F11+F18+F19+F20+F21+F22+F23</f>
        <v>251408868</v>
      </c>
      <c r="G5" s="18">
        <f>G7+G8+G9+G10+G11+G18+G19+G20+G21+G22+G23</f>
        <v>105833629</v>
      </c>
      <c r="H5" s="18">
        <f>H7+H8+H9+H10+H11+H18+H19+H20+H21+H22+H23</f>
        <v>82453291</v>
      </c>
      <c r="I5" s="18">
        <f>I7+I8+I9+I10+I11+I18+I19+I20+I21+I22+I23</f>
        <v>295205332</v>
      </c>
    </row>
    <row r="6" spans="1:9" ht="24.75" thickBot="1">
      <c r="A6" s="21"/>
      <c r="B6" s="22" t="s">
        <v>15</v>
      </c>
      <c r="C6" s="23">
        <f aca="true" t="shared" si="0" ref="C6:I6">SUM(C7:C11,C18:C21)</f>
        <v>1524947557</v>
      </c>
      <c r="D6" s="23">
        <f t="shared" si="0"/>
        <v>1866345652</v>
      </c>
      <c r="E6" s="69">
        <f t="shared" si="0"/>
        <v>1131444532</v>
      </c>
      <c r="F6" s="23">
        <f t="shared" si="0"/>
        <v>251408868</v>
      </c>
      <c r="G6" s="23">
        <f t="shared" si="0"/>
        <v>105833629</v>
      </c>
      <c r="H6" s="23">
        <f t="shared" si="0"/>
        <v>82453291</v>
      </c>
      <c r="I6" s="68">
        <f t="shared" si="0"/>
        <v>295205332</v>
      </c>
    </row>
    <row r="7" spans="1:10" ht="12.75">
      <c r="A7" s="24" t="s">
        <v>16</v>
      </c>
      <c r="B7" s="25" t="s">
        <v>17</v>
      </c>
      <c r="C7" s="86">
        <v>503980075</v>
      </c>
      <c r="D7" s="79">
        <f>SUM(E7:I7)</f>
        <v>498785407</v>
      </c>
      <c r="E7" s="70">
        <v>36325707</v>
      </c>
      <c r="F7" s="27">
        <v>168183486</v>
      </c>
      <c r="G7" s="28">
        <v>42512228</v>
      </c>
      <c r="H7" s="28">
        <v>59038713</v>
      </c>
      <c r="I7" s="29">
        <v>192725273</v>
      </c>
      <c r="J7" s="67"/>
    </row>
    <row r="8" spans="1:10" ht="12.75">
      <c r="A8" s="30" t="s">
        <v>18</v>
      </c>
      <c r="B8" s="31" t="s">
        <v>19</v>
      </c>
      <c r="C8" s="87">
        <v>107120616</v>
      </c>
      <c r="D8" s="80">
        <f>SUM(E8:I8)</f>
        <v>113269903</v>
      </c>
      <c r="E8" s="71">
        <v>7805307</v>
      </c>
      <c r="F8" s="33">
        <v>37562761</v>
      </c>
      <c r="G8" s="32">
        <v>9452511</v>
      </c>
      <c r="H8" s="32">
        <v>12676389</v>
      </c>
      <c r="I8" s="34">
        <v>45772935</v>
      </c>
      <c r="J8" s="67"/>
    </row>
    <row r="9" spans="1:10" ht="12.75">
      <c r="A9" s="35" t="s">
        <v>20</v>
      </c>
      <c r="B9" s="31" t="s">
        <v>21</v>
      </c>
      <c r="C9" s="87">
        <v>344744237</v>
      </c>
      <c r="D9" s="80">
        <f>SUM(E9:I9)</f>
        <v>366019349</v>
      </c>
      <c r="E9" s="71">
        <v>209519273</v>
      </c>
      <c r="F9" s="33">
        <v>41816481</v>
      </c>
      <c r="G9" s="32">
        <v>52846390</v>
      </c>
      <c r="H9" s="32">
        <v>9998027</v>
      </c>
      <c r="I9" s="34">
        <v>51839178</v>
      </c>
      <c r="J9" s="67"/>
    </row>
    <row r="10" spans="1:9" ht="12.75">
      <c r="A10" s="35" t="s">
        <v>22</v>
      </c>
      <c r="B10" s="36" t="s">
        <v>23</v>
      </c>
      <c r="C10" s="87">
        <v>23824000</v>
      </c>
      <c r="D10" s="80">
        <f aca="true" t="shared" si="1" ref="D10:D23">SUM(E10:I10)</f>
        <v>23890000</v>
      </c>
      <c r="E10" s="71">
        <v>23890000</v>
      </c>
      <c r="F10" s="33">
        <v>0</v>
      </c>
      <c r="G10" s="32">
        <f>SUM('[1]6.intézm.kiadások'!G105)</f>
        <v>0</v>
      </c>
      <c r="H10" s="32">
        <f>SUM('[1]6.intézm.kiadások'!G150)</f>
        <v>0</v>
      </c>
      <c r="I10" s="34">
        <f>SUM('[1]6.intézm.kiadások'!G196)</f>
        <v>0</v>
      </c>
    </row>
    <row r="11" spans="1:9" ht="12.75">
      <c r="A11" s="35" t="s">
        <v>24</v>
      </c>
      <c r="B11" s="37" t="s">
        <v>25</v>
      </c>
      <c r="C11" s="38">
        <f>SUM(C13:C15)</f>
        <v>285073629</v>
      </c>
      <c r="D11" s="58">
        <f aca="true" t="shared" si="2" ref="D11:I11">SUM(D12:D15)</f>
        <v>228739189</v>
      </c>
      <c r="E11" s="71">
        <v>228739189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</row>
    <row r="12" spans="1:9" ht="12.75">
      <c r="A12" s="30" t="s">
        <v>66</v>
      </c>
      <c r="B12" s="31" t="s">
        <v>67</v>
      </c>
      <c r="C12" s="32">
        <f>SUM('[1]5.Önk.kiadásai'!F28)</f>
        <v>0</v>
      </c>
      <c r="D12" s="80">
        <f>SUM(E12:I12)</f>
        <v>1043443</v>
      </c>
      <c r="E12" s="74">
        <v>1043443</v>
      </c>
      <c r="F12" s="33">
        <v>0</v>
      </c>
      <c r="G12" s="32">
        <f>SUM('[1]6.intézm.kiadások'!G121)</f>
        <v>0</v>
      </c>
      <c r="H12" s="32">
        <f>SUM('[1]6.intézm.kiadások'!G166)</f>
        <v>0</v>
      </c>
      <c r="I12" s="34">
        <f>SUM('[1]6.intézm.kiadások'!G212)</f>
        <v>0</v>
      </c>
    </row>
    <row r="13" spans="1:9" ht="12.75">
      <c r="A13" s="39" t="s">
        <v>26</v>
      </c>
      <c r="B13" s="37" t="s">
        <v>27</v>
      </c>
      <c r="C13" s="87">
        <v>37225094</v>
      </c>
      <c r="D13" s="80">
        <f t="shared" si="1"/>
        <v>38979558</v>
      </c>
      <c r="E13" s="71">
        <v>38979558</v>
      </c>
      <c r="F13" s="33">
        <v>0</v>
      </c>
      <c r="G13" s="32">
        <f>SUM('[1]6.intézm.kiadások'!G107)</f>
        <v>0</v>
      </c>
      <c r="H13" s="32">
        <f>SUM('[1]6.intézm.kiadások'!G152)</f>
        <v>0</v>
      </c>
      <c r="I13" s="34">
        <f>SUM('[1]6.intézm.kiadások'!G198)</f>
        <v>0</v>
      </c>
    </row>
    <row r="14" spans="1:9" ht="12.75">
      <c r="A14" s="39" t="s">
        <v>28</v>
      </c>
      <c r="B14" s="37" t="s">
        <v>29</v>
      </c>
      <c r="C14" s="38">
        <v>160915000</v>
      </c>
      <c r="D14" s="80">
        <f t="shared" si="1"/>
        <v>160915000</v>
      </c>
      <c r="E14" s="71">
        <v>160915000</v>
      </c>
      <c r="F14" s="33">
        <v>0</v>
      </c>
      <c r="G14" s="32">
        <f>SUM('[1]6.intézm.kiadások'!G108)</f>
        <v>0</v>
      </c>
      <c r="H14" s="32">
        <f>SUM('[1]6.intézm.kiadások'!G153)</f>
        <v>0</v>
      </c>
      <c r="I14" s="34">
        <f>SUM('[1]6.intézm.kiadások'!G199)</f>
        <v>0</v>
      </c>
    </row>
    <row r="15" spans="1:9" ht="12.75">
      <c r="A15" s="30" t="s">
        <v>30</v>
      </c>
      <c r="B15" s="31" t="s">
        <v>31</v>
      </c>
      <c r="C15" s="32">
        <f aca="true" t="shared" si="3" ref="C15:I15">SUM(C16:C17)</f>
        <v>86933535</v>
      </c>
      <c r="D15" s="66">
        <f t="shared" si="3"/>
        <v>27801188</v>
      </c>
      <c r="E15" s="74">
        <v>27801188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</row>
    <row r="16" spans="1:9" ht="12.75">
      <c r="A16" s="30" t="s">
        <v>68</v>
      </c>
      <c r="B16" s="31" t="s">
        <v>32</v>
      </c>
      <c r="C16" s="42">
        <v>5000000</v>
      </c>
      <c r="D16" s="80">
        <f t="shared" si="1"/>
        <v>13708042</v>
      </c>
      <c r="E16" s="74">
        <v>13708042</v>
      </c>
      <c r="F16" s="42">
        <v>0</v>
      </c>
      <c r="G16" s="42">
        <f>SUM('[1]6.intézm.kiadások'!G123)</f>
        <v>0</v>
      </c>
      <c r="H16" s="42">
        <f>SUM('[1]6.intézm.kiadások'!G168)</f>
        <v>0</v>
      </c>
      <c r="I16" s="44">
        <f>SUM('[1]6.intézm.kiadások'!G214)</f>
        <v>0</v>
      </c>
    </row>
    <row r="17" spans="1:9" ht="12.75">
      <c r="A17" s="30" t="s">
        <v>69</v>
      </c>
      <c r="B17" s="36" t="s">
        <v>33</v>
      </c>
      <c r="C17" s="32">
        <v>81933535</v>
      </c>
      <c r="D17" s="98">
        <f>SUM(E17:I17)</f>
        <v>14093146</v>
      </c>
      <c r="E17" s="74">
        <v>14093146</v>
      </c>
      <c r="F17" s="42">
        <v>0</v>
      </c>
      <c r="G17" s="42">
        <f>SUM('[1]6.intézm.kiadások'!G124)</f>
        <v>0</v>
      </c>
      <c r="H17" s="42">
        <f>SUM('[1]6.intézm.kiadások'!G169)</f>
        <v>0</v>
      </c>
      <c r="I17" s="44">
        <f>SUM('[1]6.intézm.kiadások'!G215)</f>
        <v>0</v>
      </c>
    </row>
    <row r="18" spans="1:9" ht="12.75">
      <c r="A18" s="39" t="s">
        <v>34</v>
      </c>
      <c r="B18" s="37" t="s">
        <v>35</v>
      </c>
      <c r="C18" s="32">
        <v>39878144</v>
      </c>
      <c r="D18" s="98">
        <f>SUM(E18:I18)</f>
        <v>113035191</v>
      </c>
      <c r="E18" s="72">
        <v>102558443</v>
      </c>
      <c r="F18" s="43">
        <v>3846140</v>
      </c>
      <c r="G18" s="65">
        <v>1022500</v>
      </c>
      <c r="H18" s="65">
        <v>740162</v>
      </c>
      <c r="I18" s="66">
        <v>4867946</v>
      </c>
    </row>
    <row r="19" spans="1:9" ht="12.75">
      <c r="A19" s="39" t="s">
        <v>36</v>
      </c>
      <c r="B19" s="37" t="s">
        <v>37</v>
      </c>
      <c r="C19" s="38">
        <v>209972910</v>
      </c>
      <c r="D19" s="98">
        <f t="shared" si="1"/>
        <v>257249254</v>
      </c>
      <c r="E19" s="72">
        <v>257249254</v>
      </c>
      <c r="F19" s="33">
        <v>0</v>
      </c>
      <c r="G19" s="32">
        <f>SUM('[1]6.intézm.kiadások'!G111)</f>
        <v>0</v>
      </c>
      <c r="H19" s="32">
        <f>SUM('[1]6.intézm.kiadások'!G156)</f>
        <v>0</v>
      </c>
      <c r="I19" s="34">
        <v>0</v>
      </c>
    </row>
    <row r="20" spans="1:9" ht="12.75">
      <c r="A20" s="46" t="s">
        <v>63</v>
      </c>
      <c r="B20" s="37" t="s">
        <v>64</v>
      </c>
      <c r="C20" s="47">
        <v>0</v>
      </c>
      <c r="D20" s="98">
        <f t="shared" si="1"/>
        <v>253324247</v>
      </c>
      <c r="E20" s="75">
        <v>253324247</v>
      </c>
      <c r="F20" s="48">
        <v>0</v>
      </c>
      <c r="G20" s="49"/>
      <c r="H20" s="49"/>
      <c r="I20" s="50"/>
    </row>
    <row r="21" spans="1:9" ht="12.75">
      <c r="A21" s="40" t="s">
        <v>38</v>
      </c>
      <c r="B21" s="85" t="s">
        <v>39</v>
      </c>
      <c r="C21" s="51">
        <v>10353946</v>
      </c>
      <c r="D21" s="98">
        <f t="shared" si="1"/>
        <v>12033112</v>
      </c>
      <c r="E21" s="76">
        <v>12033112</v>
      </c>
      <c r="F21" s="48">
        <v>0</v>
      </c>
      <c r="G21" s="49">
        <f>SUM('[1]6.intézm.kiadások'!G130)</f>
        <v>0</v>
      </c>
      <c r="H21" s="49">
        <f>SUM('[1]6.intézm.kiadások'!G175)</f>
        <v>0</v>
      </c>
      <c r="I21" s="50">
        <f>SUM('[1]6.intézm.kiadások'!G221)</f>
        <v>0</v>
      </c>
    </row>
    <row r="22" spans="1:9" ht="12.75">
      <c r="A22" s="40" t="s">
        <v>70</v>
      </c>
      <c r="B22" s="45" t="s">
        <v>40</v>
      </c>
      <c r="C22" s="51">
        <v>702796835</v>
      </c>
      <c r="D22" s="98">
        <f t="shared" si="1"/>
        <v>702635034</v>
      </c>
      <c r="E22" s="76">
        <v>702635034</v>
      </c>
      <c r="F22" s="48">
        <v>0</v>
      </c>
      <c r="G22" s="49">
        <f>SUM('[1]6.intézm.kiadások'!G131)</f>
        <v>0</v>
      </c>
      <c r="H22" s="49">
        <f>SUM('[1]6.intézm.kiadások'!G176)</f>
        <v>0</v>
      </c>
      <c r="I22" s="50">
        <f>SUM('[1]6.intézm.kiadások'!G222)</f>
        <v>0</v>
      </c>
    </row>
    <row r="23" spans="1:9" ht="13.5" thickBot="1">
      <c r="A23" s="40" t="s">
        <v>71</v>
      </c>
      <c r="B23" s="45" t="s">
        <v>41</v>
      </c>
      <c r="C23" s="51">
        <v>8277678</v>
      </c>
      <c r="D23" s="98">
        <f t="shared" si="1"/>
        <v>8804764</v>
      </c>
      <c r="E23" s="76">
        <v>8804764</v>
      </c>
      <c r="F23" s="48">
        <v>0</v>
      </c>
      <c r="G23" s="49">
        <f>SUM('[1]6.intézm.kiadások'!G132)</f>
        <v>0</v>
      </c>
      <c r="H23" s="49">
        <f>SUM('[1]6.intézm.kiadások'!G177)</f>
        <v>0</v>
      </c>
      <c r="I23" s="50">
        <f>SUM('[1]6.intézm.kiadások'!G223)</f>
        <v>0</v>
      </c>
    </row>
    <row r="24" spans="1:9" ht="12.75">
      <c r="A24" s="16">
        <v>2</v>
      </c>
      <c r="B24" s="52" t="s">
        <v>42</v>
      </c>
      <c r="C24" s="18">
        <f aca="true" t="shared" si="4" ref="C24:I24">SUM(C26:C39,)</f>
        <v>2236022070</v>
      </c>
      <c r="D24" s="20">
        <f>SUM(D26:D39,)</f>
        <v>2577785450</v>
      </c>
      <c r="E24" s="77">
        <f t="shared" si="4"/>
        <v>1842884330</v>
      </c>
      <c r="F24" s="53">
        <f t="shared" si="4"/>
        <v>251408868</v>
      </c>
      <c r="G24" s="53">
        <f t="shared" si="4"/>
        <v>105833629</v>
      </c>
      <c r="H24" s="53">
        <f t="shared" si="4"/>
        <v>82453291</v>
      </c>
      <c r="I24" s="20">
        <f t="shared" si="4"/>
        <v>295205332</v>
      </c>
    </row>
    <row r="25" spans="1:9" ht="24.75" thickBot="1">
      <c r="A25" s="21"/>
      <c r="B25" s="22" t="s">
        <v>15</v>
      </c>
      <c r="C25" s="23">
        <f>SUM(C26:C29,C32:C33,C30:C31,C35:C36)</f>
        <v>1524947557</v>
      </c>
      <c r="D25" s="68">
        <f>SUM(D26:D37)</f>
        <v>1866345652</v>
      </c>
      <c r="E25" s="69">
        <f>SUM(E26:E29,E32:E33,E30:E31,E34:E36,E37)</f>
        <v>1842884330</v>
      </c>
      <c r="F25" s="23">
        <f>SUM(F26:F29,F32:F33,F30:F31,F35:F36)</f>
        <v>1332094</v>
      </c>
      <c r="G25" s="23">
        <f>SUM(G26:G29,G32:G33,G30:G31,G35:G36)</f>
        <v>9249648</v>
      </c>
      <c r="H25" s="23">
        <f>SUM(H26:H29,H32:H33,H30:H31,H35:H36)</f>
        <v>2355206</v>
      </c>
      <c r="I25" s="68">
        <f>SUM(I26:I29,I32:I33,I30:I31,I35:I36)</f>
        <v>10524374</v>
      </c>
    </row>
    <row r="26" spans="1:9" ht="12.75">
      <c r="A26" s="54" t="s">
        <v>43</v>
      </c>
      <c r="B26" s="55" t="s">
        <v>44</v>
      </c>
      <c r="C26" s="26">
        <v>315486875</v>
      </c>
      <c r="D26" s="29">
        <f aca="true" t="shared" si="5" ref="D26:D39">SUM(E26:I26)</f>
        <v>340489689</v>
      </c>
      <c r="E26" s="78">
        <v>340489689</v>
      </c>
      <c r="F26" s="56">
        <f>SUM('[1]3.INTÉZMÉNYEK BEV.'!G47)</f>
        <v>0</v>
      </c>
      <c r="G26" s="28">
        <f>SUM('[1]3.INTÉZMÉNYEK BEV.'!G87)</f>
        <v>0</v>
      </c>
      <c r="H26" s="28">
        <f>SUM('[1]3.INTÉZMÉNYEK BEV.'!G127)</f>
        <v>0</v>
      </c>
      <c r="I26" s="57">
        <f>SUM('[1]3.INTÉZMÉNYEK BEV.'!G167)</f>
        <v>0</v>
      </c>
    </row>
    <row r="27" spans="1:9" ht="12.75">
      <c r="A27" s="30" t="s">
        <v>45</v>
      </c>
      <c r="B27" s="31" t="s">
        <v>46</v>
      </c>
      <c r="C27" s="32">
        <v>44455128</v>
      </c>
      <c r="D27" s="58">
        <f t="shared" si="5"/>
        <v>44521128</v>
      </c>
      <c r="E27" s="72">
        <v>44521128</v>
      </c>
      <c r="F27" s="33">
        <f>SUM('[1]3.INTÉZMÉNYEK BEV.'!G48)</f>
        <v>0</v>
      </c>
      <c r="G27" s="32">
        <f>SUM('[1]3.INTÉZMÉNYEK BEV.'!G88)</f>
        <v>0</v>
      </c>
      <c r="H27" s="32">
        <f>SUM('[1]3.INTÉZMÉNYEK BEV.'!G128)</f>
        <v>0</v>
      </c>
      <c r="I27" s="34">
        <f>SUM('[1]3.INTÉZMÉNYEK BEV.'!G168)</f>
        <v>0</v>
      </c>
    </row>
    <row r="28" spans="1:9" ht="12.75">
      <c r="A28" s="30" t="s">
        <v>47</v>
      </c>
      <c r="B28" s="31" t="s">
        <v>48</v>
      </c>
      <c r="C28" s="32">
        <v>188082865</v>
      </c>
      <c r="D28" s="34">
        <f t="shared" si="5"/>
        <v>257532130</v>
      </c>
      <c r="E28" s="73">
        <v>257532130</v>
      </c>
      <c r="F28" s="33">
        <v>0</v>
      </c>
      <c r="G28" s="32">
        <f>SUM('[1]3.INTÉZMÉNYEK BEV.'!G89)</f>
        <v>0</v>
      </c>
      <c r="H28" s="32">
        <f>SUM('[1]3.INTÉZMÉNYEK BEV.'!G129)</f>
        <v>0</v>
      </c>
      <c r="I28" s="34">
        <f>SUM('[1]3.INTÉZMÉNYEK BEV.'!G169)</f>
        <v>0</v>
      </c>
    </row>
    <row r="29" spans="1:9" ht="12.75">
      <c r="A29" s="30" t="s">
        <v>49</v>
      </c>
      <c r="B29" s="36" t="s">
        <v>50</v>
      </c>
      <c r="C29" s="32">
        <v>754000000</v>
      </c>
      <c r="D29" s="34">
        <f t="shared" si="5"/>
        <v>754000000</v>
      </c>
      <c r="E29" s="73">
        <v>754000000</v>
      </c>
      <c r="F29" s="33">
        <f>SUM('[1]3.INTÉZMÉNYEK BEV.'!G50)</f>
        <v>0</v>
      </c>
      <c r="G29" s="32">
        <f>SUM('[1]3.INTÉZMÉNYEK BEV.'!G90)</f>
        <v>0</v>
      </c>
      <c r="H29" s="32">
        <f>SUM('[1]3.INTÉZMÉNYEK BEV.'!G130)</f>
        <v>0</v>
      </c>
      <c r="I29" s="34">
        <f>SUM('[1]3.INTÉZMÉNYEK BEV.'!G170)</f>
        <v>0</v>
      </c>
    </row>
    <row r="30" spans="1:9" ht="12.75">
      <c r="A30" s="30" t="s">
        <v>51</v>
      </c>
      <c r="B30" s="37" t="s">
        <v>52</v>
      </c>
      <c r="C30" s="62">
        <v>93773999</v>
      </c>
      <c r="D30" s="34">
        <f t="shared" si="5"/>
        <v>82311704</v>
      </c>
      <c r="E30" s="72">
        <v>59383287</v>
      </c>
      <c r="F30" s="33">
        <v>1276350</v>
      </c>
      <c r="G30" s="32">
        <v>9057400</v>
      </c>
      <c r="H30" s="32">
        <v>2085736</v>
      </c>
      <c r="I30" s="58">
        <v>10508931</v>
      </c>
    </row>
    <row r="31" spans="1:9" ht="12.75">
      <c r="A31" s="30" t="s">
        <v>53</v>
      </c>
      <c r="B31" s="37" t="s">
        <v>54</v>
      </c>
      <c r="C31" s="62">
        <v>31192900</v>
      </c>
      <c r="D31" s="34">
        <f t="shared" si="5"/>
        <v>31192900</v>
      </c>
      <c r="E31" s="73">
        <v>31192900</v>
      </c>
      <c r="F31" s="89">
        <f>SUM('[1]3.INTÉZMÉNYEK BEV.'!G53)</f>
        <v>0</v>
      </c>
      <c r="G31" s="32">
        <f>SUM('[1]3.INTÉZMÉNYEK BEV.'!G93:G94)</f>
        <v>0</v>
      </c>
      <c r="H31" s="32">
        <f>SUM('[1]3.INTÉZMÉNYEK BEV.'!G133)</f>
        <v>0</v>
      </c>
      <c r="I31" s="34">
        <f>SUM('[1]3.INTÉZMÉNYEK BEV.'!G173)</f>
        <v>0</v>
      </c>
    </row>
    <row r="32" spans="1:9" ht="12.75">
      <c r="A32" s="30" t="s">
        <v>55</v>
      </c>
      <c r="B32" s="37" t="s">
        <v>56</v>
      </c>
      <c r="C32" s="62">
        <v>6939290</v>
      </c>
      <c r="D32" s="34">
        <f t="shared" si="5"/>
        <v>6939290</v>
      </c>
      <c r="E32" s="73">
        <v>6939290</v>
      </c>
      <c r="F32" s="89">
        <f>SUM('[1]3.INTÉZMÉNYEK BEV.'!G54)</f>
        <v>0</v>
      </c>
      <c r="G32" s="32">
        <f>SUM('[1]3.INTÉZMÉNYEK BEV.'!G94:G95)</f>
        <v>0</v>
      </c>
      <c r="H32" s="32">
        <f>SUM('[1]3.INTÉZMÉNYEK BEV.'!G134)</f>
        <v>0</v>
      </c>
      <c r="I32" s="34">
        <f>SUM('[1]3.INTÉZMÉNYEK BEV.'!G174)</f>
        <v>0</v>
      </c>
    </row>
    <row r="33" spans="1:9" ht="12.75">
      <c r="A33" s="30" t="s">
        <v>57</v>
      </c>
      <c r="B33" s="37" t="s">
        <v>58</v>
      </c>
      <c r="C33" s="62">
        <v>265500</v>
      </c>
      <c r="D33" s="34">
        <f t="shared" si="5"/>
        <v>265500</v>
      </c>
      <c r="E33" s="73">
        <v>265500</v>
      </c>
      <c r="F33" s="33">
        <f>SUM('[1]3.INTÉZMÉNYEK BEV.'!G55)</f>
        <v>0</v>
      </c>
      <c r="G33" s="32">
        <f>SUM('[1]3.INTÉZMÉNYEK BEV.'!G95)</f>
        <v>0</v>
      </c>
      <c r="H33" s="32">
        <f>SUM('[1]3.INTÉZMÉNYEK BEV.'!G135)</f>
        <v>0</v>
      </c>
      <c r="I33" s="34">
        <f>SUM('[1]3.INTÉZMÉNYEK BEV.'!G175)</f>
        <v>0</v>
      </c>
    </row>
    <row r="34" spans="1:9" ht="12.75">
      <c r="A34" s="30" t="s">
        <v>59</v>
      </c>
      <c r="B34" s="37" t="s">
        <v>65</v>
      </c>
      <c r="C34" s="62">
        <v>0</v>
      </c>
      <c r="D34" s="34">
        <f t="shared" si="5"/>
        <v>253324247</v>
      </c>
      <c r="E34" s="73">
        <v>253324247</v>
      </c>
      <c r="F34" s="33"/>
      <c r="G34" s="32"/>
      <c r="H34" s="32"/>
      <c r="I34" s="34"/>
    </row>
    <row r="35" spans="1:9" ht="12.75">
      <c r="A35" s="30" t="s">
        <v>60</v>
      </c>
      <c r="B35" s="36" t="s">
        <v>61</v>
      </c>
      <c r="C35" s="59">
        <v>90751000</v>
      </c>
      <c r="D35" s="66">
        <f t="shared" si="5"/>
        <v>94089898</v>
      </c>
      <c r="E35" s="73">
        <v>93556993</v>
      </c>
      <c r="F35" s="43">
        <v>55744</v>
      </c>
      <c r="G35" s="65">
        <v>192248</v>
      </c>
      <c r="H35" s="65">
        <v>269470</v>
      </c>
      <c r="I35" s="66">
        <v>15443</v>
      </c>
    </row>
    <row r="36" spans="1:9" ht="12.75">
      <c r="A36" s="41" t="s">
        <v>72</v>
      </c>
      <c r="B36" s="61" t="s">
        <v>62</v>
      </c>
      <c r="C36" s="60">
        <v>0</v>
      </c>
      <c r="D36" s="34">
        <f t="shared" si="5"/>
        <v>0</v>
      </c>
      <c r="E36" s="73">
        <f>SUM('[1]3.INTÉZMÉNYEK BEV.'!G27)</f>
        <v>0</v>
      </c>
      <c r="F36" s="33">
        <v>0</v>
      </c>
      <c r="G36" s="32">
        <f>SUM('[1]3.INTÉZMÉNYEK BEV.'!G106)</f>
        <v>0</v>
      </c>
      <c r="H36" s="32">
        <f>SUM('[1]3.INTÉZMÉNYEK BEV.'!G146)</f>
        <v>0</v>
      </c>
      <c r="I36" s="34">
        <f>SUM('[1]3.INTÉZMÉNYEK BEV.'!G186)</f>
        <v>0</v>
      </c>
    </row>
    <row r="37" spans="1:9" ht="12.75">
      <c r="A37" s="41" t="s">
        <v>78</v>
      </c>
      <c r="B37" s="97" t="s">
        <v>79</v>
      </c>
      <c r="C37" s="96">
        <v>0</v>
      </c>
      <c r="D37" s="34">
        <f t="shared" si="5"/>
        <v>1679166</v>
      </c>
      <c r="E37" s="72">
        <v>1679166</v>
      </c>
      <c r="F37" s="89">
        <v>0</v>
      </c>
      <c r="G37" s="38">
        <v>0</v>
      </c>
      <c r="H37" s="38">
        <v>0</v>
      </c>
      <c r="I37" s="58">
        <v>0</v>
      </c>
    </row>
    <row r="38" spans="1:9" ht="12.75">
      <c r="A38" s="30" t="s">
        <v>73</v>
      </c>
      <c r="B38" s="37" t="s">
        <v>40</v>
      </c>
      <c r="C38" s="62">
        <v>702796835</v>
      </c>
      <c r="D38" s="34">
        <f t="shared" si="5"/>
        <v>702635034</v>
      </c>
      <c r="E38" s="72">
        <f>SUM('[1]3.INTÉZMÉNYEK BEV.'!G32)</f>
        <v>0</v>
      </c>
      <c r="F38" s="89">
        <v>246757176</v>
      </c>
      <c r="G38" s="38">
        <v>96583981</v>
      </c>
      <c r="H38" s="38">
        <v>79480865</v>
      </c>
      <c r="I38" s="58">
        <v>279813012</v>
      </c>
    </row>
    <row r="39" spans="1:9" ht="13.5" thickBot="1">
      <c r="A39" s="63" t="s">
        <v>74</v>
      </c>
      <c r="B39" s="64" t="s">
        <v>41</v>
      </c>
      <c r="C39" s="88">
        <v>8277678</v>
      </c>
      <c r="D39" s="81">
        <f t="shared" si="5"/>
        <v>8804764</v>
      </c>
      <c r="E39" s="90">
        <f>SUM('[1]3.INTÉZMÉNYEK BEV.'!G33)</f>
        <v>0</v>
      </c>
      <c r="F39" s="91">
        <v>3319598</v>
      </c>
      <c r="G39" s="92">
        <v>0</v>
      </c>
      <c r="H39" s="92">
        <v>617220</v>
      </c>
      <c r="I39" s="93">
        <v>4867946</v>
      </c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2017-09-07T08:41:18Z</cp:lastPrinted>
  <dcterms:created xsi:type="dcterms:W3CDTF">1997-01-17T14:02:09Z</dcterms:created>
  <dcterms:modified xsi:type="dcterms:W3CDTF">2017-11-22T12:13:31Z</dcterms:modified>
  <cp:category/>
  <cp:version/>
  <cp:contentType/>
  <cp:contentStatus/>
</cp:coreProperties>
</file>