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Hosszúvíz\zárszám 2020\"/>
    </mc:Choice>
  </mc:AlternateContent>
  <xr:revisionPtr revIDLastSave="0" documentId="13_ncr:1_{A5D2D7F4-3793-438E-8DDA-9886AC128B84}" xr6:coauthVersionLast="45" xr6:coauthVersionMax="45" xr10:uidLastSave="{00000000-0000-0000-0000-000000000000}"/>
  <bookViews>
    <workbookView xWindow="-108" yWindow="-108" windowWidth="23256" windowHeight="12576" xr2:uid="{D0644442-F1B7-444D-B2A8-1F035924A3ED}"/>
  </bookViews>
  <sheets>
    <sheet name="2.melléklet" sheetId="1" r:id="rId1"/>
  </sheets>
  <definedNames>
    <definedName name="_xlnm.Print_Titles" localSheetId="0">'2.melléklet'!$1:$2</definedName>
    <definedName name="_xlnm.Print_Area" localSheetId="0">'2.melléklet'!$B$1:$E$70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  <c r="G9" i="1"/>
  <c r="F21" i="1"/>
  <c r="G21" i="1"/>
  <c r="F24" i="1"/>
  <c r="G24" i="1"/>
  <c r="F27" i="1"/>
  <c r="F33" i="1"/>
  <c r="G33" i="1"/>
  <c r="G35" i="1" s="1"/>
  <c r="F35" i="1"/>
  <c r="F36" i="1"/>
  <c r="F37" i="1"/>
  <c r="F40" i="1"/>
  <c r="F45" i="1"/>
  <c r="G45" i="1"/>
  <c r="F48" i="1"/>
  <c r="G48" i="1"/>
  <c r="F51" i="1"/>
  <c r="G51" i="1"/>
  <c r="F57" i="1"/>
  <c r="G57" i="1"/>
  <c r="F63" i="1"/>
  <c r="G63" i="1"/>
  <c r="F69" i="1"/>
  <c r="G69" i="1"/>
  <c r="F15" i="1" l="1"/>
  <c r="F70" i="1" s="1"/>
  <c r="G15" i="1"/>
  <c r="G70" i="1" s="1"/>
  <c r="E14" i="1"/>
  <c r="E27" i="1" l="1"/>
  <c r="E40" i="1"/>
  <c r="E37" i="1"/>
  <c r="E36" i="1"/>
  <c r="E69" i="1" l="1"/>
  <c r="E63" i="1"/>
  <c r="E57" i="1"/>
  <c r="E48" i="1"/>
  <c r="E45" i="1"/>
  <c r="E33" i="1"/>
  <c r="E24" i="1"/>
  <c r="E21" i="1"/>
  <c r="E9" i="1"/>
  <c r="E15" i="1" s="1"/>
  <c r="E51" i="1" l="1"/>
  <c r="E35" i="1"/>
  <c r="E70" i="1" l="1"/>
</calcChain>
</file>

<file path=xl/sharedStrings.xml><?xml version="1.0" encoding="utf-8"?>
<sst xmlns="http://schemas.openxmlformats.org/spreadsheetml/2006/main" count="207" uniqueCount="207">
  <si>
    <t>Sor-
szám</t>
  </si>
  <si>
    <t>Rovat megnevezése</t>
  </si>
  <si>
    <t>Rovat
száma</t>
  </si>
  <si>
    <t>01</t>
  </si>
  <si>
    <t>Helyi önkormányzatok működésének általános támogatása</t>
  </si>
  <si>
    <t>B111</t>
  </si>
  <si>
    <t>02</t>
  </si>
  <si>
    <t>Települési önkormányzatok egyes köznevelési feladatainak támogatása</t>
  </si>
  <si>
    <t>B112</t>
  </si>
  <si>
    <t>03</t>
  </si>
  <si>
    <t>Települési önkormányzatok szociális gyermekjóléti és gyermekétkeztetési feladatainak támogatása</t>
  </si>
  <si>
    <t>B113</t>
  </si>
  <si>
    <t>04</t>
  </si>
  <si>
    <t>Települési önkormányzatok kulturális feladatainak támogatása</t>
  </si>
  <si>
    <t>B114</t>
  </si>
  <si>
    <t>05</t>
  </si>
  <si>
    <t>Működési célú költségvetési támogatások és kiegészítő támogatások</t>
  </si>
  <si>
    <t>B115</t>
  </si>
  <si>
    <t>06</t>
  </si>
  <si>
    <t>Elszámolásból származó bevételek</t>
  </si>
  <si>
    <t>B116</t>
  </si>
  <si>
    <t>07</t>
  </si>
  <si>
    <t>Önkormányzatok működési támogatásai (=01+…+06)</t>
  </si>
  <si>
    <t>B11</t>
  </si>
  <si>
    <t>08</t>
  </si>
  <si>
    <t>Elvonások és befizetések bevételei</t>
  </si>
  <si>
    <t>B12</t>
  </si>
  <si>
    <t>09</t>
  </si>
  <si>
    <t>Működési célú garancia- és kezességvállalásból származó megtérülések államháztartáson belülről</t>
  </si>
  <si>
    <t>B13</t>
  </si>
  <si>
    <t>10</t>
  </si>
  <si>
    <t>Működési célú visszatérítendő támogatások, kölcsönök visszatérülése államháztartáson belülről</t>
  </si>
  <si>
    <t>B14</t>
  </si>
  <si>
    <t>11</t>
  </si>
  <si>
    <t>Működési célú visszatérítendő támogatások, kölcsönök igénybevétele államháztartáson belülről</t>
  </si>
  <si>
    <t>B15</t>
  </si>
  <si>
    <t>12</t>
  </si>
  <si>
    <t>Egyéb működési célú támogatások bevételei államháztartáson belülről</t>
  </si>
  <si>
    <t>B16</t>
  </si>
  <si>
    <t>13</t>
  </si>
  <si>
    <t>Működési célú támogatások államháztartáson belülről (=07+…+12)</t>
  </si>
  <si>
    <t>B1</t>
  </si>
  <si>
    <t>14</t>
  </si>
  <si>
    <t>Felhalmozási célú önkormányzati támogatások</t>
  </si>
  <si>
    <t>B21</t>
  </si>
  <si>
    <t>15</t>
  </si>
  <si>
    <t>Felhalmozási célú garancia- és kezességvállalásból származó megtérülések államháztartáson belülről</t>
  </si>
  <si>
    <t>B22</t>
  </si>
  <si>
    <t>16</t>
  </si>
  <si>
    <t>Felhalmozási célú visszatérítendő támogatások, kölcsönök visszatérülése államháztartáson belülről</t>
  </si>
  <si>
    <t>B23</t>
  </si>
  <si>
    <t>17</t>
  </si>
  <si>
    <t>Felhalmozási célú visszatérítendő támogatások, kölcsönök igénybevétele államháztartáson belülről</t>
  </si>
  <si>
    <t>B24</t>
  </si>
  <si>
    <t>18</t>
  </si>
  <si>
    <t>Egyéb felhalmozási célú támogatások bevételei államháztartáson belülről</t>
  </si>
  <si>
    <t>B25</t>
  </si>
  <si>
    <t>19</t>
  </si>
  <si>
    <t>Felhalmozási célú támogatások államháztartáson belülről (=14+…+18)</t>
  </si>
  <si>
    <t>B2</t>
  </si>
  <si>
    <t>20</t>
  </si>
  <si>
    <t>Magánszemélyek jövedelemadói</t>
  </si>
  <si>
    <t>B311</t>
  </si>
  <si>
    <t>21</t>
  </si>
  <si>
    <t xml:space="preserve">Társaságok jövedelemadói </t>
  </si>
  <si>
    <t>B312</t>
  </si>
  <si>
    <t>22</t>
  </si>
  <si>
    <t>Jövedelemadók (=20+21)</t>
  </si>
  <si>
    <t>B31</t>
  </si>
  <si>
    <t>23</t>
  </si>
  <si>
    <t>Szociális hozzájárulási adó és járulékok</t>
  </si>
  <si>
    <t>B32</t>
  </si>
  <si>
    <t>24</t>
  </si>
  <si>
    <t>Bérhez és foglalkoztatáshoz kapcsolódó adók</t>
  </si>
  <si>
    <t>B33</t>
  </si>
  <si>
    <t>25</t>
  </si>
  <si>
    <t xml:space="preserve">Vagyoni tipusú adók </t>
  </si>
  <si>
    <t>B34</t>
  </si>
  <si>
    <t>26</t>
  </si>
  <si>
    <t xml:space="preserve">Értékesítési és forgalmi adók </t>
  </si>
  <si>
    <t>B351</t>
  </si>
  <si>
    <t>27</t>
  </si>
  <si>
    <t xml:space="preserve">Fogyasztási adók </t>
  </si>
  <si>
    <t>B352</t>
  </si>
  <si>
    <t>28</t>
  </si>
  <si>
    <t xml:space="preserve">Pénzügyi monopóliumok nyereségét terhelő adók </t>
  </si>
  <si>
    <t>B353</t>
  </si>
  <si>
    <t>29</t>
  </si>
  <si>
    <t>Gépjárműadók</t>
  </si>
  <si>
    <t>B354</t>
  </si>
  <si>
    <t>30</t>
  </si>
  <si>
    <t xml:space="preserve">Egyéb áruhasználati és szolgáltatási adók </t>
  </si>
  <si>
    <t>B355</t>
  </si>
  <si>
    <t>31</t>
  </si>
  <si>
    <t xml:space="preserve">Termékek és szolgáltatások adói (=26+…+30) </t>
  </si>
  <si>
    <t>B35</t>
  </si>
  <si>
    <t>32</t>
  </si>
  <si>
    <t xml:space="preserve">Egyéb közhatalmi bevételek </t>
  </si>
  <si>
    <t>B36</t>
  </si>
  <si>
    <t>33</t>
  </si>
  <si>
    <t>Közhatalmi bevételek (=22+...+25+31+32)</t>
  </si>
  <si>
    <t>B3</t>
  </si>
  <si>
    <t>34</t>
  </si>
  <si>
    <t>Készletértékesítés ellenértéke</t>
  </si>
  <si>
    <t>B401</t>
  </si>
  <si>
    <t>35</t>
  </si>
  <si>
    <t>Szolgáltatások ellenértéke</t>
  </si>
  <si>
    <t>B402</t>
  </si>
  <si>
    <t>36</t>
  </si>
  <si>
    <t>Közvetített szolgáltatások ellenértéke</t>
  </si>
  <si>
    <t>B403</t>
  </si>
  <si>
    <t>37</t>
  </si>
  <si>
    <t>Tulajdonosi bevételek</t>
  </si>
  <si>
    <t>B404</t>
  </si>
  <si>
    <t>38</t>
  </si>
  <si>
    <t>Ellátási díjak</t>
  </si>
  <si>
    <t>B405</t>
  </si>
  <si>
    <t>39</t>
  </si>
  <si>
    <t>Kiszámlázott általános forgalmi adó</t>
  </si>
  <si>
    <t>B406</t>
  </si>
  <si>
    <t>40</t>
  </si>
  <si>
    <t>Általános forgalmi adó visszatérítése</t>
  </si>
  <si>
    <t>B407</t>
  </si>
  <si>
    <t>41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</si>
  <si>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</si>
  <si>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</si>
  <si>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</si>
  <si>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</si>
  <si>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</si>
  <si>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</si>
  <si>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</si>
  <si>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</si>
  <si>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</si>
  <si>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</si>
  <si>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46</t>
  </si>
  <si>
    <t>Egyéb pénzügyi műveletek bevételei (=44+45)</t>
  </si>
  <si>
    <t>B409</t>
  </si>
  <si>
    <t>47</t>
  </si>
  <si>
    <t>Biztosító által fizetett kártérítés</t>
  </si>
  <si>
    <t>B410</t>
  </si>
  <si>
    <t>48</t>
  </si>
  <si>
    <t>Egyéb működési bevételek</t>
  </si>
  <si>
    <t>B411</t>
  </si>
  <si>
    <t>49</t>
  </si>
  <si>
    <t>Működési bevételek (=34+…+40+43+46+...+48)</t>
  </si>
  <si>
    <t>B4</t>
  </si>
  <si>
    <t>50</t>
  </si>
  <si>
    <t>Immateriális javak értékesítése</t>
  </si>
  <si>
    <t>B51</t>
  </si>
  <si>
    <t>51</t>
  </si>
  <si>
    <t>Ingatlanok értékesítése</t>
  </si>
  <si>
    <t>B52</t>
  </si>
  <si>
    <t>52</t>
  </si>
  <si>
    <t>Egyéb tárgyi eszközök értékesítése</t>
  </si>
  <si>
    <t>B53</t>
  </si>
  <si>
    <t>53</t>
  </si>
  <si>
    <t>Részesedések értékesítése</t>
  </si>
  <si>
    <t>B54</t>
  </si>
  <si>
    <t>54</t>
  </si>
  <si>
    <t>Részesedések megszűnéséhez kapcsolódó bevételek</t>
  </si>
  <si>
    <t>B55</t>
  </si>
  <si>
    <t>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</si>
  <si>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</si>
  <si>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</si>
  <si>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</si>
  <si>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</si>
  <si>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</si>
  <si>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</si>
  <si>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</si>
  <si>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</si>
  <si>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</si>
  <si>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</si>
  <si>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</si>
  <si>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</si>
  <si>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</si>
  <si>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</si>
  <si>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</si>
  <si>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</si>
  <si>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</si>
  <si>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</si>
  <si>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</si>
  <si>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</si>
  <si>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</si>
  <si>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</si>
  <si>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</si>
  <si>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</si>
  <si>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</si>
  <si>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</si>
  <si>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</si>
  <si>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</si>
  <si>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</si>
  <si>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</si>
  <si>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</si>
  <si>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</si>
  <si>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</si>
  <si>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</si>
  <si>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</si>
  <si>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</si>
  <si>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</si>
  <si>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</si>
  <si>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</si>
  <si>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</si>
  <si>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</si>
  <si>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forintban</t>
  </si>
  <si>
    <t>2019.évi előirányzat</t>
  </si>
  <si>
    <t>Módosított előirányzat</t>
  </si>
  <si>
    <t>Teljesítés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</si>
</sst>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1">
    <xf numFmtId="0" fontId="0" fillId="0" borderId="0" xfId="0"/>
    <xf numFmtId="0" fontId="3" fillId="0" borderId="0" xfId="1" applyFont="1"/>
    <xf numFmtId="0" fontId="2" fillId="0" borderId="0" xfId="1" applyFont="1"/>
    <xf numFmtId="0" fontId="3" fillId="0" borderId="0" xfId="1" applyFont="1" applyAlignment="1">
      <alignment horizontal="left"/>
    </xf>
    <xf numFmtId="0" fontId="8" fillId="0" borderId="1" xfId="1" quotePrefix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3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5" fillId="3" borderId="1" xfId="1" applyFont="1" applyFill="1" applyBorder="1" applyAlignment="1">
      <alignment vertical="center"/>
    </xf>
    <xf numFmtId="164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center" vertical="center"/>
    </xf>
    <xf numFmtId="3" fontId="7" fillId="3" borderId="1" xfId="2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9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vertical="center" wrapText="1"/>
    </xf>
    <xf numFmtId="0" fontId="10" fillId="0" borderId="1" xfId="1" quotePrefix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center" vertical="center"/>
    </xf>
    <xf numFmtId="3" fontId="11" fillId="2" borderId="1" xfId="2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5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A315FA01-1699-4941-B281-F2950BE1DBAD}"/>
    <cellStyle name="Normál_12dmelléklet" xfId="2" xr:uid="{D76102CE-5B9C-472C-A3D6-D33C26DBF2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8E8C0-F4DF-4E74-9452-C7241224AA5C}">
  <sheetPr>
    <pageSetUpPr fitToPage="1"/>
  </sheetPr>
  <dimension ref="B1:G70"/>
  <sheetViews>
    <sheetView tabSelected="1" zoomScaleNormal="100" zoomScaleSheetLayoutView="100" workbookViewId="0">
      <selection activeCell="G70" sqref="G70"/>
    </sheetView>
  </sheetViews>
  <sheetFormatPr defaultRowHeight="13.2" x14ac:dyDescent="0.25"/>
  <cols>
    <col min="1" max="1" width="3.33203125" style="1" customWidth="1"/>
    <col min="2" max="2" width="8" style="1" bestFit="1" customWidth="1"/>
    <col min="3" max="3" width="67.88671875" style="1" customWidth="1"/>
    <col min="4" max="4" width="9.109375" style="10" customWidth="1"/>
    <col min="5" max="5" width="12.33203125" style="10" customWidth="1"/>
    <col min="6" max="7" width="12.109375" style="1" bestFit="1" customWidth="1"/>
    <col min="8" max="15" width="2.6640625" style="1" customWidth="1"/>
    <col min="16" max="225" width="9.109375" style="1"/>
    <col min="226" max="271" width="2.6640625" style="1" customWidth="1"/>
    <col min="272" max="481" width="9.109375" style="1"/>
    <col min="482" max="527" width="2.6640625" style="1" customWidth="1"/>
    <col min="528" max="737" width="9.109375" style="1"/>
    <col min="738" max="783" width="2.6640625" style="1" customWidth="1"/>
    <col min="784" max="993" width="9.109375" style="1"/>
    <col min="994" max="1039" width="2.6640625" style="1" customWidth="1"/>
    <col min="1040" max="1249" width="9.109375" style="1"/>
    <col min="1250" max="1295" width="2.6640625" style="1" customWidth="1"/>
    <col min="1296" max="1505" width="9.109375" style="1"/>
    <col min="1506" max="1551" width="2.6640625" style="1" customWidth="1"/>
    <col min="1552" max="1761" width="9.109375" style="1"/>
    <col min="1762" max="1807" width="2.6640625" style="1" customWidth="1"/>
    <col min="1808" max="2017" width="9.109375" style="1"/>
    <col min="2018" max="2063" width="2.6640625" style="1" customWidth="1"/>
    <col min="2064" max="2273" width="9.109375" style="1"/>
    <col min="2274" max="2319" width="2.6640625" style="1" customWidth="1"/>
    <col min="2320" max="2529" width="9.109375" style="1"/>
    <col min="2530" max="2575" width="2.6640625" style="1" customWidth="1"/>
    <col min="2576" max="2785" width="9.109375" style="1"/>
    <col min="2786" max="2831" width="2.6640625" style="1" customWidth="1"/>
    <col min="2832" max="3041" width="9.109375" style="1"/>
    <col min="3042" max="3087" width="2.6640625" style="1" customWidth="1"/>
    <col min="3088" max="3297" width="9.109375" style="1"/>
    <col min="3298" max="3343" width="2.6640625" style="1" customWidth="1"/>
    <col min="3344" max="3553" width="9.109375" style="1"/>
    <col min="3554" max="3599" width="2.6640625" style="1" customWidth="1"/>
    <col min="3600" max="3809" width="9.109375" style="1"/>
    <col min="3810" max="3855" width="2.6640625" style="1" customWidth="1"/>
    <col min="3856" max="4065" width="9.109375" style="1"/>
    <col min="4066" max="4111" width="2.6640625" style="1" customWidth="1"/>
    <col min="4112" max="4321" width="9.109375" style="1"/>
    <col min="4322" max="4367" width="2.6640625" style="1" customWidth="1"/>
    <col min="4368" max="4577" width="9.109375" style="1"/>
    <col min="4578" max="4623" width="2.6640625" style="1" customWidth="1"/>
    <col min="4624" max="4833" width="9.109375" style="1"/>
    <col min="4834" max="4879" width="2.6640625" style="1" customWidth="1"/>
    <col min="4880" max="5089" width="9.109375" style="1"/>
    <col min="5090" max="5135" width="2.6640625" style="1" customWidth="1"/>
    <col min="5136" max="5345" width="9.109375" style="1"/>
    <col min="5346" max="5391" width="2.6640625" style="1" customWidth="1"/>
    <col min="5392" max="5601" width="9.109375" style="1"/>
    <col min="5602" max="5647" width="2.6640625" style="1" customWidth="1"/>
    <col min="5648" max="5857" width="9.109375" style="1"/>
    <col min="5858" max="5903" width="2.6640625" style="1" customWidth="1"/>
    <col min="5904" max="6113" width="9.109375" style="1"/>
    <col min="6114" max="6159" width="2.6640625" style="1" customWidth="1"/>
    <col min="6160" max="6369" width="9.109375" style="1"/>
    <col min="6370" max="6415" width="2.6640625" style="1" customWidth="1"/>
    <col min="6416" max="6625" width="9.109375" style="1"/>
    <col min="6626" max="6671" width="2.6640625" style="1" customWidth="1"/>
    <col min="6672" max="6881" width="9.109375" style="1"/>
    <col min="6882" max="6927" width="2.6640625" style="1" customWidth="1"/>
    <col min="6928" max="7137" width="9.109375" style="1"/>
    <col min="7138" max="7183" width="2.6640625" style="1" customWidth="1"/>
    <col min="7184" max="7393" width="9.109375" style="1"/>
    <col min="7394" max="7439" width="2.6640625" style="1" customWidth="1"/>
    <col min="7440" max="7649" width="9.109375" style="1"/>
    <col min="7650" max="7695" width="2.6640625" style="1" customWidth="1"/>
    <col min="7696" max="7905" width="9.109375" style="1"/>
    <col min="7906" max="7951" width="2.6640625" style="1" customWidth="1"/>
    <col min="7952" max="8161" width="9.109375" style="1"/>
    <col min="8162" max="8207" width="2.6640625" style="1" customWidth="1"/>
    <col min="8208" max="8417" width="9.109375" style="1"/>
    <col min="8418" max="8463" width="2.6640625" style="1" customWidth="1"/>
    <col min="8464" max="8673" width="9.109375" style="1"/>
    <col min="8674" max="8719" width="2.6640625" style="1" customWidth="1"/>
    <col min="8720" max="8929" width="9.109375" style="1"/>
    <col min="8930" max="8975" width="2.6640625" style="1" customWidth="1"/>
    <col min="8976" max="9185" width="9.109375" style="1"/>
    <col min="9186" max="9231" width="2.6640625" style="1" customWidth="1"/>
    <col min="9232" max="9441" width="9.109375" style="1"/>
    <col min="9442" max="9487" width="2.6640625" style="1" customWidth="1"/>
    <col min="9488" max="9697" width="9.109375" style="1"/>
    <col min="9698" max="9743" width="2.6640625" style="1" customWidth="1"/>
    <col min="9744" max="9953" width="9.109375" style="1"/>
    <col min="9954" max="9999" width="2.6640625" style="1" customWidth="1"/>
    <col min="10000" max="10209" width="9.109375" style="1"/>
    <col min="10210" max="10255" width="2.6640625" style="1" customWidth="1"/>
    <col min="10256" max="10465" width="9.109375" style="1"/>
    <col min="10466" max="10511" width="2.6640625" style="1" customWidth="1"/>
    <col min="10512" max="10721" width="9.109375" style="1"/>
    <col min="10722" max="10767" width="2.6640625" style="1" customWidth="1"/>
    <col min="10768" max="10977" width="9.109375" style="1"/>
    <col min="10978" max="11023" width="2.6640625" style="1" customWidth="1"/>
    <col min="11024" max="11233" width="9.109375" style="1"/>
    <col min="11234" max="11279" width="2.6640625" style="1" customWidth="1"/>
    <col min="11280" max="11489" width="9.109375" style="1"/>
    <col min="11490" max="11535" width="2.6640625" style="1" customWidth="1"/>
    <col min="11536" max="11745" width="9.109375" style="1"/>
    <col min="11746" max="11791" width="2.6640625" style="1" customWidth="1"/>
    <col min="11792" max="12001" width="9.109375" style="1"/>
    <col min="12002" max="12047" width="2.6640625" style="1" customWidth="1"/>
    <col min="12048" max="12257" width="9.109375" style="1"/>
    <col min="12258" max="12303" width="2.6640625" style="1" customWidth="1"/>
    <col min="12304" max="12513" width="9.109375" style="1"/>
    <col min="12514" max="12559" width="2.6640625" style="1" customWidth="1"/>
    <col min="12560" max="12769" width="9.109375" style="1"/>
    <col min="12770" max="12815" width="2.6640625" style="1" customWidth="1"/>
    <col min="12816" max="13025" width="9.109375" style="1"/>
    <col min="13026" max="13071" width="2.6640625" style="1" customWidth="1"/>
    <col min="13072" max="13281" width="9.109375" style="1"/>
    <col min="13282" max="13327" width="2.6640625" style="1" customWidth="1"/>
    <col min="13328" max="13537" width="9.109375" style="1"/>
    <col min="13538" max="13583" width="2.6640625" style="1" customWidth="1"/>
    <col min="13584" max="13793" width="9.109375" style="1"/>
    <col min="13794" max="13839" width="2.6640625" style="1" customWidth="1"/>
    <col min="13840" max="14049" width="9.109375" style="1"/>
    <col min="14050" max="14095" width="2.6640625" style="1" customWidth="1"/>
    <col min="14096" max="14305" width="9.109375" style="1"/>
    <col min="14306" max="14351" width="2.6640625" style="1" customWidth="1"/>
    <col min="14352" max="14561" width="9.109375" style="1"/>
    <col min="14562" max="14607" width="2.6640625" style="1" customWidth="1"/>
    <col min="14608" max="14817" width="9.109375" style="1"/>
    <col min="14818" max="14863" width="2.6640625" style="1" customWidth="1"/>
    <col min="14864" max="15073" width="9.109375" style="1"/>
    <col min="15074" max="15119" width="2.6640625" style="1" customWidth="1"/>
    <col min="15120" max="15329" width="9.109375" style="1"/>
    <col min="15330" max="15375" width="2.6640625" style="1" customWidth="1"/>
    <col min="15376" max="15585" width="9.109375" style="1"/>
    <col min="15586" max="15631" width="2.6640625" style="1" customWidth="1"/>
    <col min="15632" max="15841" width="9.109375" style="1"/>
    <col min="15842" max="15887" width="2.6640625" style="1" customWidth="1"/>
    <col min="15888" max="16097" width="9.109375" style="1"/>
    <col min="16098" max="16143" width="2.6640625" style="1" customWidth="1"/>
    <col min="16144" max="16384" width="9.109375" style="1"/>
  </cols>
  <sheetData>
    <row r="1" spans="2:7" ht="15.6" x14ac:dyDescent="0.25">
      <c r="B1" s="30" t="s">
        <v>203</v>
      </c>
      <c r="C1" s="30"/>
      <c r="D1" s="30"/>
      <c r="E1" s="30"/>
      <c r="F1" s="30"/>
      <c r="G1" s="30"/>
    </row>
    <row r="2" spans="2:7" ht="36.75" customHeight="1" x14ac:dyDescent="0.25">
      <c r="B2" s="12" t="s">
        <v>0</v>
      </c>
      <c r="C2" s="11" t="s">
        <v>1</v>
      </c>
      <c r="D2" s="13" t="s">
        <v>2</v>
      </c>
      <c r="E2" s="14" t="s">
        <v>204</v>
      </c>
      <c r="F2" s="14" t="s">
        <v>205</v>
      </c>
      <c r="G2" s="14" t="s">
        <v>206</v>
      </c>
    </row>
    <row r="3" spans="2:7" s="2" customFormat="1" ht="15.6" x14ac:dyDescent="0.25">
      <c r="B3" s="4" t="s">
        <v>3</v>
      </c>
      <c r="C3" s="5" t="s">
        <v>4</v>
      </c>
      <c r="D3" s="9" t="s">
        <v>5</v>
      </c>
      <c r="E3" s="6">
        <v>8304180</v>
      </c>
      <c r="F3" s="6">
        <v>8304180</v>
      </c>
      <c r="G3" s="6">
        <v>8460471</v>
      </c>
    </row>
    <row r="4" spans="2:7" s="2" customFormat="1" ht="15.6" hidden="1" x14ac:dyDescent="0.25">
      <c r="B4" s="4" t="s">
        <v>6</v>
      </c>
      <c r="C4" s="5" t="s">
        <v>7</v>
      </c>
      <c r="D4" s="9" t="s">
        <v>8</v>
      </c>
      <c r="E4" s="6">
        <v>0</v>
      </c>
      <c r="F4" s="6">
        <v>0</v>
      </c>
      <c r="G4" s="6">
        <v>0</v>
      </c>
    </row>
    <row r="5" spans="2:7" s="2" customFormat="1" ht="31.2" x14ac:dyDescent="0.25">
      <c r="B5" s="4" t="s">
        <v>9</v>
      </c>
      <c r="C5" s="5" t="s">
        <v>10</v>
      </c>
      <c r="D5" s="9" t="s">
        <v>11</v>
      </c>
      <c r="E5" s="6">
        <v>4204212</v>
      </c>
      <c r="F5" s="6">
        <v>4204212</v>
      </c>
      <c r="G5" s="6">
        <v>5608554</v>
      </c>
    </row>
    <row r="6" spans="2:7" ht="15.6" x14ac:dyDescent="0.25">
      <c r="B6" s="4" t="s">
        <v>12</v>
      </c>
      <c r="C6" s="5" t="s">
        <v>13</v>
      </c>
      <c r="D6" s="9" t="s">
        <v>14</v>
      </c>
      <c r="E6" s="6">
        <v>1800000</v>
      </c>
      <c r="F6" s="6">
        <v>1800000</v>
      </c>
      <c r="G6" s="6">
        <v>1800000</v>
      </c>
    </row>
    <row r="7" spans="2:7" ht="15.6" x14ac:dyDescent="0.25">
      <c r="B7" s="4" t="s">
        <v>15</v>
      </c>
      <c r="C7" s="5" t="s">
        <v>16</v>
      </c>
      <c r="D7" s="9" t="s">
        <v>17</v>
      </c>
      <c r="E7" s="6">
        <v>0</v>
      </c>
      <c r="F7" s="6">
        <v>388620</v>
      </c>
      <c r="G7" s="6">
        <v>388620</v>
      </c>
    </row>
    <row r="8" spans="2:7" ht="15.6" x14ac:dyDescent="0.25">
      <c r="B8" s="4" t="s">
        <v>18</v>
      </c>
      <c r="C8" s="5" t="s">
        <v>19</v>
      </c>
      <c r="D8" s="9" t="s">
        <v>20</v>
      </c>
      <c r="E8" s="6">
        <v>0</v>
      </c>
      <c r="F8" s="6">
        <v>0</v>
      </c>
      <c r="G8" s="6">
        <v>0</v>
      </c>
    </row>
    <row r="9" spans="2:7" ht="16.2" x14ac:dyDescent="0.25">
      <c r="B9" s="22" t="s">
        <v>21</v>
      </c>
      <c r="C9" s="23" t="s">
        <v>22</v>
      </c>
      <c r="D9" s="24" t="s">
        <v>23</v>
      </c>
      <c r="E9" s="25">
        <f>SUM(E3:E8)</f>
        <v>14308392</v>
      </c>
      <c r="F9" s="25">
        <f t="shared" ref="F9:G9" si="0">SUM(F3:F8)</f>
        <v>14697012</v>
      </c>
      <c r="G9" s="25">
        <f t="shared" si="0"/>
        <v>16257645</v>
      </c>
    </row>
    <row r="10" spans="2:7" ht="15.6" x14ac:dyDescent="0.25">
      <c r="B10" s="4" t="s">
        <v>24</v>
      </c>
      <c r="C10" s="5" t="s">
        <v>25</v>
      </c>
      <c r="D10" s="9" t="s">
        <v>26</v>
      </c>
      <c r="E10" s="6">
        <v>0</v>
      </c>
      <c r="F10" s="6">
        <v>0</v>
      </c>
      <c r="G10" s="6">
        <v>0</v>
      </c>
    </row>
    <row r="11" spans="2:7" ht="31.2" x14ac:dyDescent="0.25">
      <c r="B11" s="4" t="s">
        <v>27</v>
      </c>
      <c r="C11" s="5" t="s">
        <v>28</v>
      </c>
      <c r="D11" s="9" t="s">
        <v>29</v>
      </c>
      <c r="E11" s="6">
        <v>0</v>
      </c>
      <c r="F11" s="6">
        <v>0</v>
      </c>
      <c r="G11" s="6">
        <v>0</v>
      </c>
    </row>
    <row r="12" spans="2:7" ht="31.2" x14ac:dyDescent="0.25">
      <c r="B12" s="4" t="s">
        <v>30</v>
      </c>
      <c r="C12" s="5" t="s">
        <v>31</v>
      </c>
      <c r="D12" s="9" t="s">
        <v>32</v>
      </c>
      <c r="E12" s="6">
        <v>0</v>
      </c>
      <c r="F12" s="6">
        <v>0</v>
      </c>
      <c r="G12" s="6">
        <v>0</v>
      </c>
    </row>
    <row r="13" spans="2:7" ht="31.2" x14ac:dyDescent="0.25">
      <c r="B13" s="4" t="s">
        <v>33</v>
      </c>
      <c r="C13" s="5" t="s">
        <v>34</v>
      </c>
      <c r="D13" s="9" t="s">
        <v>35</v>
      </c>
      <c r="E13" s="6">
        <v>0</v>
      </c>
      <c r="F13" s="6">
        <v>0</v>
      </c>
      <c r="G13" s="6">
        <v>0</v>
      </c>
    </row>
    <row r="14" spans="2:7" ht="15.6" x14ac:dyDescent="0.25">
      <c r="B14" s="4" t="s">
        <v>36</v>
      </c>
      <c r="C14" s="5" t="s">
        <v>37</v>
      </c>
      <c r="D14" s="9" t="s">
        <v>38</v>
      </c>
      <c r="E14" s="6">
        <f>2156468+225555+1405937+50000</f>
        <v>3837960</v>
      </c>
      <c r="F14" s="6">
        <v>20425088</v>
      </c>
      <c r="G14" s="6">
        <v>10331172</v>
      </c>
    </row>
    <row r="15" spans="2:7" ht="15.6" x14ac:dyDescent="0.25">
      <c r="B15" s="15" t="s">
        <v>39</v>
      </c>
      <c r="C15" s="21" t="s">
        <v>40</v>
      </c>
      <c r="D15" s="17" t="s">
        <v>41</v>
      </c>
      <c r="E15" s="18">
        <f>SUM(E9:E14)</f>
        <v>18146352</v>
      </c>
      <c r="F15" s="18">
        <f t="shared" ref="F15:G15" si="1">SUM(F9:F14)</f>
        <v>35122100</v>
      </c>
      <c r="G15" s="18">
        <f t="shared" si="1"/>
        <v>26588817</v>
      </c>
    </row>
    <row r="16" spans="2:7" ht="15.6" x14ac:dyDescent="0.25">
      <c r="B16" s="4" t="s">
        <v>42</v>
      </c>
      <c r="C16" s="5" t="s">
        <v>43</v>
      </c>
      <c r="D16" s="9" t="s">
        <v>44</v>
      </c>
      <c r="E16" s="6">
        <v>0</v>
      </c>
      <c r="F16" s="6">
        <v>0</v>
      </c>
      <c r="G16" s="6">
        <v>2072684</v>
      </c>
    </row>
    <row r="17" spans="2:7" ht="27.6" x14ac:dyDescent="0.25">
      <c r="B17" s="4" t="s">
        <v>45</v>
      </c>
      <c r="C17" s="29" t="s">
        <v>46</v>
      </c>
      <c r="D17" s="9" t="s">
        <v>47</v>
      </c>
      <c r="E17" s="6">
        <v>0</v>
      </c>
      <c r="F17" s="6">
        <v>0</v>
      </c>
      <c r="G17" s="6">
        <v>0</v>
      </c>
    </row>
    <row r="18" spans="2:7" ht="27.6" x14ac:dyDescent="0.25">
      <c r="B18" s="4" t="s">
        <v>48</v>
      </c>
      <c r="C18" s="29" t="s">
        <v>49</v>
      </c>
      <c r="D18" s="9" t="s">
        <v>50</v>
      </c>
      <c r="E18" s="6">
        <v>0</v>
      </c>
      <c r="F18" s="6">
        <v>0</v>
      </c>
      <c r="G18" s="6">
        <v>0</v>
      </c>
    </row>
    <row r="19" spans="2:7" ht="27.6" x14ac:dyDescent="0.25">
      <c r="B19" s="4" t="s">
        <v>51</v>
      </c>
      <c r="C19" s="29" t="s">
        <v>52</v>
      </c>
      <c r="D19" s="9" t="s">
        <v>53</v>
      </c>
      <c r="E19" s="6">
        <v>0</v>
      </c>
      <c r="F19" s="6">
        <v>0</v>
      </c>
      <c r="G19" s="6">
        <v>0</v>
      </c>
    </row>
    <row r="20" spans="2:7" ht="15.6" x14ac:dyDescent="0.25">
      <c r="B20" s="4" t="s">
        <v>54</v>
      </c>
      <c r="C20" s="7" t="s">
        <v>55</v>
      </c>
      <c r="D20" s="9" t="s">
        <v>56</v>
      </c>
      <c r="E20" s="6">
        <v>0</v>
      </c>
      <c r="F20" s="6">
        <v>381000</v>
      </c>
      <c r="G20" s="6">
        <v>1823376</v>
      </c>
    </row>
    <row r="21" spans="2:7" ht="31.2" x14ac:dyDescent="0.25">
      <c r="B21" s="15" t="s">
        <v>57</v>
      </c>
      <c r="C21" s="16" t="s">
        <v>58</v>
      </c>
      <c r="D21" s="17" t="s">
        <v>59</v>
      </c>
      <c r="E21" s="18">
        <f>SUM(E16:E20)</f>
        <v>0</v>
      </c>
      <c r="F21" s="18">
        <f t="shared" ref="F21:G21" si="2">SUM(F16:F20)</f>
        <v>381000</v>
      </c>
      <c r="G21" s="18">
        <f t="shared" si="2"/>
        <v>3896060</v>
      </c>
    </row>
    <row r="22" spans="2:7" ht="15.6" x14ac:dyDescent="0.25">
      <c r="B22" s="4" t="s">
        <v>60</v>
      </c>
      <c r="C22" s="7" t="s">
        <v>61</v>
      </c>
      <c r="D22" s="9" t="s">
        <v>62</v>
      </c>
      <c r="E22" s="6">
        <v>0</v>
      </c>
      <c r="F22" s="6">
        <v>0</v>
      </c>
      <c r="G22" s="6">
        <v>0</v>
      </c>
    </row>
    <row r="23" spans="2:7" ht="15.6" x14ac:dyDescent="0.25">
      <c r="B23" s="4" t="s">
        <v>63</v>
      </c>
      <c r="C23" s="7" t="s">
        <v>64</v>
      </c>
      <c r="D23" s="9" t="s">
        <v>65</v>
      </c>
      <c r="E23" s="6">
        <v>0</v>
      </c>
      <c r="F23" s="6">
        <v>0</v>
      </c>
      <c r="G23" s="6">
        <v>0</v>
      </c>
    </row>
    <row r="24" spans="2:7" s="3" customFormat="1" ht="16.2" x14ac:dyDescent="0.25">
      <c r="B24" s="22" t="s">
        <v>66</v>
      </c>
      <c r="C24" s="26" t="s">
        <v>67</v>
      </c>
      <c r="D24" s="24" t="s">
        <v>68</v>
      </c>
      <c r="E24" s="25">
        <f>SUM(E22:E23)</f>
        <v>0</v>
      </c>
      <c r="F24" s="25">
        <f t="shared" ref="F24:G24" si="3">SUM(F22:F23)</f>
        <v>0</v>
      </c>
      <c r="G24" s="25">
        <f t="shared" si="3"/>
        <v>0</v>
      </c>
    </row>
    <row r="25" spans="2:7" ht="15.6" x14ac:dyDescent="0.25">
      <c r="B25" s="4" t="s">
        <v>69</v>
      </c>
      <c r="C25" s="7" t="s">
        <v>70</v>
      </c>
      <c r="D25" s="9" t="s">
        <v>71</v>
      </c>
      <c r="E25" s="6">
        <v>0</v>
      </c>
      <c r="F25" s="6">
        <v>0</v>
      </c>
      <c r="G25" s="6">
        <v>0</v>
      </c>
    </row>
    <row r="26" spans="2:7" ht="15.6" x14ac:dyDescent="0.25">
      <c r="B26" s="4" t="s">
        <v>72</v>
      </c>
      <c r="C26" s="7" t="s">
        <v>73</v>
      </c>
      <c r="D26" s="9" t="s">
        <v>74</v>
      </c>
      <c r="E26" s="6">
        <v>0</v>
      </c>
      <c r="F26" s="6">
        <v>0</v>
      </c>
      <c r="G26" s="6">
        <v>0</v>
      </c>
    </row>
    <row r="27" spans="2:7" ht="15.6" x14ac:dyDescent="0.25">
      <c r="B27" s="4" t="s">
        <v>75</v>
      </c>
      <c r="C27" s="7" t="s">
        <v>76</v>
      </c>
      <c r="D27" s="9" t="s">
        <v>77</v>
      </c>
      <c r="E27" s="6">
        <f>800000+250000</f>
        <v>1050000</v>
      </c>
      <c r="F27" s="6">
        <f t="shared" ref="F27" si="4">800000+250000</f>
        <v>1050000</v>
      </c>
      <c r="G27" s="6">
        <v>764258</v>
      </c>
    </row>
    <row r="28" spans="2:7" ht="15.6" x14ac:dyDescent="0.25">
      <c r="B28" s="4" t="s">
        <v>78</v>
      </c>
      <c r="C28" s="7" t="s">
        <v>79</v>
      </c>
      <c r="D28" s="9" t="s">
        <v>80</v>
      </c>
      <c r="E28" s="6">
        <v>0</v>
      </c>
      <c r="F28" s="6">
        <v>0</v>
      </c>
      <c r="G28" s="6">
        <v>0</v>
      </c>
    </row>
    <row r="29" spans="2:7" ht="15.6" x14ac:dyDescent="0.25">
      <c r="B29" s="4" t="s">
        <v>81</v>
      </c>
      <c r="C29" s="7" t="s">
        <v>82</v>
      </c>
      <c r="D29" s="9" t="s">
        <v>83</v>
      </c>
      <c r="E29" s="6">
        <v>0</v>
      </c>
      <c r="F29" s="6">
        <v>0</v>
      </c>
      <c r="G29" s="6">
        <v>0</v>
      </c>
    </row>
    <row r="30" spans="2:7" ht="15.6" x14ac:dyDescent="0.25">
      <c r="B30" s="4" t="s">
        <v>84</v>
      </c>
      <c r="C30" s="7" t="s">
        <v>85</v>
      </c>
      <c r="D30" s="9" t="s">
        <v>86</v>
      </c>
      <c r="E30" s="6">
        <v>0</v>
      </c>
      <c r="F30" s="6">
        <v>0</v>
      </c>
      <c r="G30" s="6">
        <v>0</v>
      </c>
    </row>
    <row r="31" spans="2:7" ht="15.6" x14ac:dyDescent="0.25">
      <c r="B31" s="4" t="s">
        <v>87</v>
      </c>
      <c r="C31" s="7" t="s">
        <v>88</v>
      </c>
      <c r="D31" s="9" t="s">
        <v>89</v>
      </c>
      <c r="E31" s="6">
        <v>80000</v>
      </c>
      <c r="F31" s="6">
        <v>80000</v>
      </c>
      <c r="G31" s="6">
        <v>65105</v>
      </c>
    </row>
    <row r="32" spans="2:7" ht="15.6" x14ac:dyDescent="0.25">
      <c r="B32" s="4" t="s">
        <v>90</v>
      </c>
      <c r="C32" s="7" t="s">
        <v>91</v>
      </c>
      <c r="D32" s="9" t="s">
        <v>92</v>
      </c>
      <c r="E32" s="6">
        <v>0</v>
      </c>
      <c r="F32" s="6">
        <v>0</v>
      </c>
      <c r="G32" s="6">
        <v>0</v>
      </c>
    </row>
    <row r="33" spans="2:7" ht="16.2" x14ac:dyDescent="0.25">
      <c r="B33" s="22" t="s">
        <v>93</v>
      </c>
      <c r="C33" s="26" t="s">
        <v>94</v>
      </c>
      <c r="D33" s="24" t="s">
        <v>95</v>
      </c>
      <c r="E33" s="25">
        <f>SUM(E28:E32)</f>
        <v>80000</v>
      </c>
      <c r="F33" s="25">
        <f t="shared" ref="F33:G33" si="5">SUM(F28:F32)</f>
        <v>80000</v>
      </c>
      <c r="G33" s="25">
        <f t="shared" si="5"/>
        <v>65105</v>
      </c>
    </row>
    <row r="34" spans="2:7" ht="15.6" x14ac:dyDescent="0.25">
      <c r="B34" s="4" t="s">
        <v>96</v>
      </c>
      <c r="C34" s="7" t="s">
        <v>97</v>
      </c>
      <c r="D34" s="9" t="s">
        <v>98</v>
      </c>
      <c r="E34" s="6">
        <v>10000</v>
      </c>
      <c r="F34" s="6">
        <v>10000</v>
      </c>
      <c r="G34" s="6">
        <v>4599</v>
      </c>
    </row>
    <row r="35" spans="2:7" ht="15.6" x14ac:dyDescent="0.25">
      <c r="B35" s="15" t="s">
        <v>99</v>
      </c>
      <c r="C35" s="16" t="s">
        <v>100</v>
      </c>
      <c r="D35" s="17" t="s">
        <v>101</v>
      </c>
      <c r="E35" s="18">
        <f>E24+E25+E26+E27+E33+E34</f>
        <v>1140000</v>
      </c>
      <c r="F35" s="18">
        <f t="shared" ref="F35:G35" si="6">F24+F25+F26+F27+F33+F34</f>
        <v>1140000</v>
      </c>
      <c r="G35" s="18">
        <f t="shared" si="6"/>
        <v>833962</v>
      </c>
    </row>
    <row r="36" spans="2:7" ht="15.6" x14ac:dyDescent="0.25">
      <c r="B36" s="4" t="s">
        <v>102</v>
      </c>
      <c r="C36" s="8" t="s">
        <v>103</v>
      </c>
      <c r="D36" s="9" t="s">
        <v>104</v>
      </c>
      <c r="E36" s="6">
        <f>85000</f>
        <v>85000</v>
      </c>
      <c r="F36" s="6">
        <f t="shared" ref="F36" si="7">85000</f>
        <v>85000</v>
      </c>
      <c r="G36" s="6">
        <v>215422</v>
      </c>
    </row>
    <row r="37" spans="2:7" ht="15.6" x14ac:dyDescent="0.25">
      <c r="B37" s="4" t="s">
        <v>105</v>
      </c>
      <c r="C37" s="8" t="s">
        <v>106</v>
      </c>
      <c r="D37" s="9" t="s">
        <v>107</v>
      </c>
      <c r="E37" s="6">
        <f>50000+180000+150000+50000</f>
        <v>430000</v>
      </c>
      <c r="F37" s="6">
        <f t="shared" ref="F37" si="8">50000+180000+150000+50000</f>
        <v>430000</v>
      </c>
      <c r="G37" s="6">
        <v>2753900</v>
      </c>
    </row>
    <row r="38" spans="2:7" ht="15.6" x14ac:dyDescent="0.25">
      <c r="B38" s="4" t="s">
        <v>108</v>
      </c>
      <c r="C38" s="8" t="s">
        <v>109</v>
      </c>
      <c r="D38" s="9" t="s">
        <v>110</v>
      </c>
      <c r="E38" s="6">
        <v>0</v>
      </c>
      <c r="F38" s="6">
        <v>0</v>
      </c>
      <c r="G38" s="6">
        <v>0</v>
      </c>
    </row>
    <row r="39" spans="2:7" ht="15.6" x14ac:dyDescent="0.25">
      <c r="B39" s="4" t="s">
        <v>111</v>
      </c>
      <c r="C39" s="8" t="s">
        <v>112</v>
      </c>
      <c r="D39" s="9" t="s">
        <v>113</v>
      </c>
      <c r="E39" s="6">
        <v>0</v>
      </c>
      <c r="F39" s="6">
        <v>0</v>
      </c>
      <c r="G39" s="6">
        <v>295500</v>
      </c>
    </row>
    <row r="40" spans="2:7" ht="15.6" x14ac:dyDescent="0.25">
      <c r="B40" s="4" t="s">
        <v>114</v>
      </c>
      <c r="C40" s="8" t="s">
        <v>115</v>
      </c>
      <c r="D40" s="9" t="s">
        <v>116</v>
      </c>
      <c r="E40" s="6">
        <f>150000</f>
        <v>150000</v>
      </c>
      <c r="F40" s="6">
        <f t="shared" ref="F40" si="9">150000</f>
        <v>150000</v>
      </c>
      <c r="G40" s="6">
        <v>82800</v>
      </c>
    </row>
    <row r="41" spans="2:7" ht="15.6" x14ac:dyDescent="0.25">
      <c r="B41" s="4" t="s">
        <v>117</v>
      </c>
      <c r="C41" s="8" t="s">
        <v>118</v>
      </c>
      <c r="D41" s="9" t="s">
        <v>119</v>
      </c>
      <c r="E41" s="6">
        <v>0</v>
      </c>
      <c r="F41" s="6">
        <v>0</v>
      </c>
      <c r="G41" s="6">
        <v>0</v>
      </c>
    </row>
    <row r="42" spans="2:7" ht="15.6" x14ac:dyDescent="0.25">
      <c r="B42" s="4" t="s">
        <v>120</v>
      </c>
      <c r="C42" s="8" t="s">
        <v>121</v>
      </c>
      <c r="D42" s="9" t="s">
        <v>122</v>
      </c>
      <c r="E42" s="6">
        <v>0</v>
      </c>
      <c r="F42" s="6">
        <v>0</v>
      </c>
      <c r="G42" s="6">
        <v>0</v>
      </c>
    </row>
    <row r="43" spans="2:7" ht="15.6" x14ac:dyDescent="0.25">
      <c r="B43" s="4" t="s">
        <v>123</v>
      </c>
      <c r="C43" s="8" t="s">
        <v>124</v>
      </c>
      <c r="D43" s="9" t="s">
        <v>125</v>
      </c>
      <c r="E43" s="6">
        <v>0</v>
      </c>
      <c r="F43" s="6">
        <v>0</v>
      </c>
      <c r="G43" s="6">
        <v>0</v>
      </c>
    </row>
    <row r="44" spans="2:7" ht="15.6" x14ac:dyDescent="0.25">
      <c r="B44" s="4">
        <v>42</v>
      </c>
      <c r="C44" s="8" t="s">
        <v>126</v>
      </c>
      <c r="D44" s="9" t="s">
        <v>127</v>
      </c>
      <c r="E44" s="6">
        <v>5000</v>
      </c>
      <c r="F44" s="6">
        <v>5000</v>
      </c>
      <c r="G44" s="6">
        <v>152</v>
      </c>
    </row>
    <row r="45" spans="2:7" ht="16.2" x14ac:dyDescent="0.25">
      <c r="B45" s="22">
        <v>43</v>
      </c>
      <c r="C45" s="27" t="s">
        <v>128</v>
      </c>
      <c r="D45" s="24" t="s">
        <v>129</v>
      </c>
      <c r="E45" s="25">
        <f>SUM(E43:E44)</f>
        <v>5000</v>
      </c>
      <c r="F45" s="25">
        <f t="shared" ref="F45:G45" si="10">SUM(F43:F44)</f>
        <v>5000</v>
      </c>
      <c r="G45" s="25">
        <f t="shared" si="10"/>
        <v>152</v>
      </c>
    </row>
    <row r="46" spans="2:7" ht="15.6" x14ac:dyDescent="0.25">
      <c r="B46" s="4">
        <v>44</v>
      </c>
      <c r="C46" s="8" t="s">
        <v>130</v>
      </c>
      <c r="D46" s="9" t="s">
        <v>131</v>
      </c>
      <c r="E46" s="6">
        <v>0</v>
      </c>
      <c r="F46" s="6">
        <v>0</v>
      </c>
      <c r="G46" s="6">
        <v>0</v>
      </c>
    </row>
    <row r="47" spans="2:7" ht="15.6" x14ac:dyDescent="0.25">
      <c r="B47" s="4">
        <v>45</v>
      </c>
      <c r="C47" s="8" t="s">
        <v>132</v>
      </c>
      <c r="D47" s="9" t="s">
        <v>133</v>
      </c>
      <c r="E47" s="6">
        <v>0</v>
      </c>
      <c r="F47" s="6">
        <v>0</v>
      </c>
      <c r="G47" s="6">
        <v>0</v>
      </c>
    </row>
    <row r="48" spans="2:7" ht="16.2" x14ac:dyDescent="0.25">
      <c r="B48" s="22" t="s">
        <v>134</v>
      </c>
      <c r="C48" s="27" t="s">
        <v>135</v>
      </c>
      <c r="D48" s="24" t="s">
        <v>136</v>
      </c>
      <c r="E48" s="25">
        <f>SUM(E46:E47)</f>
        <v>0</v>
      </c>
      <c r="F48" s="25">
        <f t="shared" ref="F48:G48" si="11">SUM(F46:F47)</f>
        <v>0</v>
      </c>
      <c r="G48" s="25">
        <f t="shared" si="11"/>
        <v>0</v>
      </c>
    </row>
    <row r="49" spans="2:7" ht="15.6" x14ac:dyDescent="0.25">
      <c r="B49" s="4" t="s">
        <v>137</v>
      </c>
      <c r="C49" s="8" t="s">
        <v>138</v>
      </c>
      <c r="D49" s="9" t="s">
        <v>139</v>
      </c>
      <c r="E49" s="6">
        <v>0</v>
      </c>
      <c r="F49" s="6">
        <v>0</v>
      </c>
      <c r="G49" s="6">
        <v>0</v>
      </c>
    </row>
    <row r="50" spans="2:7" ht="15.6" x14ac:dyDescent="0.25">
      <c r="B50" s="4" t="s">
        <v>140</v>
      </c>
      <c r="C50" s="8" t="s">
        <v>141</v>
      </c>
      <c r="D50" s="9" t="s">
        <v>142</v>
      </c>
      <c r="E50" s="6">
        <v>0</v>
      </c>
      <c r="F50" s="6">
        <v>0</v>
      </c>
      <c r="G50" s="6">
        <v>55917</v>
      </c>
    </row>
    <row r="51" spans="2:7" ht="15.6" x14ac:dyDescent="0.25">
      <c r="B51" s="15" t="s">
        <v>143</v>
      </c>
      <c r="C51" s="20" t="s">
        <v>144</v>
      </c>
      <c r="D51" s="17" t="s">
        <v>145</v>
      </c>
      <c r="E51" s="18">
        <f>E36+E37+E38+E39+E40+E41+E42+E45+E48+E49+E50</f>
        <v>670000</v>
      </c>
      <c r="F51" s="18">
        <f t="shared" ref="F51:G51" si="12">F36+F37+F38+F39+F40+F41+F42+F45+F48+F49+F50</f>
        <v>670000</v>
      </c>
      <c r="G51" s="18">
        <f t="shared" si="12"/>
        <v>3403691</v>
      </c>
    </row>
    <row r="52" spans="2:7" ht="15.6" x14ac:dyDescent="0.25">
      <c r="B52" s="4" t="s">
        <v>146</v>
      </c>
      <c r="C52" s="8" t="s">
        <v>147</v>
      </c>
      <c r="D52" s="9" t="s">
        <v>148</v>
      </c>
      <c r="E52" s="6">
        <v>0</v>
      </c>
      <c r="F52" s="6">
        <v>0</v>
      </c>
      <c r="G52" s="6">
        <v>0</v>
      </c>
    </row>
    <row r="53" spans="2:7" ht="15.6" x14ac:dyDescent="0.25">
      <c r="B53" s="4" t="s">
        <v>149</v>
      </c>
      <c r="C53" s="8" t="s">
        <v>150</v>
      </c>
      <c r="D53" s="9" t="s">
        <v>151</v>
      </c>
      <c r="E53" s="6">
        <v>0</v>
      </c>
      <c r="F53" s="6">
        <v>0</v>
      </c>
      <c r="G53" s="6">
        <v>0</v>
      </c>
    </row>
    <row r="54" spans="2:7" ht="15.6" x14ac:dyDescent="0.25">
      <c r="B54" s="4" t="s">
        <v>152</v>
      </c>
      <c r="C54" s="8" t="s">
        <v>153</v>
      </c>
      <c r="D54" s="9" t="s">
        <v>154</v>
      </c>
      <c r="E54" s="6">
        <v>0</v>
      </c>
      <c r="F54" s="6">
        <v>0</v>
      </c>
      <c r="G54" s="6">
        <v>0</v>
      </c>
    </row>
    <row r="55" spans="2:7" ht="15.6" x14ac:dyDescent="0.25">
      <c r="B55" s="4" t="s">
        <v>155</v>
      </c>
      <c r="C55" s="8" t="s">
        <v>156</v>
      </c>
      <c r="D55" s="9" t="s">
        <v>157</v>
      </c>
      <c r="E55" s="6">
        <v>0</v>
      </c>
      <c r="F55" s="6">
        <v>0</v>
      </c>
      <c r="G55" s="6">
        <v>0</v>
      </c>
    </row>
    <row r="56" spans="2:7" ht="15.6" x14ac:dyDescent="0.25">
      <c r="B56" s="4" t="s">
        <v>158</v>
      </c>
      <c r="C56" s="8" t="s">
        <v>159</v>
      </c>
      <c r="D56" s="9" t="s">
        <v>160</v>
      </c>
      <c r="E56" s="6">
        <v>0</v>
      </c>
      <c r="F56" s="6">
        <v>0</v>
      </c>
      <c r="G56" s="6">
        <v>0</v>
      </c>
    </row>
    <row r="57" spans="2:7" ht="15.6" x14ac:dyDescent="0.25">
      <c r="B57" s="15" t="s">
        <v>161</v>
      </c>
      <c r="C57" s="16" t="s">
        <v>162</v>
      </c>
      <c r="D57" s="17" t="s">
        <v>163</v>
      </c>
      <c r="E57" s="18">
        <f>SUM(E52:E56)</f>
        <v>0</v>
      </c>
      <c r="F57" s="18">
        <f t="shared" ref="F57:G57" si="13">SUM(F52:F56)</f>
        <v>0</v>
      </c>
      <c r="G57" s="18">
        <f t="shared" si="13"/>
        <v>0</v>
      </c>
    </row>
    <row r="58" spans="2:7" ht="27.6" hidden="1" x14ac:dyDescent="0.25">
      <c r="B58" s="4" t="s">
        <v>164</v>
      </c>
      <c r="C58" s="28" t="s">
        <v>165</v>
      </c>
      <c r="D58" s="9" t="s">
        <v>166</v>
      </c>
      <c r="E58" s="6">
        <v>0</v>
      </c>
      <c r="F58" s="6">
        <v>0</v>
      </c>
      <c r="G58" s="6">
        <v>0</v>
      </c>
    </row>
    <row r="59" spans="2:7" ht="27.6" hidden="1" x14ac:dyDescent="0.25">
      <c r="B59" s="4" t="s">
        <v>167</v>
      </c>
      <c r="C59" s="28" t="s">
        <v>168</v>
      </c>
      <c r="D59" s="9" t="s">
        <v>169</v>
      </c>
      <c r="E59" s="6">
        <v>0</v>
      </c>
      <c r="F59" s="6">
        <v>0</v>
      </c>
      <c r="G59" s="6">
        <v>0</v>
      </c>
    </row>
    <row r="60" spans="2:7" ht="27.6" hidden="1" x14ac:dyDescent="0.25">
      <c r="B60" s="4" t="s">
        <v>170</v>
      </c>
      <c r="C60" s="28" t="s">
        <v>171</v>
      </c>
      <c r="D60" s="9" t="s">
        <v>172</v>
      </c>
      <c r="E60" s="6">
        <v>0</v>
      </c>
      <c r="F60" s="6">
        <v>0</v>
      </c>
      <c r="G60" s="6">
        <v>0</v>
      </c>
    </row>
    <row r="61" spans="2:7" ht="27.6" x14ac:dyDescent="0.25">
      <c r="B61" s="4" t="s">
        <v>173</v>
      </c>
      <c r="C61" s="29" t="s">
        <v>174</v>
      </c>
      <c r="D61" s="9" t="s">
        <v>175</v>
      </c>
      <c r="E61" s="6">
        <v>50000</v>
      </c>
      <c r="F61" s="6">
        <v>50000</v>
      </c>
      <c r="G61" s="6">
        <v>0</v>
      </c>
    </row>
    <row r="62" spans="2:7" ht="15.6" x14ac:dyDescent="0.25">
      <c r="B62" s="4" t="s">
        <v>176</v>
      </c>
      <c r="C62" s="8" t="s">
        <v>177</v>
      </c>
      <c r="D62" s="9" t="s">
        <v>178</v>
      </c>
      <c r="E62" s="6">
        <v>0</v>
      </c>
      <c r="F62" s="6">
        <v>0</v>
      </c>
      <c r="G62" s="6">
        <v>0</v>
      </c>
    </row>
    <row r="63" spans="2:7" ht="15.6" x14ac:dyDescent="0.25">
      <c r="B63" s="15" t="s">
        <v>179</v>
      </c>
      <c r="C63" s="16" t="s">
        <v>180</v>
      </c>
      <c r="D63" s="17" t="s">
        <v>181</v>
      </c>
      <c r="E63" s="18">
        <f>SUM(E58:E62)</f>
        <v>50000</v>
      </c>
      <c r="F63" s="18">
        <f t="shared" ref="F63:G63" si="14">SUM(F58:F62)</f>
        <v>50000</v>
      </c>
      <c r="G63" s="18">
        <f t="shared" si="14"/>
        <v>0</v>
      </c>
    </row>
    <row r="64" spans="2:7" ht="27.6" hidden="1" x14ac:dyDescent="0.25">
      <c r="B64" s="4" t="s">
        <v>182</v>
      </c>
      <c r="C64" s="28" t="s">
        <v>183</v>
      </c>
      <c r="D64" s="9" t="s">
        <v>184</v>
      </c>
      <c r="E64" s="6">
        <v>0</v>
      </c>
      <c r="F64" s="6">
        <v>0</v>
      </c>
      <c r="G64" s="6">
        <v>0</v>
      </c>
    </row>
    <row r="65" spans="2:7" ht="27.6" hidden="1" x14ac:dyDescent="0.25">
      <c r="B65" s="4" t="s">
        <v>185</v>
      </c>
      <c r="C65" s="29" t="s">
        <v>186</v>
      </c>
      <c r="D65" s="9" t="s">
        <v>187</v>
      </c>
      <c r="E65" s="6">
        <v>0</v>
      </c>
      <c r="F65" s="6">
        <v>0</v>
      </c>
      <c r="G65" s="6">
        <v>0</v>
      </c>
    </row>
    <row r="66" spans="2:7" ht="27.6" hidden="1" x14ac:dyDescent="0.25">
      <c r="B66" s="4" t="s">
        <v>188</v>
      </c>
      <c r="C66" s="29" t="s">
        <v>189</v>
      </c>
      <c r="D66" s="9" t="s">
        <v>190</v>
      </c>
      <c r="E66" s="6">
        <v>0</v>
      </c>
      <c r="F66" s="6">
        <v>0</v>
      </c>
      <c r="G66" s="6">
        <v>0</v>
      </c>
    </row>
    <row r="67" spans="2:7" ht="27.6" hidden="1" x14ac:dyDescent="0.25">
      <c r="B67" s="4" t="s">
        <v>191</v>
      </c>
      <c r="C67" s="29" t="s">
        <v>192</v>
      </c>
      <c r="D67" s="9" t="s">
        <v>193</v>
      </c>
      <c r="E67" s="6">
        <v>0</v>
      </c>
      <c r="F67" s="6">
        <v>0</v>
      </c>
      <c r="G67" s="6">
        <v>0</v>
      </c>
    </row>
    <row r="68" spans="2:7" ht="15.6" x14ac:dyDescent="0.25">
      <c r="B68" s="4" t="s">
        <v>194</v>
      </c>
      <c r="C68" s="8" t="s">
        <v>195</v>
      </c>
      <c r="D68" s="9" t="s">
        <v>196</v>
      </c>
      <c r="E68" s="6">
        <v>0</v>
      </c>
      <c r="F68" s="6">
        <v>0</v>
      </c>
      <c r="G68" s="6">
        <v>0</v>
      </c>
    </row>
    <row r="69" spans="2:7" ht="15.6" x14ac:dyDescent="0.25">
      <c r="B69" s="15" t="s">
        <v>197</v>
      </c>
      <c r="C69" s="16" t="s">
        <v>198</v>
      </c>
      <c r="D69" s="17" t="s">
        <v>199</v>
      </c>
      <c r="E69" s="18">
        <f>SUM(E64:E68)</f>
        <v>0</v>
      </c>
      <c r="F69" s="18">
        <f t="shared" ref="F69:G69" si="15">SUM(F64:F68)</f>
        <v>0</v>
      </c>
      <c r="G69" s="18">
        <f t="shared" si="15"/>
        <v>0</v>
      </c>
    </row>
    <row r="70" spans="2:7" ht="15.6" x14ac:dyDescent="0.25">
      <c r="B70" s="15" t="s">
        <v>200</v>
      </c>
      <c r="C70" s="19" t="s">
        <v>201</v>
      </c>
      <c r="D70" s="17" t="s">
        <v>202</v>
      </c>
      <c r="E70" s="18">
        <f>E15+E21+E35+E51+E57+E63+E69</f>
        <v>20006352</v>
      </c>
      <c r="F70" s="18">
        <f t="shared" ref="F70:G70" si="16">F15+F21+F35+F51+F57+F63+F69</f>
        <v>37363100</v>
      </c>
      <c r="G70" s="18">
        <f t="shared" si="16"/>
        <v>34722530</v>
      </c>
    </row>
  </sheetData>
  <mergeCells count="1">
    <mergeCell ref="B1:G1"/>
  </mergeCells>
  <printOptions horizontalCentered="1"/>
  <pageMargins left="0.19685039370078741" right="0.19685039370078741" top="1.2598425196850394" bottom="0.98425196850393704" header="0.51181102362204722" footer="0.51181102362204722"/>
  <pageSetup paperSize="9" fitToHeight="0" orientation="portrait" r:id="rId1"/>
  <headerFooter alignWithMargins="0">
    <oddHeader>&amp;C&amp;"Times New Roman,Normál"&amp;13 2. melléklet
a 3/2020. (VII.09.) önkormányzati rendelethez
2019. évi költségvetési bevételek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2.melléklet</vt:lpstr>
      <vt:lpstr>'2.melléklet'!Nyomtatási_cím</vt:lpstr>
      <vt:lpstr>'2.melléklet'!Nyomtatási_terület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2020-07-10T14:15:58Z</cp:lastPrinted>
  <dcterms:created xsi:type="dcterms:W3CDTF">2019-02-06T16:32:53Z</dcterms:created>
  <dcterms:modified xsi:type="dcterms:W3CDTF">2020-07-10T14:16:00Z</dcterms:modified>
</cp:coreProperties>
</file>