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firstSheet="11" activeTab="13"/>
  </bookViews>
  <sheets>
    <sheet name="1. sz. melléklet" sheetId="1" r:id="rId1"/>
    <sheet name="2.sz.melléklet-B" sheetId="2" r:id="rId2"/>
    <sheet name="2.sz.melléklet-K" sheetId="3" r:id="rId3"/>
    <sheet name="3. sz. melléklet-B" sheetId="4" r:id="rId4"/>
    <sheet name="3.sz.melléklet-K" sheetId="5" r:id="rId5"/>
    <sheet name="4.sz.mellléklet-B" sheetId="6" r:id="rId6"/>
    <sheet name="4.sz.melléklet-K" sheetId="7" r:id="rId7"/>
    <sheet name="5.sz.melléklet" sheetId="8" r:id="rId8"/>
    <sheet name="6.sz.melléklet" sheetId="9" r:id="rId9"/>
    <sheet name="7.sz.melléklet" sheetId="10" r:id="rId10"/>
    <sheet name="8.sz.melléklet" sheetId="11" r:id="rId11"/>
    <sheet name="9.sz.melléklet" sheetId="12" r:id="rId12"/>
    <sheet name="10.sz.melléklet" sheetId="13" r:id="rId13"/>
    <sheet name="11.sz. melléklet" sheetId="14" r:id="rId14"/>
    <sheet name="12.sz.melléklet" sheetId="15" r:id="rId15"/>
    <sheet name="13.sz.melléklet" sheetId="16" r:id="rId16"/>
    <sheet name="14.sz.melléklet" sheetId="17" r:id="rId17"/>
    <sheet name="Kiemelt önk.nettósított" sheetId="18" r:id="rId18"/>
    <sheet name="Kiadás összesen" sheetId="19" r:id="rId19"/>
    <sheet name="Kiadás nettó összesen" sheetId="20" r:id="rId20"/>
    <sheet name="Bevétel összesen" sheetId="21" r:id="rId21"/>
    <sheet name="Bevétel nettó összesen" sheetId="22" r:id="rId22"/>
  </sheets>
  <definedNames>
    <definedName name="_xlnm.Print_Area" localSheetId="0">'1. sz. melléklet'!$A$1:$D$26</definedName>
    <definedName name="_xlnm.Print_Area" localSheetId="1">'2.sz.melléklet-B'!$A$1:$G$98</definedName>
    <definedName name="_xlnm.Print_Area" localSheetId="2">'2.sz.melléklet-K'!$A$1:$G$122</definedName>
    <definedName name="_xlnm.Print_Area" localSheetId="21">'Bevétel nettó összesen'!$A$1:$G$98</definedName>
    <definedName name="_xlnm.Print_Area" localSheetId="20">'Bevétel összesen'!$A$1:$G$98</definedName>
  </definedNames>
  <calcPr fullCalcOnLoad="1"/>
</workbook>
</file>

<file path=xl/sharedStrings.xml><?xml version="1.0" encoding="utf-8"?>
<sst xmlns="http://schemas.openxmlformats.org/spreadsheetml/2006/main" count="2722" uniqueCount="865">
  <si>
    <t>Rovat-
szám</t>
  </si>
  <si>
    <t>Működési kiadások összesen</t>
  </si>
  <si>
    <t>Felhalmozási kiadások összesen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</si>
  <si>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</si>
  <si>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</si>
  <si>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</si>
  <si>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</si>
  <si>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</si>
  <si>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</si>
  <si>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</si>
  <si>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</si>
  <si>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</si>
  <si>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</si>
  <si>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</si>
  <si>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</si>
  <si>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</si>
  <si>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</si>
  <si>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</si>
  <si>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</si>
  <si>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</si>
  <si>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</si>
  <si>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</si>
  <si>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</si>
  <si>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</si>
  <si>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</si>
  <si>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</si>
  <si>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</si>
  <si>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</si>
  <si>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</si>
  <si>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</si>
  <si>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</si>
  <si>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</si>
  <si>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</si>
  <si>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</si>
  <si>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</si>
  <si>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</si>
  <si>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</si>
  <si>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</si>
  <si>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</si>
  <si>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</si>
  <si>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</si>
  <si>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</si>
  <si>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</si>
  <si>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</si>
  <si>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</si>
  <si>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</si>
  <si>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</si>
  <si>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</si>
  <si>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</si>
  <si>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</si>
  <si>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</si>
  <si>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</si>
  <si>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</si>
  <si>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</si>
  <si>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</si>
  <si>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</si>
  <si>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</si>
  <si>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</si>
  <si>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</si>
  <si>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</si>
  <si>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</si>
  <si>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</si>
  <si>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</si>
  <si>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</si>
  <si>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</si>
  <si>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</si>
  <si>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</si>
  <si>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</si>
  <si>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</si>
  <si>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</si>
  <si>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</si>
  <si>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</si>
  <si>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</si>
  <si>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</si>
  <si>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</si>
  <si>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</si>
  <si>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</si>
  <si>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</si>
  <si>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</si>
  <si>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</si>
  <si>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</si>
  <si>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</si>
  <si>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</si>
  <si>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</si>
  <si>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</si>
  <si>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</si>
  <si>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</si>
  <si>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</si>
  <si>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</si>
  <si>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</si>
  <si>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</si>
  <si>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</si>
  <si>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</si>
  <si>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</si>
  <si>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</si>
  <si>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</si>
  <si>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</si>
  <si>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</si>
  <si>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</si>
  <si>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</si>
  <si>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</si>
  <si>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</si>
  <si>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</si>
  <si>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</si>
  <si>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</si>
  <si>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</si>
  <si>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</si>
  <si>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</si>
  <si>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</si>
  <si>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</si>
  <si>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</si>
  <si>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</si>
  <si>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</si>
  <si>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</si>
  <si>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</si>
  <si>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</si>
  <si>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</si>
  <si>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</si>
  <si>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</si>
  <si>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</si>
  <si>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</si>
  <si>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</si>
  <si>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</si>
  <si>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</si>
  <si>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</si>
  <si>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</si>
  <si>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</si>
  <si>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</si>
  <si>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</si>
  <si>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</si>
  <si>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</si>
  <si>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</si>
  <si>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</si>
  <si>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</si>
  <si>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</si>
  <si>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</si>
  <si>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</si>
  <si>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</si>
  <si>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</si>
  <si>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</si>
  <si>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</si>
  <si>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</si>
  <si>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</si>
  <si>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</si>
  <si>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</si>
  <si>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</si>
  <si>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</si>
  <si>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</si>
  <si>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</si>
  <si>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</si>
  <si>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</si>
  <si>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</si>
  <si>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</si>
  <si>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</si>
  <si>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</si>
  <si>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</si>
  <si>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</si>
  <si>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</si>
  <si>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</si>
  <si>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</si>
  <si>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</si>
  <si>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</si>
  <si>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</si>
  <si>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</si>
  <si>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</si>
  <si>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</si>
  <si>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</si>
  <si>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</si>
  <si>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</si>
  <si>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</si>
  <si>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</si>
  <si>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</si>
  <si>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</si>
  <si>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</si>
  <si>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</si>
  <si>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</si>
  <si>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</si>
  <si>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</si>
  <si>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</si>
  <si>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</si>
  <si>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</si>
  <si>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</si>
  <si>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</si>
  <si>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</si>
  <si>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</si>
  <si>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</si>
  <si>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</si>
  <si>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</si>
  <si>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</si>
  <si>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</si>
  <si>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</si>
  <si>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</si>
  <si>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</si>
  <si>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</si>
  <si>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</si>
  <si>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</si>
  <si>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</si>
  <si>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</si>
  <si>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</si>
  <si>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</si>
  <si>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</si>
  <si>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</si>
  <si>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</si>
  <si>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</si>
  <si>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</si>
  <si>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</si>
  <si>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</si>
  <si>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</si>
  <si>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</si>
  <si>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</si>
  <si>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</si>
  <si>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</si>
  <si>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</si>
  <si>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</si>
  <si>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</si>
  <si>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</si>
  <si>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</si>
  <si>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</si>
  <si>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</si>
  <si>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</si>
  <si>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</si>
  <si>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</si>
  <si>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</si>
  <si>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</si>
  <si>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</si>
  <si>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</si>
  <si>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</si>
  <si>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</si>
  <si>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</si>
  <si>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</si>
  <si>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</si>
  <si>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</si>
  <si>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</si>
  <si>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</si>
  <si>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</si>
  <si>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</si>
  <si>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</si>
  <si>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</si>
  <si>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</si>
  <si>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</si>
  <si>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</si>
  <si>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</si>
  <si>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</si>
  <si>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</si>
  <si>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</si>
  <si>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</si>
  <si>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</si>
  <si>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</si>
  <si>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</si>
  <si>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</si>
  <si>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</si>
  <si>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</si>
  <si>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</si>
  <si>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</si>
  <si>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</si>
  <si>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</si>
  <si>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</si>
  <si>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</si>
  <si>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</si>
  <si>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</si>
  <si>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</si>
  <si>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</si>
  <si>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</si>
  <si>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</si>
  <si>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</si>
  <si>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</si>
  <si>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</si>
  <si>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</t>
  </si>
  <si>
    <t>Felhalmozási célú garancia- és kezességvállalásból származó megtérülések államháztartáson kívülről</t>
  </si>
  <si>
    <t>B71</t>
  </si>
  <si>
    <t>B72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</si>
  <si>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</si>
  <si>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</si>
  <si>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</si>
  <si>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</si>
  <si>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</si>
  <si>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</si>
  <si>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</si>
  <si>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</si>
  <si>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</si>
  <si>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</si>
  <si>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</si>
  <si>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</si>
  <si>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</si>
  <si>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</si>
  <si>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</si>
  <si>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</si>
  <si>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</si>
  <si>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</si>
  <si>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</si>
  <si>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</si>
  <si>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</si>
  <si>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</si>
  <si>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</si>
  <si>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</si>
  <si>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</si>
  <si>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</si>
  <si>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</si>
  <si>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</si>
  <si>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</si>
  <si>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</si>
  <si>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</si>
  <si>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</si>
  <si>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</si>
  <si>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</si>
  <si>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</si>
  <si>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</si>
  <si>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</si>
  <si>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</si>
  <si>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</si>
  <si>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</si>
  <si>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</si>
  <si>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</si>
  <si>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</si>
  <si>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</si>
  <si>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</si>
  <si>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</si>
  <si>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</si>
  <si>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</si>
  <si>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</si>
  <si>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</si>
  <si>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</si>
  <si>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</si>
  <si>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</si>
  <si>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</si>
  <si>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</si>
  <si>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</si>
  <si>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</si>
  <si>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</si>
  <si>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</si>
  <si>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</si>
  <si>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</si>
  <si>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</si>
  <si>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</si>
  <si>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</si>
  <si>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</si>
  <si>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</si>
  <si>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</si>
  <si>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</si>
  <si>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</si>
  <si>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</si>
  <si>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</si>
  <si>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</si>
  <si>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</si>
  <si>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</si>
  <si>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</si>
  <si>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</si>
  <si>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</si>
  <si>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</si>
  <si>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</si>
  <si>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</si>
  <si>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</si>
  <si>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</si>
  <si>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</si>
  <si>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</si>
  <si>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</si>
  <si>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</si>
  <si>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</si>
  <si>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</si>
  <si>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</si>
  <si>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</si>
  <si>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</si>
  <si>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</si>
  <si>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</si>
  <si>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</si>
  <si>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</si>
  <si>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</si>
  <si>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</si>
  <si>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</si>
  <si>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</si>
  <si>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</si>
  <si>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</si>
  <si>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</si>
  <si>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</si>
  <si>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</si>
  <si>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</si>
  <si>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</si>
  <si>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</si>
  <si>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</si>
  <si>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</si>
  <si>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</si>
  <si>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</si>
  <si>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</si>
  <si>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</si>
  <si>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</si>
  <si>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</si>
  <si>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</si>
  <si>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</si>
  <si>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</si>
  <si>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</si>
  <si>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</si>
  <si>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</si>
  <si>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</si>
  <si>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</si>
  <si>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</si>
  <si>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</si>
  <si>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</si>
  <si>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</si>
  <si>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</si>
  <si>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</si>
  <si>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</si>
  <si>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</si>
  <si>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</si>
  <si>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</si>
  <si>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</si>
  <si>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</si>
  <si>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</si>
  <si>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</si>
  <si>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</si>
  <si>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</si>
  <si>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</si>
  <si>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</si>
  <si>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</si>
  <si>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</si>
  <si>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</si>
  <si>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</si>
  <si>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</si>
  <si>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</si>
  <si>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>Bevételek (E Ft)</t>
  </si>
  <si>
    <t>Kiadások (E Ft)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</si>
  <si>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</si>
  <si>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</si>
  <si>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</si>
  <si>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</si>
  <si>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Tartalékok-általános</t>
  </si>
  <si>
    <t>Tartalékok-cél</t>
  </si>
  <si>
    <t>eFt-ban</t>
  </si>
  <si>
    <t>Eredeti
előirányzat</t>
  </si>
  <si>
    <t>K513</t>
  </si>
  <si>
    <t>B411</t>
  </si>
  <si>
    <t>B64</t>
  </si>
  <si>
    <t>B74</t>
  </si>
  <si>
    <t>Eredeti előirányzat</t>
  </si>
  <si>
    <t>Módosított előirányzat</t>
  </si>
  <si>
    <t>Jogcím</t>
  </si>
  <si>
    <t>Módosított
előirányzat</t>
  </si>
  <si>
    <t>B65</t>
  </si>
  <si>
    <t>Működési célú átvett pénzeszközök háztartásoktól</t>
  </si>
  <si>
    <t>Biztosító által fizetett kártérítés</t>
  </si>
  <si>
    <t>B75</t>
  </si>
  <si>
    <t>Felhalmozási célú visszatérítendő kölcsönök visszatérülése államháztartáson kívülről</t>
  </si>
  <si>
    <t>MEGNEVEZÉS</t>
  </si>
  <si>
    <t xml:space="preserve">Költségvetési engedélyezett létszámkeret (álláshely) (fő) ÖNKORMÁNYZAT </t>
  </si>
  <si>
    <t>Költségvetési engedélyezett létszámkeret (álláshely) (fő) POLGÁRMESTERI HIVATAL</t>
  </si>
  <si>
    <t>Költségvetési engedélyezett létszámkeret (álláshely) (fő) MŰVELŐDÉSI HÁZ</t>
  </si>
  <si>
    <t>MINDÖSSZESEN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</si>
  <si>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</si>
  <si>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</si>
  <si>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</si>
  <si>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</si>
  <si>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KÖZTISZTVISELŐK, KORMÁNYTISZTVISELŐK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</si>
  <si>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</si>
  <si>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</si>
  <si>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</si>
  <si>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</si>
  <si>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</si>
  <si>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</si>
  <si>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</si>
  <si>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 xml:space="preserve">KÖZALKALMAZOTTAK ÖSSZESEN </t>
  </si>
  <si>
    <t>fizikai alkalmazott,
a költségvetési szerveknél foglalkoztatott egyéb munkavállaló  (fizikai alkalmazott)</t>
  </si>
  <si>
    <t>ösztöndíjas foglalkoztatott</t>
  </si>
  <si>
    <t>közfoglalkoztatott</t>
  </si>
  <si>
    <t xml:space="preserve">EGYÉB BÉRRENDSZER ÖSSZESEN </t>
  </si>
  <si>
    <t>polgármester, főpolgármester</t>
  </si>
  <si>
    <t>helyi önkormányzati képviselő-testület tagja, megyei közgyűlés tagja</t>
  </si>
  <si>
    <t xml:space="preserve">VÁLASZTOTT TISZTSÉGVISELŐK ÖSSZESEN </t>
  </si>
  <si>
    <t xml:space="preserve">KÖLTSÉGVETÉSI ENGEDÉLYEZETT LÉTSZÁMKERETBE TARTOZÓ FOGLALKOZTATOTTAK LÉTSZÁMA MINDÖSSZESEN 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</si>
  <si>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</si>
  <si>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</si>
  <si>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</si>
  <si>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</si>
  <si>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</t>
  </si>
  <si>
    <t>Pénzügyileg teljesített beruházások és felújítások ( Ft)</t>
  </si>
  <si>
    <t>ÖNKORMÁNYZATI FELADATELLÁTÁS</t>
  </si>
  <si>
    <t>POLGÁRMESTERI HIVATAL</t>
  </si>
  <si>
    <t>MŰVELŐDÉSI HÁZ</t>
  </si>
  <si>
    <t xml:space="preserve">Ingatlanok beszerzése, létesítése </t>
  </si>
  <si>
    <t>VASIVÍZ PFN számlák - szennyvíz-és ivóvízrendszer felújítása</t>
  </si>
  <si>
    <t>VAGYONKIMUTATÁS a könyvviteli mérlegben értékkel szereplő eszközökről
2012. év</t>
  </si>
  <si>
    <t>2018. év</t>
  </si>
  <si>
    <t>Adatok: ezer forintban!</t>
  </si>
  <si>
    <t>ESZKÖZÖK</t>
  </si>
  <si>
    <t>Sorszám</t>
  </si>
  <si>
    <t>Bruttó</t>
  </si>
  <si>
    <t xml:space="preserve">Könyv szerinti </t>
  </si>
  <si>
    <t>Állagmutató
%-ban</t>
  </si>
  <si>
    <t>állományi érték</t>
  </si>
  <si>
    <t xml:space="preserve"> I. Immateriális javak   (02+09+12+13+14)</t>
  </si>
  <si>
    <t>1.</t>
  </si>
  <si>
    <t>1. Törzsvagyon     (03+06)</t>
  </si>
  <si>
    <t>2.</t>
  </si>
  <si>
    <t>1.1. Forgalomképtelen immateriális javak   (04+05)</t>
  </si>
  <si>
    <t>3.</t>
  </si>
  <si>
    <t xml:space="preserve">       1.1.1. Értékkel nyilvántartott forgalomképtelen immateriális javak</t>
  </si>
  <si>
    <t>4.</t>
  </si>
  <si>
    <t xml:space="preserve">       1.1.2. 0-ig leírt forgalomképtelen immateriális javak</t>
  </si>
  <si>
    <t>5.</t>
  </si>
  <si>
    <t>1.2. Korlátozottan forgalomkép. immat. javak  (07+08)</t>
  </si>
  <si>
    <t>6.</t>
  </si>
  <si>
    <t xml:space="preserve">       1.2.1. Értékkel nyilvántartott korlátozottan forgalomkép. immateriális javak</t>
  </si>
  <si>
    <t>7.</t>
  </si>
  <si>
    <t xml:space="preserve">       1.2.2. 0-ig leírt korlátozottan forgalomképes immateriális javak</t>
  </si>
  <si>
    <t>8.</t>
  </si>
  <si>
    <t xml:space="preserve">2. Üzleti immateriális javak  </t>
  </si>
  <si>
    <t>9.</t>
  </si>
  <si>
    <t>II. Tárgyi eszközök   (16+34+54+55)</t>
  </si>
  <si>
    <t>15.</t>
  </si>
  <si>
    <t>II/1. Ingatlanok és kapcsolódó vagyoni értékű jogok   (17+73+84+85)</t>
  </si>
  <si>
    <t>16.</t>
  </si>
  <si>
    <t xml:space="preserve">1. Törzsvagyon </t>
  </si>
  <si>
    <t>17.</t>
  </si>
  <si>
    <t>1.1. Forgalomképtelen ingatl. és kapcs.vagyoni értékű jogok (19+20+21)</t>
  </si>
  <si>
    <t>18.</t>
  </si>
  <si>
    <t>1.1.1. Értékkel nyilvántartott forgalomképtelen ingatlan és vagyoni értékű jog</t>
  </si>
  <si>
    <t>19.</t>
  </si>
  <si>
    <t>1.1.2. 0-ig leírt forgalomképtelen ingatlan és vagyoni értékű jog</t>
  </si>
  <si>
    <t>20.</t>
  </si>
  <si>
    <t>1.1.3. Folyamatban lévő forgalomképtelen  ingatlan beruházás</t>
  </si>
  <si>
    <t>21.</t>
  </si>
  <si>
    <t>1.2. Korl. forgalomk. ingatl. és kapcs. vagyoni érétkű jogok  (23+24+25)</t>
  </si>
  <si>
    <t>22.</t>
  </si>
  <si>
    <t>23.</t>
  </si>
  <si>
    <t>24.</t>
  </si>
  <si>
    <t>25.</t>
  </si>
  <si>
    <t>2. Üzleti ingatlan és kapcsolódó vagyoni értékű jog</t>
  </si>
  <si>
    <t>II/2. Gépek berendezések és felszerelések  (29+40+45+46+47)</t>
  </si>
  <si>
    <t>28.</t>
  </si>
  <si>
    <t>1. Törzsvagyon  (88+93)</t>
  </si>
  <si>
    <t>29.</t>
  </si>
  <si>
    <t>1.1. Forgalomképtelen gépek,berendezések és felszerelések  (31+34)</t>
  </si>
  <si>
    <t>30.</t>
  </si>
  <si>
    <t xml:space="preserve">1.1.1. Forgalomképtelen gépek, berendezések és felszerelések állománya  </t>
  </si>
  <si>
    <t>31.</t>
  </si>
  <si>
    <t>1.1.1.1.  Értékkel nyilvántartott forgalomképt. gép, berendezés és felszerelés</t>
  </si>
  <si>
    <t>32.</t>
  </si>
  <si>
    <t>1.1.1.2.  0-ig leírt forgalomképt. gép, berendezés és felszerelés</t>
  </si>
  <si>
    <t>33.</t>
  </si>
  <si>
    <t>1.1.2. Folyamatban lévő forgalomképtelen  gép, berendezés beruházás</t>
  </si>
  <si>
    <t>34.</t>
  </si>
  <si>
    <t>1.2. Korlátozottan forgalomképes gépek, berendezések és felszerelések  (94+97)</t>
  </si>
  <si>
    <t>35.</t>
  </si>
  <si>
    <t xml:space="preserve">1.2.1. Korlátozottan forgalomképes gépek, berend. és felszerelések állománya </t>
  </si>
  <si>
    <t>36.</t>
  </si>
  <si>
    <t>1.2.1.1.  Értékkel nyilvántartott korl. forgalomk.. gép, berendezés és felsz.</t>
  </si>
  <si>
    <t>37.</t>
  </si>
  <si>
    <t>1.2.1.2.  0-ig leírt korl. forgalomkép. gép, berendezés és felszerelés</t>
  </si>
  <si>
    <t>38.</t>
  </si>
  <si>
    <t>1.2.2. Folyamatban lévő korlátozottan forgalomk.  gép, berendezés beruházás</t>
  </si>
  <si>
    <t>39.</t>
  </si>
  <si>
    <t xml:space="preserve">2. Üzleti gépek, berendezések és felszerelések  </t>
  </si>
  <si>
    <t>40.</t>
  </si>
  <si>
    <t xml:space="preserve">II/3. Járművek  </t>
  </si>
  <si>
    <t>48.</t>
  </si>
  <si>
    <t xml:space="preserve">II/4. Tenyészállatok  </t>
  </si>
  <si>
    <t>49.</t>
  </si>
  <si>
    <t>III. Befektetett pénzügyi eszközök</t>
  </si>
  <si>
    <t>50.</t>
  </si>
  <si>
    <t xml:space="preserve">III/1. Egyéb tartós részesedés </t>
  </si>
  <si>
    <t>51.</t>
  </si>
  <si>
    <t xml:space="preserve">1. Törzsvagyon (egyéb tartós részesedés) </t>
  </si>
  <si>
    <t>52.</t>
  </si>
  <si>
    <t>1.1. Korlátozottan forgalomképes egyéb tartós részesedés</t>
  </si>
  <si>
    <t>53.</t>
  </si>
  <si>
    <t>2. Üzleti egyéb tartós részesedés</t>
  </si>
  <si>
    <t>54.</t>
  </si>
  <si>
    <t>3. Egyéb üzleti pénzügyi befektetések</t>
  </si>
  <si>
    <t>55.</t>
  </si>
  <si>
    <t>3.1. Tartós hitelviszonyt megtestesítő értékpapír</t>
  </si>
  <si>
    <t>56.</t>
  </si>
  <si>
    <t>3.2. Tartósan adott kölcsön</t>
  </si>
  <si>
    <t>57.</t>
  </si>
  <si>
    <t>3.3. Hosszú lejáratú bankbetétek</t>
  </si>
  <si>
    <t>58.</t>
  </si>
  <si>
    <t>3.4. Egyéb hosszú lejáratú követelések</t>
  </si>
  <si>
    <t>59.</t>
  </si>
  <si>
    <t>4. Befektetett pénzügyi eszközök értékhelyesbítése</t>
  </si>
  <si>
    <t>60.</t>
  </si>
  <si>
    <t>IV. Üzemelt., kezelésre átadott, koncesszióba adott, vagyonkezelésbe vett eszk.</t>
  </si>
  <si>
    <t>61.</t>
  </si>
  <si>
    <t>1. Törzsvagyon (üzemeltetésre kezelésre, koncesszióba adott, vagyonk. vett eszk.)</t>
  </si>
  <si>
    <t>62.</t>
  </si>
  <si>
    <t xml:space="preserve">1.1. Törzsvagyon (üzemeltetésre átadott épület, építmény)  </t>
  </si>
  <si>
    <t>63.</t>
  </si>
  <si>
    <t>1.1.1. Forgalomképtelen  üzemelt, konc. adott, vagyonk. vett épület építmény</t>
  </si>
  <si>
    <t>64.</t>
  </si>
  <si>
    <t>1.1.1.1.  Értékkel nyilvántartott forgalomképt. üzem.adott épület, építmény</t>
  </si>
  <si>
    <t>65.</t>
  </si>
  <si>
    <t>1.1.1.2.  0-ig leírt forgalomképt. üzem.adott épület, építmény</t>
  </si>
  <si>
    <t>66.</t>
  </si>
  <si>
    <t>1.1.2. Korl. Forgalomk.  üzemelt, konc. adott, vagyonk. vett épület építmény</t>
  </si>
  <si>
    <t>67.</t>
  </si>
  <si>
    <t>1.1.2.1.  Értékkel nyilvántartott kor. forgalomk. üzem.adott épület, építmény</t>
  </si>
  <si>
    <t>68.</t>
  </si>
  <si>
    <t>69.</t>
  </si>
  <si>
    <t xml:space="preserve">1.2. Törzsvagyon (üzemeltetésre átadott gépek, berendezések, felszerelések) </t>
  </si>
  <si>
    <t>70.</t>
  </si>
  <si>
    <t>1.3. Törzsvagyon (üzemeltetésre átadott járművek)  (161)</t>
  </si>
  <si>
    <t>71.</t>
  </si>
  <si>
    <t xml:space="preserve">2. Üzleti  üzemeltetésre átadott, konc. adott, vagyonkezelésbe vett eszközök        </t>
  </si>
  <si>
    <t>72.</t>
  </si>
  <si>
    <t>A) BEFEKTETETT ESZKÖZÖK ÖSSZESEN  (1+15+50+61)</t>
  </si>
  <si>
    <t>73.</t>
  </si>
  <si>
    <t>ÖNKORMÁNYZAT</t>
  </si>
  <si>
    <t xml:space="preserve">Gépjárműadó </t>
  </si>
  <si>
    <t>Gépjárműadó túlfizetés</t>
  </si>
  <si>
    <t xml:space="preserve"> - lejárt követelés</t>
  </si>
  <si>
    <t xml:space="preserve"> - nem esedékes követelés</t>
  </si>
  <si>
    <t>Iparűzési adó</t>
  </si>
  <si>
    <t>Iparűzési adó túlfizetés</t>
  </si>
  <si>
    <t>Egyéb adókövetelés</t>
  </si>
  <si>
    <t>Egyéb adó túlfizetés</t>
  </si>
  <si>
    <t>Értékvesztés adókövetelésekre</t>
  </si>
  <si>
    <t>0-90 nap közötti kintlévőség</t>
  </si>
  <si>
    <t>91-180 nap közötti kintlévőség</t>
  </si>
  <si>
    <t>181-360 nap közötti kintlévőség</t>
  </si>
  <si>
    <t>360 napon túli kintlévőség</t>
  </si>
  <si>
    <t>Vevőkövetelés</t>
  </si>
  <si>
    <t>Szállítói állomány</t>
  </si>
  <si>
    <t>Beruházási szállítói állomány</t>
  </si>
  <si>
    <t>Csatornahátralék</t>
  </si>
  <si>
    <t>Kamatmentes kölcsön hátralék</t>
  </si>
  <si>
    <t>Megelőlegezett állami támogatás</t>
  </si>
  <si>
    <t>Követelés jellegű sajátos elsz.</t>
  </si>
  <si>
    <t>Szennyvíz pályázat letét</t>
  </si>
  <si>
    <t>KÖVETELÉS ÖSSZESEN</t>
  </si>
  <si>
    <t>KÖTELEZETTSÉG ÖSSZESEN</t>
  </si>
  <si>
    <t>JÓKAI MÓR MŰVELŐDÉSI HÁZ</t>
  </si>
  <si>
    <t>ÖSSZESEN</t>
  </si>
  <si>
    <t>TÁPLÁNSZENTKERESZT KÖZSÉG ÖNKORMÁNYZATA
KONSZOLIDÁLT EGYSZERŰSÍTETT MÉRLEG</t>
  </si>
  <si>
    <t>E S Z K Ö Z Ö K</t>
  </si>
  <si>
    <t>Előző évi költségvetési beszámoló záró adatai</t>
  </si>
  <si>
    <t>Tárgyévi költségvetési beszámoló záró adatai</t>
  </si>
  <si>
    <t>Tárgyévi mérlegérték változása előző évi adathoz (%)</t>
  </si>
  <si>
    <t xml:space="preserve">A) NEMZETI VAGYONBA TARTOZÓ BEFEKTETETT ESZKÖZÖK </t>
  </si>
  <si>
    <t>Befektetett eszközök aránya =</t>
  </si>
  <si>
    <t>I.   Immateriális javak</t>
  </si>
  <si>
    <r>
      <t xml:space="preserve">Befektetett eszközök    </t>
    </r>
    <r>
      <rPr>
        <sz val="12"/>
        <rFont val="TimesNewRomanPS-BoldMT"/>
        <family val="0"/>
      </rPr>
      <t>x100</t>
    </r>
  </si>
  <si>
    <t>II.  Tárgyi eszközök</t>
  </si>
  <si>
    <t xml:space="preserve">Összes eszköz </t>
  </si>
  <si>
    <t>IV. Koncesszióba, vagyonkezelésbe adott eszközök</t>
  </si>
  <si>
    <t>B) NEMZETI VAGYONBA TARTOZÓ FORGÓESZKÖZÖK</t>
  </si>
  <si>
    <t>I.   Készletek</t>
  </si>
  <si>
    <t>II. Értékpapírok</t>
  </si>
  <si>
    <t>Tőkeerősség=</t>
  </si>
  <si>
    <t>C) PÉNZESZKÖZÖK</t>
  </si>
  <si>
    <r>
      <t xml:space="preserve">Saját tőke             </t>
    </r>
    <r>
      <rPr>
        <sz val="12"/>
        <rFont val="TimesNewRomanPS-BoldMT"/>
        <family val="0"/>
      </rPr>
      <t>x 100</t>
    </r>
  </si>
  <si>
    <t>10.</t>
  </si>
  <si>
    <t>D) KÖVETELÉSEK</t>
  </si>
  <si>
    <t>Mérleg főösszege</t>
  </si>
  <si>
    <t>11.</t>
  </si>
  <si>
    <t>E) EGYÉB SAJÁTOS ESZKÖZOLDALI ELSZÁMOLÁSOK</t>
  </si>
  <si>
    <t>12.</t>
  </si>
  <si>
    <t>F) AKTÍV IDŐBELI ELHATÁROLÁSOK</t>
  </si>
  <si>
    <t>13.</t>
  </si>
  <si>
    <t>ESZKÖZÖK ÖSSZESEN</t>
  </si>
  <si>
    <t>F O R R Á S O K</t>
  </si>
  <si>
    <t>Tárgyévi mérlegérték változása előző évihez %-ban</t>
  </si>
  <si>
    <t>14.</t>
  </si>
  <si>
    <t>G) SAJÁT TŐKE ÖSSZESEN</t>
  </si>
  <si>
    <t>Befektetett eszközök fedezete I. =</t>
  </si>
  <si>
    <t>1. Nemzeti vagyon induláskori értéke és változásai</t>
  </si>
  <si>
    <r>
      <t xml:space="preserve">         Saját tőke              </t>
    </r>
    <r>
      <rPr>
        <sz val="12"/>
        <rFont val="TimesNewRomanPS-BoldMT"/>
        <family val="0"/>
      </rPr>
      <t>x100</t>
    </r>
  </si>
  <si>
    <t>2. Egyéb eszközök induláskori értéke és változásai</t>
  </si>
  <si>
    <t>Befektetett eszközök</t>
  </si>
  <si>
    <t>3. Felhalmozott eredmény</t>
  </si>
  <si>
    <t>4. Eszközök értékhelyesbítésének forrása</t>
  </si>
  <si>
    <t>5. Mérleg szerinti eredmény</t>
  </si>
  <si>
    <t>H) KÖTELEZETTSÉGEK ÖSSZESEN</t>
  </si>
  <si>
    <t>I) EGYÉB SAJÁTOS FORRÁSOLDALI ELSZÁMOLÁSOK</t>
  </si>
  <si>
    <t>K) PASSZÍV IDŐBELI ELHATÁROLÁSOK</t>
  </si>
  <si>
    <t>FORRÁSOK ÖSSZESEN</t>
  </si>
  <si>
    <t>TÁPLÁNSZENTKERESZT KÖZSÉG ÖNKORMÁNYZATA</t>
  </si>
  <si>
    <t>PÉNZFORGALMI KIMUTATÁS</t>
  </si>
  <si>
    <t>ezer Ft-ban</t>
  </si>
  <si>
    <t>Megnevezés</t>
  </si>
  <si>
    <t>Polgármesteri
hivatal</t>
  </si>
  <si>
    <t>Művelődési ház</t>
  </si>
  <si>
    <t>Önkormányzat</t>
  </si>
  <si>
    <t>ÖNKORMÁNYZAT ÖSSZESEN</t>
  </si>
  <si>
    <t>Pénzkészlet tárgyidőszak elején</t>
  </si>
  <si>
    <t>- Forintban vezetett költségvetési pénzforgalmi számlák egyenlege (Előirányzat-felhasználási keretszámlák egyenlege)</t>
  </si>
  <si>
    <t>- Devizabetét számlák egyenlege</t>
  </si>
  <si>
    <t>- Forintpénztárak és betétkönyvek egyenlege</t>
  </si>
  <si>
    <t>- Valutapénztárak egyenlege</t>
  </si>
  <si>
    <t>Bevételek - Maradvány elszámolás és betét lekötés nélkül  (+)</t>
  </si>
  <si>
    <t>Kiadások - Betét megszüntetés nélkül (-)</t>
  </si>
  <si>
    <t>Egyéb eszközoldali elszámolások pénzforgalmi változása (-)</t>
  </si>
  <si>
    <t>Egyéb forrásoldali elszámolások pénzforgalmi változása (+)</t>
  </si>
  <si>
    <t>Pénzkészlet tárgyidőszak végén</t>
  </si>
  <si>
    <t>Közvetett támogatások</t>
  </si>
  <si>
    <t>Ft-ban</t>
  </si>
  <si>
    <t>Közvetett
támogatás összesen</t>
  </si>
  <si>
    <t>Rendőrség internet előfizetés biztosítása</t>
  </si>
  <si>
    <t>Önkéntes Tűzoltó Egyesület gázdíja</t>
  </si>
  <si>
    <t>Táplán SE pályafenntartás költsége</t>
  </si>
  <si>
    <t>Állami támogatás</t>
  </si>
  <si>
    <t>Teljesítés</t>
  </si>
  <si>
    <t xml:space="preserve"> - Helyi önkormányzatok működésének általános támogatása</t>
  </si>
  <si>
    <t xml:space="preserve"> - Polgármesteri illetmény támogatása</t>
  </si>
  <si>
    <t xml:space="preserve"> - Óvodapedagógusok, és az óvodapedagógusok nevelő munkáját közvetlenül segítők bértámogatása</t>
  </si>
  <si>
    <t xml:space="preserve"> - Óvodaműködtetési támogatás</t>
  </si>
  <si>
    <t xml:space="preserve"> - Kiegészítő támogatás az óvodapedagógusok minősítéséből adódó többlet kiadásokhoz</t>
  </si>
  <si>
    <t>Települési önkormányzatok szociális, gyermekjóléti és gyermekétkeztetési feladatainak támogatása</t>
  </si>
  <si>
    <t xml:space="preserve"> - Szociális ágazati összevont pótlék</t>
  </si>
  <si>
    <t xml:space="preserve"> - Települési önkormányzatok szociális feladatainak egyéb támogatása</t>
  </si>
  <si>
    <t xml:space="preserve"> - Egyéb szociális és gyermekjóléti feladatok támogatása</t>
  </si>
  <si>
    <t xml:space="preserve"> - Intézményi gyermekétkeztetés támogatása</t>
  </si>
  <si>
    <t xml:space="preserve"> - Bölcsőde támogatása</t>
  </si>
  <si>
    <t xml:space="preserve"> - Könyvtári és közművelődési feladatok támogatása</t>
  </si>
  <si>
    <t xml:space="preserve"> - Kulturális illetménypótlék</t>
  </si>
  <si>
    <t>Működési célú költségvetési támogatások és kiegészítő támogatás</t>
  </si>
  <si>
    <t xml:space="preserve"> - Szociális tüzifa támogatása</t>
  </si>
  <si>
    <t>Konszolidálás előtti összeg</t>
  </si>
  <si>
    <t>Konszolidálás</t>
  </si>
  <si>
    <t>Konszolidált összeg</t>
  </si>
  <si>
    <t>01</t>
  </si>
  <si>
    <t>01 Közhatalmi eredményszemléletű bevételek</t>
  </si>
  <si>
    <t>02</t>
  </si>
  <si>
    <t>02 Eszközök és szolgáltatások értékesítése nettó eredményszemléletű bevételei</t>
  </si>
  <si>
    <t>03</t>
  </si>
  <si>
    <t>03 Tevékenység egyéb nettó eredményszemléletű bevételei</t>
  </si>
  <si>
    <t>04</t>
  </si>
  <si>
    <t>I Tevékenység nettó eredményszemléletű bevétele (=01+02+03)</t>
  </si>
  <si>
    <t>05</t>
  </si>
  <si>
    <t>04 Saját termelésű készletek állományváltozása</t>
  </si>
  <si>
    <t>06</t>
  </si>
  <si>
    <t>05 Saját előállítású eszközök aktivált értéke</t>
  </si>
  <si>
    <t>07</t>
  </si>
  <si>
    <t>II Aktivált saját teljesítmények értéke (=±04+05)</t>
  </si>
  <si>
    <t>08</t>
  </si>
  <si>
    <t>06 Központi működési célú támogatások eredményszemléletű bevételei</t>
  </si>
  <si>
    <t>09</t>
  </si>
  <si>
    <t>07 Egyéb működési célú támogatások eredményszemléletű bevételei</t>
  </si>
  <si>
    <t>10</t>
  </si>
  <si>
    <t>08 Felhalmozási célú támogatások eredményszemléletű bevételei</t>
  </si>
  <si>
    <t>11</t>
  </si>
  <si>
    <t>09 Különféle egyéb eredményszemléletű bevételek</t>
  </si>
  <si>
    <t>12</t>
  </si>
  <si>
    <t>III Egyéb eredményszemléletű bevételek (=06+07+08+09)</t>
  </si>
  <si>
    <t>13</t>
  </si>
  <si>
    <t>10 Anyagköltség</t>
  </si>
  <si>
    <t>14</t>
  </si>
  <si>
    <t>11 Igénybe vett szolgáltatások értéke</t>
  </si>
  <si>
    <t>15</t>
  </si>
  <si>
    <t>12 Eladott áruk beszerzési értéke</t>
  </si>
  <si>
    <t>16</t>
  </si>
  <si>
    <t>13 Eladott (közvetített) szolgáltatások értéke</t>
  </si>
  <si>
    <t>17</t>
  </si>
  <si>
    <t>IV Anyagjellegű ráfordítások (=10+11+12+13)</t>
  </si>
  <si>
    <t>18</t>
  </si>
  <si>
    <t>14 Bérköltség</t>
  </si>
  <si>
    <t>19</t>
  </si>
  <si>
    <t>15 Személyi jellegű egyéb kifizetések</t>
  </si>
  <si>
    <t>20</t>
  </si>
  <si>
    <t>16 Bérjárulékok</t>
  </si>
  <si>
    <t>21</t>
  </si>
  <si>
    <t>V Személyi jellegű ráfordítások (=14+15+16)</t>
  </si>
  <si>
    <t>22</t>
  </si>
  <si>
    <t>VI Értékcsökkenési leírás</t>
  </si>
  <si>
    <t>23</t>
  </si>
  <si>
    <t>VII Egyéb ráfordítások</t>
  </si>
  <si>
    <t>24</t>
  </si>
  <si>
    <t>A)  TEVÉKENYSÉGEK EREDMÉNYE (=I±II+III-IV-V-VI-VII)</t>
  </si>
  <si>
    <t>25</t>
  </si>
  <si>
    <t>17 Kapott (járó) osztalék és részesedés</t>
  </si>
  <si>
    <t>26</t>
  </si>
  <si>
    <t>18 Részesedésekből származó eredményszemléletű bevételek, árfolyamnyereségek</t>
  </si>
  <si>
    <t>27</t>
  </si>
  <si>
    <t>19 Befektetett pénzügyi eszközökből származó eredményszemléletű bevételek, árfolyamnyereségek</t>
  </si>
  <si>
    <t>28</t>
  </si>
  <si>
    <t>20 Egyéb kapott (járó) kamatok és kamatjellegű eredményszemléletű bevételek</t>
  </si>
  <si>
    <t>29</t>
  </si>
  <si>
    <t>21 Pénzügyi műveletek egyéb eredményszemléletű bevételei (&gt;=21a+21b)</t>
  </si>
  <si>
    <t>30</t>
  </si>
  <si>
    <t>21a - ebből: lekötött bankbetétek mérlegfordulónapi értékelése során megállapított (nem realizált) árfolyamnyeresége</t>
  </si>
  <si>
    <t>31</t>
  </si>
  <si>
    <t>21b - ebből: egyéb pénzeszközök és sajátos elszámolások mérlegfordulónapi értékelése során megállapított (nem realizált) árfolyamnyeresége</t>
  </si>
  <si>
    <t>32</t>
  </si>
  <si>
    <t>VIII Pénzügyi műveletek eredményszemléletű bevételei (=17+18+19+20+21)</t>
  </si>
  <si>
    <t>33</t>
  </si>
  <si>
    <t>22 Részesedésekből származó ráfordítások, árfolyamveszteségek</t>
  </si>
  <si>
    <t>34</t>
  </si>
  <si>
    <t>23 Befektetett pénzügyi eszközökből (értékpapírokból, kölcsönökből) származó ráfordítások, árfolyamveszteségek</t>
  </si>
  <si>
    <t>35</t>
  </si>
  <si>
    <t>24 Fizetendő kamatok és kamatjellegű ráfordítások</t>
  </si>
  <si>
    <t>36</t>
  </si>
  <si>
    <t>25 Részesedések, értékpapírok, pénzeszközök értékvesztése</t>
  </si>
  <si>
    <t>37</t>
  </si>
  <si>
    <t>25a - ebből: lekötött bankbetétek értékvesztése</t>
  </si>
  <si>
    <t>38</t>
  </si>
  <si>
    <t>25b - ebből: Kincstáron kívüli forint- és devizaszámlák értékvesztése</t>
  </si>
  <si>
    <t>39</t>
  </si>
  <si>
    <t>26 Pénzügyi műveletek egyéb ráfordításai (&gt;=26a+26b)</t>
  </si>
  <si>
    <t>40</t>
  </si>
  <si>
    <t>26a - ebből: lekötött bankbetétek mérlegfordulónapi értékelése során megállapított (nem realizált) árfolyamvesztesége</t>
  </si>
  <si>
    <t>41</t>
  </si>
  <si>
    <t>26b - ebből: egyéb pénzeszközök és sajátos elszámolások mérlegfordulónapi értékelése során megállapított (nem realizált) árfolyamvesztesége</t>
  </si>
  <si>
    <t>42</t>
  </si>
  <si>
    <t>IX Pénzügyi műveletek ráfordításai (=22+23+24+25+26)</t>
  </si>
  <si>
    <t>43</t>
  </si>
  <si>
    <t>B)  PÉNZÜGYI MŰVELETEK EREDMÉNYE (=VIII-IX)</t>
  </si>
  <si>
    <t>44</t>
  </si>
  <si>
    <t>C) MÉRLEG SZERINTI EREDMÉNY (=±A±B)</t>
  </si>
  <si>
    <t>ÖNKORMÁNYZAT ÖSSZESEN 2019. ÉVI BESZÁMOLÓ</t>
  </si>
  <si>
    <t>ÖNKORMÁNYZAT NETTÓSÍTOTT ÖSSZESEN 2019. ÉVI BESZÁMOLÓ</t>
  </si>
  <si>
    <t>ÖNKORMÁNYZATI FELADATELLÁTÁS 2019. ÉVI BESZÁMOLÓ</t>
  </si>
  <si>
    <t>POLGÁRMESTERI HIVATAL 2019. ÉVI BESZÁMOLÓ</t>
  </si>
  <si>
    <t>JÓKAI MÓR MŰVELŐDÉSI HÁZ, KÖZSÉGI-ISKOLAI KÖNYVTÁR ÉS TELEHÁZ 2019. ÉVI BESZÁMOLÓ</t>
  </si>
  <si>
    <t>ÖNKORMÁNYZAT ÉS INTÉZMÉNYEI ÖSSZESEN 2019. ÉVI BESZÁMOLÓ</t>
  </si>
  <si>
    <t>ÖNKORMÁNYZAT ÉS INTÉZMÉNYEI NETTÓSÍTOTT ÖSSZESEN 2019. ÉVI BESZÁMOLÓ</t>
  </si>
  <si>
    <t>Önkormányzat 2019. év végi létszámkeret</t>
  </si>
  <si>
    <t>Foglalkoztatottak létszáma (fő) - 2019. december 31.</t>
  </si>
  <si>
    <t>Önkormányzat 2019. évi beszámoló</t>
  </si>
  <si>
    <t>2019. év</t>
  </si>
  <si>
    <t>Követelések és kötelezettségek állománya 2019. december 31.</t>
  </si>
  <si>
    <t>2019. ÉV</t>
  </si>
  <si>
    <t>Önkormányzati (irányító szervi)konszolidált eredménykimutatás
2019. évi beszámoló</t>
  </si>
  <si>
    <t>Követelések állománya 2019. december 31-én</t>
  </si>
  <si>
    <t>Kötelezettségek állománya 2019. december 31-én</t>
  </si>
  <si>
    <t>Szoftver vásárlás számítógéphez</t>
  </si>
  <si>
    <t>Magyar Falu - Orvosi eszköz pályázat - szoftver beszerzés</t>
  </si>
  <si>
    <t>Magyar Falu - Orvosi eszköz pályázat - számítógép, notebook</t>
  </si>
  <si>
    <t>Köteles mászóka - kisiskola udvar</t>
  </si>
  <si>
    <t>Magyar Falu - Művelődési ház felújítása</t>
  </si>
  <si>
    <t>Magyar Falu - Orvosi eszköz pályázat - orvosi eszközök vásárlása</t>
  </si>
  <si>
    <t>MVH pályázat - Művelődési ház felújítása</t>
  </si>
  <si>
    <t>Művelődési ház üvegfóliázás</t>
  </si>
  <si>
    <t>EFOP pályázat - konyha étkező felújítása</t>
  </si>
  <si>
    <t>Magyar Falu - Óvodafejlesztés - előleg</t>
  </si>
  <si>
    <t>TOP pályázat - Rákóczi F. u. 1. végszámla, klímaszerelés, nyilvánosság</t>
  </si>
  <si>
    <t>Szennyvíz átemelő építés - Hídépítők</t>
  </si>
  <si>
    <t>Hivatal telefonközpont kiépítése</t>
  </si>
  <si>
    <t>EFOP pályázat - konyha étkező berendezés vásárlása</t>
  </si>
  <si>
    <t>TOP VW rámpa, tolószék rögzítő rendszer</t>
  </si>
  <si>
    <t>Tűzálló acél szekrény, páncél szekrény</t>
  </si>
  <si>
    <t>Számítógép vásárlása</t>
  </si>
  <si>
    <t>Hivatal telefonközpont kezelőkészülék</t>
  </si>
  <si>
    <t>Konyha 2018. évi pályázat - végszámla</t>
  </si>
  <si>
    <t>Hivatal előtető, energetikai tanúsítvány, tervezés</t>
  </si>
  <si>
    <t>Konyha göngyölegtárolóhoz anyagvásárlás</t>
  </si>
  <si>
    <t xml:space="preserve"> - 2018. évi beszámoló felülvizsgálat miatt póttámogatás</t>
  </si>
  <si>
    <t xml:space="preserve"> - Kiegyenlítő bérrendezési támogatás</t>
  </si>
  <si>
    <t xml:space="preserve"> - Könyvtári érdekeltségnövelő támogatás</t>
  </si>
  <si>
    <t xml:space="preserve"> - Bérminimum emeléséhez kapcsolódó kiegészítő támogatás</t>
  </si>
  <si>
    <t xml:space="preserve"> - 2018. évi és 2019. évi bérkompenzáció</t>
  </si>
  <si>
    <t xml:space="preserve"> - 2018. évi beszámoló pótlólagos állami támogatása</t>
  </si>
  <si>
    <t>Elszámolásból származó bevételek</t>
  </si>
  <si>
    <t>2019. évi bevételek és kiadások alakulása</t>
  </si>
  <si>
    <t>e Ft-ban</t>
  </si>
  <si>
    <t>Egyszeri GYVK visszafizetendő összeg</t>
  </si>
  <si>
    <t>Köztemetés megtérítési követelés</t>
  </si>
  <si>
    <t>NAV áfa követelés, egyéb</t>
  </si>
  <si>
    <t>1.2.1. 0-ig lerírt korl. forgalomképes ingatlan és vagyoni értékű jog</t>
  </si>
  <si>
    <t>1.1.3. Folyamatban lévő korl. forgalomképes  ingatlan beruházás</t>
  </si>
  <si>
    <t>1.2.1. Értékkel nyilvántartott korl. forgalomképes ingatlan és vagyoni értékű jog</t>
  </si>
  <si>
    <t>Önként vállalt teljesítés</t>
  </si>
  <si>
    <t>Kötelező feladatok teljesítés</t>
  </si>
  <si>
    <t>Az európai uniós forrásból finanszírozott támogatással megvalósuló programok, projektek kiadásai, bevételei, valamint a helyi önkormányzat ilyen projektekhez történő hozzájárulásai ( Ft)</t>
  </si>
  <si>
    <t>Eredeti e.i.</t>
  </si>
  <si>
    <t>Módosított e.i.</t>
  </si>
  <si>
    <t xml:space="preserve">BEVÉTELEK ÖSSZESEN </t>
  </si>
  <si>
    <t xml:space="preserve">Projekt megnevezése: </t>
  </si>
  <si>
    <t>EFOP</t>
  </si>
  <si>
    <t>TOP</t>
  </si>
  <si>
    <t>KIADÁSOK ÖSSZESEN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</si>
</sst>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0__"/>
    <numFmt numFmtId="167" formatCode="\ ##########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[$-40E]yyyy\.\ mmmm\ d\."/>
    <numFmt numFmtId="173" formatCode="[$-40E]yyyy/\ mmmm;@"/>
    <numFmt numFmtId="174" formatCode="mmm/yyyy"/>
    <numFmt numFmtId="175" formatCode="[$¥€-2]\ #\ ##,000_);[Red]\([$€-2]\ #\ ##,000\)"/>
    <numFmt numFmtId="176" formatCode="_-* #,##0.0\ _F_t_-;\-* #,##0.0\ _F_t_-;_-* &quot;-&quot;??\ _F_t_-;_-@_-"/>
    <numFmt numFmtId="177" formatCode="_-* #,##0\ _F_t_-;\-* #,##0\ _F_t_-;_-* &quot;-&quot;??\ _F_t_-;_-@_-"/>
    <numFmt numFmtId="178" formatCode="#,###__;\-#,###__"/>
    <numFmt numFmtId="179" formatCode="#,##0\ &quot;Ft&quot;"/>
    <numFmt numFmtId="180" formatCode="#,###__;\-\ #,###__"/>
    <numFmt numFmtId="181" formatCode="###\ ###\ ###\ ###\ ##0.00"/>
  </numFmts>
  <fonts count="10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1"/>
      <color indexed="8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color indexed="8"/>
      <name val="Bookman Old Style"/>
      <family val="1"/>
    </font>
    <font>
      <b/>
      <sz val="13"/>
      <color indexed="8"/>
      <name val="Bookman Old Style"/>
      <family val="1"/>
    </font>
    <font>
      <b/>
      <i/>
      <sz val="13"/>
      <color indexed="8"/>
      <name val="Bookman Old Style"/>
      <family val="1"/>
    </font>
    <font>
      <b/>
      <sz val="15"/>
      <color indexed="8"/>
      <name val="Bookman Old Style"/>
      <family val="1"/>
    </font>
    <font>
      <i/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sz val="10"/>
      <name val="Times New Roman CE"/>
      <family val="0"/>
    </font>
    <font>
      <b/>
      <i/>
      <sz val="9"/>
      <name val="Times New Roman CE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 CE"/>
      <family val="0"/>
    </font>
    <font>
      <b/>
      <i/>
      <sz val="12"/>
      <name val="Times New Roman CE"/>
      <family val="1"/>
    </font>
    <font>
      <sz val="12"/>
      <name val="Arial CE"/>
      <family val="0"/>
    </font>
    <font>
      <b/>
      <sz val="9"/>
      <name val="Times New Roman CE"/>
      <family val="1"/>
    </font>
    <font>
      <b/>
      <sz val="8"/>
      <name val="Times New Roman CE"/>
      <family val="1"/>
    </font>
    <font>
      <b/>
      <sz val="7"/>
      <name val="Times New Roman CE"/>
      <family val="0"/>
    </font>
    <font>
      <b/>
      <sz val="10"/>
      <name val="Arial CE"/>
      <family val="2"/>
    </font>
    <font>
      <sz val="12"/>
      <name val="TimesNewRomanPS-BoldMT"/>
      <family val="0"/>
    </font>
    <font>
      <sz val="8"/>
      <name val="Times New Roman CE"/>
      <family val="1"/>
    </font>
    <font>
      <u val="single"/>
      <sz val="12"/>
      <name val="TimesNewRomanPS-BoldMT"/>
      <family val="0"/>
    </font>
    <font>
      <b/>
      <sz val="12"/>
      <name val="Arial CE"/>
      <family val="2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b/>
      <sz val="13"/>
      <color indexed="8"/>
      <name val="Times New Roman"/>
      <family val="1"/>
    </font>
    <font>
      <b/>
      <i/>
      <sz val="10"/>
      <color indexed="8"/>
      <name val="Bookman Old Style"/>
      <family val="1"/>
    </font>
    <font>
      <sz val="14"/>
      <color indexed="8"/>
      <name val="Times New Roman"/>
      <family val="1"/>
    </font>
    <font>
      <sz val="11"/>
      <name val="Bookman Old Styl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Bookman Old Style"/>
      <family val="1"/>
    </font>
    <font>
      <sz val="10"/>
      <color theme="1"/>
      <name val="Bookman Old Style"/>
      <family val="1"/>
    </font>
    <font>
      <b/>
      <sz val="10"/>
      <color theme="1"/>
      <name val="Bookman Old Style"/>
      <family val="1"/>
    </font>
    <font>
      <sz val="9"/>
      <color theme="1"/>
      <name val="Calibri"/>
      <family val="2"/>
    </font>
    <font>
      <b/>
      <sz val="10"/>
      <color rgb="FF000000"/>
      <name val="Bookman Old Style"/>
      <family val="1"/>
    </font>
    <font>
      <b/>
      <sz val="13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ck"/>
      <bottom style="thin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 style="thin"/>
      <top style="thin"/>
      <bottom style="thin"/>
    </border>
    <border>
      <left style="medium"/>
      <right>
        <color indexed="63"/>
      </right>
      <top/>
      <bottom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medium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ck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0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80" fillId="19" borderId="1" applyNumberFormat="0" applyAlignment="0" applyProtection="0"/>
    <xf numFmtId="0" fontId="81" fillId="0" borderId="0" applyNumberFormat="0" applyFill="0" applyBorder="0" applyAlignment="0" applyProtection="0"/>
    <xf numFmtId="0" fontId="82" fillId="0" borderId="2" applyNumberFormat="0" applyFill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4" fillId="0" borderId="0" applyNumberFormat="0" applyFill="0" applyBorder="0" applyAlignment="0" applyProtection="0"/>
    <xf numFmtId="0" fontId="85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6" applyNumberFormat="0" applyFill="0" applyAlignment="0" applyProtection="0"/>
    <xf numFmtId="0" fontId="1" fillId="21" borderId="7" applyNumberFormat="0" applyFont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79" fillId="26" borderId="0" applyNumberFormat="0" applyBorder="0" applyAlignment="0" applyProtection="0"/>
    <xf numFmtId="0" fontId="79" fillId="27" borderId="0" applyNumberFormat="0" applyBorder="0" applyAlignment="0" applyProtection="0"/>
    <xf numFmtId="0" fontId="89" fillId="28" borderId="0" applyNumberFormat="0" applyBorder="0" applyAlignment="0" applyProtection="0"/>
    <xf numFmtId="0" fontId="90" fillId="29" borderId="8" applyNumberFormat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1" fillId="0" borderId="0">
      <alignment/>
      <protection/>
    </xf>
    <xf numFmtId="0" fontId="28" fillId="0" borderId="0">
      <alignment/>
      <protection/>
    </xf>
    <xf numFmtId="0" fontId="9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4" fillId="30" borderId="0" applyNumberFormat="0" applyBorder="0" applyAlignment="0" applyProtection="0"/>
    <xf numFmtId="0" fontId="95" fillId="31" borderId="0" applyNumberFormat="0" applyBorder="0" applyAlignment="0" applyProtection="0"/>
    <xf numFmtId="0" fontId="96" fillId="29" borderId="1" applyNumberForma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3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5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7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7" fontId="4" fillId="0" borderId="10" xfId="0" applyNumberFormat="1" applyFont="1" applyFill="1" applyBorder="1" applyAlignment="1">
      <alignment vertical="center"/>
    </xf>
    <xf numFmtId="166" fontId="5" fillId="0" borderId="10" xfId="0" applyNumberFormat="1" applyFont="1" applyFill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/>
    </xf>
    <xf numFmtId="167" fontId="6" fillId="1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9" fillId="10" borderId="10" xfId="0" applyFont="1" applyFill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6" fillId="33" borderId="10" xfId="0" applyFont="1" applyFill="1" applyBorder="1" applyAlignment="1">
      <alignment/>
    </xf>
    <xf numFmtId="0" fontId="15" fillId="33" borderId="10" xfId="0" applyFont="1" applyFill="1" applyBorder="1" applyAlignment="1">
      <alignment/>
    </xf>
    <xf numFmtId="0" fontId="9" fillId="10" borderId="10" xfId="0" applyFont="1" applyFill="1" applyBorder="1" applyAlignment="1">
      <alignment horizontal="left" vertical="center" wrapText="1"/>
    </xf>
    <xf numFmtId="0" fontId="16" fillId="0" borderId="0" xfId="0" applyFon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167" fontId="11" fillId="0" borderId="10" xfId="0" applyNumberFormat="1" applyFont="1" applyFill="1" applyBorder="1" applyAlignment="1">
      <alignment vertical="center"/>
    </xf>
    <xf numFmtId="0" fontId="17" fillId="34" borderId="10" xfId="0" applyFont="1" applyFill="1" applyBorder="1" applyAlignment="1">
      <alignment/>
    </xf>
    <xf numFmtId="0" fontId="11" fillId="34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/>
    </xf>
    <xf numFmtId="177" fontId="19" fillId="0" borderId="10" xfId="40" applyNumberFormat="1" applyFont="1" applyBorder="1" applyAlignment="1">
      <alignment/>
    </xf>
    <xf numFmtId="177" fontId="97" fillId="0" borderId="10" xfId="40" applyNumberFormat="1" applyFont="1" applyBorder="1" applyAlignment="1">
      <alignment/>
    </xf>
    <xf numFmtId="177" fontId="21" fillId="0" borderId="10" xfId="40" applyNumberFormat="1" applyFont="1" applyFill="1" applyBorder="1" applyAlignment="1">
      <alignment horizontal="left" vertical="center" wrapText="1"/>
    </xf>
    <xf numFmtId="177" fontId="22" fillId="0" borderId="10" xfId="40" applyNumberFormat="1" applyFont="1" applyFill="1" applyBorder="1" applyAlignment="1">
      <alignment horizontal="left" vertical="center" wrapText="1"/>
    </xf>
    <xf numFmtId="177" fontId="21" fillId="0" borderId="10" xfId="40" applyNumberFormat="1" applyFont="1" applyFill="1" applyBorder="1" applyAlignment="1">
      <alignment horizontal="left" vertical="center"/>
    </xf>
    <xf numFmtId="177" fontId="22" fillId="0" borderId="10" xfId="40" applyNumberFormat="1" applyFont="1" applyFill="1" applyBorder="1" applyAlignment="1">
      <alignment horizontal="left" vertical="center"/>
    </xf>
    <xf numFmtId="177" fontId="20" fillId="0" borderId="10" xfId="40" applyNumberFormat="1" applyFont="1" applyBorder="1" applyAlignment="1">
      <alignment/>
    </xf>
    <xf numFmtId="177" fontId="20" fillId="0" borderId="10" xfId="40" applyNumberFormat="1" applyFont="1" applyBorder="1" applyAlignment="1">
      <alignment/>
    </xf>
    <xf numFmtId="177" fontId="98" fillId="0" borderId="10" xfId="40" applyNumberFormat="1" applyFont="1" applyBorder="1" applyAlignment="1">
      <alignment/>
    </xf>
    <xf numFmtId="0" fontId="11" fillId="9" borderId="10" xfId="0" applyFont="1" applyFill="1" applyBorder="1" applyAlignment="1">
      <alignment/>
    </xf>
    <xf numFmtId="0" fontId="13" fillId="0" borderId="0" xfId="0" applyFont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177" fontId="13" fillId="0" borderId="10" xfId="40" applyNumberFormat="1" applyFont="1" applyBorder="1" applyAlignment="1">
      <alignment/>
    </xf>
    <xf numFmtId="177" fontId="11" fillId="0" borderId="10" xfId="40" applyNumberFormat="1" applyFont="1" applyBorder="1" applyAlignment="1">
      <alignment/>
    </xf>
    <xf numFmtId="177" fontId="11" fillId="9" borderId="10" xfId="40" applyNumberFormat="1" applyFont="1" applyFill="1" applyBorder="1" applyAlignment="1">
      <alignment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11" xfId="0" applyFont="1" applyFill="1" applyBorder="1" applyAlignment="1">
      <alignment horizontal="left" vertical="center" wrapText="1"/>
    </xf>
    <xf numFmtId="0" fontId="7" fillId="0" borderId="10" xfId="57" applyFont="1" applyBorder="1" applyAlignment="1">
      <alignment horizontal="left" vertical="center" wrapText="1"/>
      <protection/>
    </xf>
    <xf numFmtId="0" fontId="7" fillId="0" borderId="10" xfId="57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wrapText="1"/>
    </xf>
    <xf numFmtId="0" fontId="8" fillId="0" borderId="10" xfId="57" applyFont="1" applyBorder="1" applyAlignment="1">
      <alignment horizontal="left" vertical="center" wrapText="1"/>
      <protection/>
    </xf>
    <xf numFmtId="43" fontId="8" fillId="0" borderId="10" xfId="40" applyFont="1" applyFill="1" applyBorder="1" applyAlignment="1">
      <alignment horizontal="right" vertical="center" wrapText="1"/>
    </xf>
    <xf numFmtId="43" fontId="7" fillId="0" borderId="10" xfId="40" applyFont="1" applyFill="1" applyBorder="1" applyAlignment="1">
      <alignment horizontal="right" vertical="center" wrapText="1"/>
    </xf>
    <xf numFmtId="43" fontId="11" fillId="0" borderId="10" xfId="40" applyFont="1" applyFill="1" applyBorder="1" applyAlignment="1">
      <alignment horizontal="right" vertical="center" wrapText="1"/>
    </xf>
    <xf numFmtId="0" fontId="1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7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177" fontId="93" fillId="0" borderId="10" xfId="40" applyNumberFormat="1" applyFont="1" applyBorder="1" applyAlignment="1">
      <alignment/>
    </xf>
    <xf numFmtId="0" fontId="93" fillId="0" borderId="0" xfId="0" applyFont="1" applyAlignment="1">
      <alignment/>
    </xf>
    <xf numFmtId="0" fontId="8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13" fillId="0" borderId="0" xfId="0" applyFont="1" applyAlignment="1">
      <alignment/>
    </xf>
    <xf numFmtId="0" fontId="34" fillId="0" borderId="0" xfId="60" applyFont="1">
      <alignment/>
      <protection/>
    </xf>
    <xf numFmtId="0" fontId="28" fillId="0" borderId="0" xfId="60">
      <alignment/>
      <protection/>
    </xf>
    <xf numFmtId="3" fontId="28" fillId="0" borderId="0" xfId="60" applyNumberFormat="1">
      <alignment/>
      <protection/>
    </xf>
    <xf numFmtId="0" fontId="34" fillId="0" borderId="0" xfId="60" applyFont="1" applyProtection="1">
      <alignment/>
      <protection locked="0"/>
    </xf>
    <xf numFmtId="0" fontId="35" fillId="0" borderId="0" xfId="0" applyFont="1" applyAlignment="1">
      <alignment/>
    </xf>
    <xf numFmtId="179" fontId="35" fillId="0" borderId="0" xfId="40" applyNumberFormat="1" applyFont="1" applyAlignment="1">
      <alignment/>
    </xf>
    <xf numFmtId="0" fontId="36" fillId="0" borderId="10" xfId="0" applyFont="1" applyBorder="1" applyAlignment="1">
      <alignment horizontal="center"/>
    </xf>
    <xf numFmtId="0" fontId="36" fillId="0" borderId="10" xfId="0" applyFont="1" applyBorder="1" applyAlignment="1">
      <alignment/>
    </xf>
    <xf numFmtId="179" fontId="36" fillId="0" borderId="10" xfId="40" applyNumberFormat="1" applyFont="1" applyBorder="1" applyAlignment="1">
      <alignment/>
    </xf>
    <xf numFmtId="0" fontId="35" fillId="0" borderId="10" xfId="0" applyFont="1" applyBorder="1" applyAlignment="1">
      <alignment/>
    </xf>
    <xf numFmtId="179" fontId="35" fillId="0" borderId="10" xfId="40" applyNumberFormat="1" applyFont="1" applyBorder="1" applyAlignment="1">
      <alignment/>
    </xf>
    <xf numFmtId="0" fontId="37" fillId="0" borderId="10" xfId="0" applyFont="1" applyBorder="1" applyAlignment="1">
      <alignment/>
    </xf>
    <xf numFmtId="179" fontId="37" fillId="0" borderId="10" xfId="40" applyNumberFormat="1" applyFont="1" applyBorder="1" applyAlignment="1">
      <alignment/>
    </xf>
    <xf numFmtId="0" fontId="38" fillId="0" borderId="10" xfId="0" applyFont="1" applyBorder="1" applyAlignment="1">
      <alignment/>
    </xf>
    <xf numFmtId="179" fontId="38" fillId="0" borderId="10" xfId="40" applyNumberFormat="1" applyFont="1" applyBorder="1" applyAlignment="1">
      <alignment/>
    </xf>
    <xf numFmtId="0" fontId="38" fillId="0" borderId="0" xfId="0" applyFont="1" applyAlignment="1">
      <alignment/>
    </xf>
    <xf numFmtId="179" fontId="0" fillId="0" borderId="0" xfId="40" applyNumberFormat="1" applyFont="1" applyAlignment="1">
      <alignment/>
    </xf>
    <xf numFmtId="0" fontId="39" fillId="36" borderId="12" xfId="0" applyFont="1" applyFill="1" applyBorder="1" applyAlignment="1">
      <alignment/>
    </xf>
    <xf numFmtId="179" fontId="39" fillId="36" borderId="13" xfId="40" applyNumberFormat="1" applyFont="1" applyFill="1" applyBorder="1" applyAlignment="1">
      <alignment/>
    </xf>
    <xf numFmtId="0" fontId="39" fillId="0" borderId="0" xfId="0" applyFont="1" applyAlignment="1">
      <alignment/>
    </xf>
    <xf numFmtId="179" fontId="39" fillId="36" borderId="13" xfId="0" applyNumberFormat="1" applyFont="1" applyFill="1" applyBorder="1" applyAlignment="1">
      <alignment/>
    </xf>
    <xf numFmtId="0" fontId="41" fillId="0" borderId="0" xfId="58" applyFont="1">
      <alignment/>
      <protection/>
    </xf>
    <xf numFmtId="0" fontId="42" fillId="0" borderId="14" xfId="58" applyFont="1" applyBorder="1" applyAlignment="1">
      <alignment horizontal="center" vertical="center" wrapText="1"/>
      <protection/>
    </xf>
    <xf numFmtId="0" fontId="12" fillId="0" borderId="0" xfId="58">
      <alignment/>
      <protection/>
    </xf>
    <xf numFmtId="37" fontId="43" fillId="0" borderId="15" xfId="58" applyNumberFormat="1" applyFont="1" applyBorder="1" applyAlignment="1">
      <alignment horizontal="left" vertical="center" indent="1"/>
      <protection/>
    </xf>
    <xf numFmtId="0" fontId="44" fillId="0" borderId="16" xfId="58" applyFont="1" applyBorder="1" applyAlignment="1">
      <alignment horizontal="left" vertical="center" indent="1"/>
      <protection/>
    </xf>
    <xf numFmtId="180" fontId="43" fillId="0" borderId="17" xfId="58" applyNumberFormat="1" applyFont="1" applyBorder="1" applyAlignment="1">
      <alignment horizontal="right" vertical="center"/>
      <protection/>
    </xf>
    <xf numFmtId="10" fontId="43" fillId="0" borderId="16" xfId="67" applyNumberFormat="1" applyFont="1" applyFill="1" applyBorder="1" applyAlignment="1">
      <alignment vertical="center"/>
    </xf>
    <xf numFmtId="0" fontId="45" fillId="0" borderId="0" xfId="58" applyFont="1" applyAlignment="1">
      <alignment vertical="center"/>
      <protection/>
    </xf>
    <xf numFmtId="37" fontId="47" fillId="0" borderId="18" xfId="58" applyNumberFormat="1" applyFont="1" applyBorder="1" applyAlignment="1">
      <alignment horizontal="left" indent="1"/>
      <protection/>
    </xf>
    <xf numFmtId="0" fontId="47" fillId="0" borderId="19" xfId="58" applyFont="1" applyBorder="1" applyAlignment="1">
      <alignment horizontal="left" indent="3"/>
      <protection/>
    </xf>
    <xf numFmtId="180" fontId="47" fillId="0" borderId="19" xfId="42" applyNumberFormat="1" applyFont="1" applyFill="1" applyBorder="1" applyAlignment="1" applyProtection="1" quotePrefix="1">
      <alignment horizontal="right"/>
      <protection locked="0"/>
    </xf>
    <xf numFmtId="10" fontId="47" fillId="0" borderId="19" xfId="67" applyNumberFormat="1" applyFont="1" applyFill="1" applyBorder="1" applyAlignment="1" applyProtection="1" quotePrefix="1">
      <alignment horizontal="right"/>
      <protection locked="0"/>
    </xf>
    <xf numFmtId="37" fontId="47" fillId="0" borderId="20" xfId="58" applyNumberFormat="1" applyFont="1" applyBorder="1" applyAlignment="1">
      <alignment horizontal="left" indent="1"/>
      <protection/>
    </xf>
    <xf numFmtId="0" fontId="47" fillId="0" borderId="10" xfId="58" applyFont="1" applyBorder="1" applyAlignment="1">
      <alignment horizontal="left" indent="3"/>
      <protection/>
    </xf>
    <xf numFmtId="180" fontId="47" fillId="0" borderId="10" xfId="42" applyNumberFormat="1" applyFont="1" applyFill="1" applyBorder="1" applyAlignment="1" applyProtection="1">
      <alignment/>
      <protection locked="0"/>
    </xf>
    <xf numFmtId="10" fontId="47" fillId="0" borderId="10" xfId="67" applyNumberFormat="1" applyFont="1" applyFill="1" applyBorder="1" applyAlignment="1" applyProtection="1">
      <alignment/>
      <protection locked="0"/>
    </xf>
    <xf numFmtId="180" fontId="47" fillId="0" borderId="10" xfId="58" applyNumberFormat="1" applyFont="1" applyBorder="1" applyProtection="1">
      <alignment/>
      <protection locked="0"/>
    </xf>
    <xf numFmtId="0" fontId="12" fillId="0" borderId="21" xfId="58" applyBorder="1">
      <alignment/>
      <protection/>
    </xf>
    <xf numFmtId="0" fontId="12" fillId="0" borderId="22" xfId="58" applyBorder="1">
      <alignment/>
      <protection/>
    </xf>
    <xf numFmtId="180" fontId="47" fillId="0" borderId="23" xfId="58" applyNumberFormat="1" applyFont="1" applyBorder="1" applyProtection="1">
      <alignment/>
      <protection locked="0"/>
    </xf>
    <xf numFmtId="180" fontId="47" fillId="0" borderId="24" xfId="58" applyNumberFormat="1" applyFont="1" applyBorder="1" applyProtection="1">
      <alignment/>
      <protection locked="0"/>
    </xf>
    <xf numFmtId="0" fontId="38" fillId="0" borderId="21" xfId="58" applyFont="1" applyBorder="1">
      <alignment/>
      <protection/>
    </xf>
    <xf numFmtId="10" fontId="45" fillId="0" borderId="22" xfId="67" applyNumberFormat="1" applyFont="1" applyFill="1" applyBorder="1" applyAlignment="1">
      <alignment/>
    </xf>
    <xf numFmtId="180" fontId="43" fillId="0" borderId="16" xfId="58" applyNumberFormat="1" applyFont="1" applyBorder="1" applyAlignment="1">
      <alignment vertical="center"/>
      <protection/>
    </xf>
    <xf numFmtId="0" fontId="45" fillId="0" borderId="0" xfId="58" applyFont="1" applyAlignment="1">
      <alignment vertical="center"/>
      <protection/>
    </xf>
    <xf numFmtId="0" fontId="38" fillId="0" borderId="25" xfId="58" applyFont="1" applyBorder="1">
      <alignment/>
      <protection/>
    </xf>
    <xf numFmtId="10" fontId="45" fillId="0" borderId="26" xfId="67" applyNumberFormat="1" applyFont="1" applyFill="1" applyBorder="1" applyAlignment="1">
      <alignment vertical="center"/>
    </xf>
    <xf numFmtId="180" fontId="47" fillId="0" borderId="27" xfId="58" applyNumberFormat="1" applyFont="1" applyBorder="1" applyProtection="1">
      <alignment/>
      <protection locked="0"/>
    </xf>
    <xf numFmtId="180" fontId="47" fillId="0" borderId="19" xfId="58" applyNumberFormat="1" applyFont="1" applyBorder="1" applyProtection="1">
      <alignment/>
      <protection locked="0"/>
    </xf>
    <xf numFmtId="10" fontId="47" fillId="0" borderId="19" xfId="67" applyNumberFormat="1" applyFont="1" applyFill="1" applyBorder="1" applyAlignment="1" applyProtection="1">
      <alignment vertical="center"/>
      <protection locked="0"/>
    </xf>
    <xf numFmtId="180" fontId="47" fillId="0" borderId="28" xfId="58" applyNumberFormat="1" applyFont="1" applyBorder="1" applyProtection="1">
      <alignment/>
      <protection locked="0"/>
    </xf>
    <xf numFmtId="180" fontId="47" fillId="0" borderId="29" xfId="58" applyNumberFormat="1" applyFont="1" applyBorder="1" applyProtection="1">
      <alignment/>
      <protection locked="0"/>
    </xf>
    <xf numFmtId="10" fontId="47" fillId="0" borderId="29" xfId="67" applyNumberFormat="1" applyFont="1" applyFill="1" applyBorder="1" applyAlignment="1" applyProtection="1">
      <alignment vertical="center"/>
      <protection locked="0"/>
    </xf>
    <xf numFmtId="10" fontId="45" fillId="0" borderId="22" xfId="67" applyNumberFormat="1" applyFont="1" applyFill="1" applyBorder="1" applyAlignment="1">
      <alignment/>
    </xf>
    <xf numFmtId="10" fontId="45" fillId="0" borderId="26" xfId="67" applyNumberFormat="1" applyFont="1" applyFill="1" applyBorder="1" applyAlignment="1">
      <alignment/>
    </xf>
    <xf numFmtId="0" fontId="42" fillId="0" borderId="16" xfId="58" applyFont="1" applyBorder="1" applyAlignment="1">
      <alignment horizontal="left" vertical="center" indent="1"/>
      <protection/>
    </xf>
    <xf numFmtId="0" fontId="49" fillId="0" borderId="0" xfId="58" applyFont="1" applyAlignment="1">
      <alignment vertical="center"/>
      <protection/>
    </xf>
    <xf numFmtId="180" fontId="42" fillId="0" borderId="17" xfId="58" applyNumberFormat="1" applyFont="1" applyBorder="1" applyAlignment="1">
      <alignment horizontal="center" vertical="center" wrapText="1"/>
      <protection/>
    </xf>
    <xf numFmtId="180" fontId="42" fillId="0" borderId="16" xfId="58" applyNumberFormat="1" applyFont="1" applyBorder="1" applyAlignment="1">
      <alignment horizontal="center" vertical="center" wrapText="1"/>
      <protection/>
    </xf>
    <xf numFmtId="0" fontId="43" fillId="0" borderId="15" xfId="58" applyFont="1" applyBorder="1" applyAlignment="1">
      <alignment horizontal="left" vertical="center" indent="1"/>
      <protection/>
    </xf>
    <xf numFmtId="0" fontId="44" fillId="0" borderId="16" xfId="58" applyFont="1" applyBorder="1" applyAlignment="1">
      <alignment horizontal="left" vertical="center" indent="1"/>
      <protection/>
    </xf>
    <xf numFmtId="0" fontId="47" fillId="0" borderId="20" xfId="58" applyFont="1" applyBorder="1" applyAlignment="1">
      <alignment horizontal="left" indent="1"/>
      <protection/>
    </xf>
    <xf numFmtId="180" fontId="47" fillId="0" borderId="19" xfId="58" applyNumberFormat="1" applyFont="1" applyBorder="1" applyAlignment="1" applyProtection="1">
      <alignment vertical="center"/>
      <protection locked="0"/>
    </xf>
    <xf numFmtId="180" fontId="47" fillId="0" borderId="30" xfId="58" applyNumberFormat="1" applyFont="1" applyBorder="1" applyAlignment="1" applyProtection="1">
      <alignment vertical="center"/>
      <protection locked="0"/>
    </xf>
    <xf numFmtId="10" fontId="47" fillId="0" borderId="30" xfId="67" applyNumberFormat="1" applyFont="1" applyFill="1" applyBorder="1" applyAlignment="1" applyProtection="1">
      <alignment vertical="center"/>
      <protection locked="0"/>
    </xf>
    <xf numFmtId="0" fontId="47" fillId="0" borderId="31" xfId="58" applyFont="1" applyBorder="1" applyAlignment="1">
      <alignment horizontal="left" indent="1"/>
      <protection/>
    </xf>
    <xf numFmtId="0" fontId="47" fillId="0" borderId="11" xfId="58" applyFont="1" applyBorder="1" applyAlignment="1">
      <alignment horizontal="left" indent="3"/>
      <protection/>
    </xf>
    <xf numFmtId="10" fontId="45" fillId="0" borderId="22" xfId="67" applyNumberFormat="1" applyFont="1" applyFill="1" applyBorder="1" applyAlignment="1">
      <alignment vertical="center"/>
    </xf>
    <xf numFmtId="180" fontId="47" fillId="0" borderId="24" xfId="58" applyNumberFormat="1" applyFont="1" applyBorder="1" applyAlignment="1" applyProtection="1">
      <alignment vertical="center"/>
      <protection locked="0"/>
    </xf>
    <xf numFmtId="0" fontId="43" fillId="0" borderId="16" xfId="58" applyFont="1" applyBorder="1" applyAlignment="1">
      <alignment horizontal="left" vertical="center" indent="1"/>
      <protection/>
    </xf>
    <xf numFmtId="0" fontId="43" fillId="0" borderId="32" xfId="58" applyFont="1" applyBorder="1" applyAlignment="1">
      <alignment horizontal="left" vertical="center" indent="1"/>
      <protection/>
    </xf>
    <xf numFmtId="0" fontId="42" fillId="0" borderId="33" xfId="58" applyFont="1" applyBorder="1" applyAlignment="1">
      <alignment horizontal="left" vertical="center" indent="1"/>
      <protection/>
    </xf>
    <xf numFmtId="180" fontId="43" fillId="0" borderId="33" xfId="58" applyNumberFormat="1" applyFont="1" applyBorder="1" applyAlignment="1">
      <alignment vertical="center"/>
      <protection/>
    </xf>
    <xf numFmtId="10" fontId="43" fillId="0" borderId="33" xfId="67" applyNumberFormat="1" applyFont="1" applyFill="1" applyBorder="1" applyAlignment="1">
      <alignment vertical="center"/>
    </xf>
    <xf numFmtId="0" fontId="49" fillId="0" borderId="0" xfId="58" applyFont="1" applyAlignment="1">
      <alignment vertical="center"/>
      <protection/>
    </xf>
    <xf numFmtId="0" fontId="31" fillId="0" borderId="0" xfId="58" applyFont="1" applyAlignment="1">
      <alignment horizontal="right"/>
      <protection/>
    </xf>
    <xf numFmtId="0" fontId="31" fillId="0" borderId="0" xfId="58" applyFont="1">
      <alignment/>
      <protection/>
    </xf>
    <xf numFmtId="0" fontId="28" fillId="0" borderId="0" xfId="58" applyFont="1">
      <alignment/>
      <protection/>
    </xf>
    <xf numFmtId="0" fontId="98" fillId="0" borderId="0" xfId="0" applyFont="1" applyAlignment="1">
      <alignment/>
    </xf>
    <xf numFmtId="0" fontId="98" fillId="0" borderId="0" xfId="0" applyFont="1" applyAlignment="1">
      <alignment horizontal="center"/>
    </xf>
    <xf numFmtId="0" fontId="97" fillId="0" borderId="0" xfId="0" applyFont="1" applyAlignment="1">
      <alignment horizontal="right"/>
    </xf>
    <xf numFmtId="0" fontId="50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97" fillId="0" borderId="0" xfId="0" applyFont="1" applyAlignment="1">
      <alignment horizontal="center" vertical="center"/>
    </xf>
    <xf numFmtId="0" fontId="38" fillId="7" borderId="10" xfId="0" applyFont="1" applyFill="1" applyBorder="1" applyAlignment="1">
      <alignment horizontal="left" vertical="top" wrapText="1"/>
    </xf>
    <xf numFmtId="177" fontId="97" fillId="7" borderId="10" xfId="40" applyNumberFormat="1" applyFont="1" applyFill="1" applyBorder="1" applyAlignment="1">
      <alignment horizontal="right"/>
    </xf>
    <xf numFmtId="0" fontId="35" fillId="0" borderId="10" xfId="0" applyFont="1" applyBorder="1" applyAlignment="1">
      <alignment horizontal="left" vertical="top" wrapText="1"/>
    </xf>
    <xf numFmtId="177" fontId="98" fillId="0" borderId="10" xfId="40" applyNumberFormat="1" applyFont="1" applyBorder="1" applyAlignment="1">
      <alignment horizontal="right"/>
    </xf>
    <xf numFmtId="177" fontId="97" fillId="0" borderId="10" xfId="40" applyNumberFormat="1" applyFont="1" applyBorder="1" applyAlignment="1">
      <alignment horizontal="right"/>
    </xf>
    <xf numFmtId="0" fontId="38" fillId="0" borderId="10" xfId="0" applyFont="1" applyBorder="1" applyAlignment="1">
      <alignment horizontal="left" vertical="top" wrapText="1"/>
    </xf>
    <xf numFmtId="0" fontId="38" fillId="37" borderId="10" xfId="0" applyFont="1" applyFill="1" applyBorder="1" applyAlignment="1">
      <alignment horizontal="left" vertical="top" wrapText="1"/>
    </xf>
    <xf numFmtId="177" fontId="97" fillId="37" borderId="10" xfId="40" applyNumberFormat="1" applyFont="1" applyFill="1" applyBorder="1" applyAlignment="1">
      <alignment horizontal="right"/>
    </xf>
    <xf numFmtId="0" fontId="98" fillId="0" borderId="0" xfId="0" applyFont="1" applyAlignment="1">
      <alignment horizontal="right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wrapText="1"/>
    </xf>
    <xf numFmtId="0" fontId="35" fillId="0" borderId="10" xfId="0" applyFont="1" applyBorder="1" applyAlignment="1">
      <alignment horizontal="left" vertical="center" wrapText="1"/>
    </xf>
    <xf numFmtId="0" fontId="29" fillId="38" borderId="10" xfId="0" applyFont="1" applyFill="1" applyBorder="1" applyAlignment="1">
      <alignment horizontal="left" vertical="center" wrapText="1"/>
    </xf>
    <xf numFmtId="177" fontId="97" fillId="38" borderId="10" xfId="40" applyNumberFormat="1" applyFont="1" applyFill="1" applyBorder="1" applyAlignment="1">
      <alignment/>
    </xf>
    <xf numFmtId="177" fontId="93" fillId="0" borderId="10" xfId="0" applyNumberFormat="1" applyFont="1" applyBorder="1" applyAlignment="1">
      <alignment/>
    </xf>
    <xf numFmtId="177" fontId="93" fillId="38" borderId="10" xfId="40" applyNumberFormat="1" applyFont="1" applyFill="1" applyBorder="1" applyAlignment="1">
      <alignment/>
    </xf>
    <xf numFmtId="0" fontId="29" fillId="0" borderId="0" xfId="0" applyFont="1" applyAlignment="1">
      <alignment horizontal="center" vertical="top" wrapText="1"/>
    </xf>
    <xf numFmtId="0" fontId="28" fillId="0" borderId="0" xfId="0" applyFont="1" applyAlignment="1">
      <alignment horizontal="center" vertical="top" wrapText="1"/>
    </xf>
    <xf numFmtId="0" fontId="99" fillId="0" borderId="0" xfId="0" applyFont="1" applyAlignment="1">
      <alignment horizontal="right"/>
    </xf>
    <xf numFmtId="0" fontId="28" fillId="0" borderId="10" xfId="0" applyFont="1" applyBorder="1" applyAlignment="1">
      <alignment horizontal="center" vertical="top" wrapText="1"/>
    </xf>
    <xf numFmtId="0" fontId="35" fillId="0" borderId="10" xfId="0" applyFont="1" applyBorder="1" applyAlignment="1">
      <alignment horizontal="center" vertical="top" wrapText="1"/>
    </xf>
    <xf numFmtId="0" fontId="99" fillId="0" borderId="0" xfId="0" applyFont="1" applyAlignment="1">
      <alignment/>
    </xf>
    <xf numFmtId="3" fontId="35" fillId="0" borderId="10" xfId="0" applyNumberFormat="1" applyFont="1" applyBorder="1" applyAlignment="1">
      <alignment horizontal="right" vertical="top" wrapText="1"/>
    </xf>
    <xf numFmtId="0" fontId="38" fillId="0" borderId="10" xfId="0" applyFont="1" applyBorder="1" applyAlignment="1">
      <alignment horizontal="center" vertical="top" wrapText="1"/>
    </xf>
    <xf numFmtId="3" fontId="38" fillId="0" borderId="10" xfId="0" applyNumberFormat="1" applyFont="1" applyBorder="1" applyAlignment="1">
      <alignment horizontal="right" vertical="top" wrapText="1"/>
    </xf>
    <xf numFmtId="0" fontId="13" fillId="0" borderId="0" xfId="0" applyFont="1" applyAlignment="1">
      <alignment horizontal="right"/>
    </xf>
    <xf numFmtId="0" fontId="4" fillId="12" borderId="10" xfId="0" applyFont="1" applyFill="1" applyBorder="1" applyAlignment="1">
      <alignment horizontal="center" vertical="center"/>
    </xf>
    <xf numFmtId="0" fontId="100" fillId="0" borderId="0" xfId="0" applyFont="1" applyAlignment="1">
      <alignment/>
    </xf>
    <xf numFmtId="0" fontId="13" fillId="0" borderId="10" xfId="0" applyFont="1" applyBorder="1" applyAlignment="1">
      <alignment horizontal="center" vertical="center"/>
    </xf>
    <xf numFmtId="0" fontId="101" fillId="0" borderId="0" xfId="0" applyFont="1" applyAlignment="1">
      <alignment/>
    </xf>
    <xf numFmtId="177" fontId="101" fillId="0" borderId="10" xfId="40" applyNumberFormat="1" applyFont="1" applyBorder="1" applyAlignment="1">
      <alignment/>
    </xf>
    <xf numFmtId="177" fontId="102" fillId="0" borderId="10" xfId="40" applyNumberFormat="1" applyFont="1" applyBorder="1" applyAlignment="1">
      <alignment/>
    </xf>
    <xf numFmtId="0" fontId="102" fillId="0" borderId="0" xfId="0" applyFont="1" applyAlignment="1">
      <alignment/>
    </xf>
    <xf numFmtId="0" fontId="7" fillId="12" borderId="10" xfId="0" applyFont="1" applyFill="1" applyBorder="1" applyAlignment="1">
      <alignment horizontal="left" vertical="center" wrapText="1"/>
    </xf>
    <xf numFmtId="177" fontId="102" fillId="12" borderId="10" xfId="40" applyNumberFormat="1" applyFont="1" applyFill="1" applyBorder="1" applyAlignment="1">
      <alignment/>
    </xf>
    <xf numFmtId="0" fontId="7" fillId="38" borderId="10" xfId="0" applyFont="1" applyFill="1" applyBorder="1" applyAlignment="1">
      <alignment horizontal="left" vertical="center" wrapText="1"/>
    </xf>
    <xf numFmtId="177" fontId="0" fillId="0" borderId="10" xfId="40" applyNumberFormat="1" applyFont="1" applyBorder="1" applyAlignment="1">
      <alignment/>
    </xf>
    <xf numFmtId="0" fontId="0" fillId="0" borderId="0" xfId="0" applyFont="1" applyAlignment="1">
      <alignment/>
    </xf>
    <xf numFmtId="0" fontId="11" fillId="38" borderId="1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top" wrapText="1"/>
    </xf>
    <xf numFmtId="0" fontId="30" fillId="0" borderId="23" xfId="60" applyFont="1" applyBorder="1" applyAlignment="1">
      <alignment horizontal="center" vertical="center" wrapText="1"/>
      <protection/>
    </xf>
    <xf numFmtId="0" fontId="30" fillId="0" borderId="24" xfId="60" applyFont="1" applyBorder="1" applyAlignment="1">
      <alignment horizontal="center" vertical="center" wrapText="1"/>
      <protection/>
    </xf>
    <xf numFmtId="0" fontId="103" fillId="0" borderId="0" xfId="0" applyFont="1" applyAlignment="1">
      <alignment/>
    </xf>
    <xf numFmtId="0" fontId="52" fillId="0" borderId="28" xfId="60" applyFont="1" applyBorder="1" applyAlignment="1">
      <alignment vertical="center" wrapText="1"/>
      <protection/>
    </xf>
    <xf numFmtId="0" fontId="53" fillId="0" borderId="29" xfId="60" applyFont="1" applyBorder="1" applyAlignment="1">
      <alignment horizontal="center" vertical="center" wrapText="1"/>
      <protection/>
    </xf>
    <xf numFmtId="178" fontId="52" fillId="0" borderId="29" xfId="60" applyNumberFormat="1" applyFont="1" applyBorder="1" applyAlignment="1">
      <alignment horizontal="right" vertical="center" wrapText="1"/>
      <protection/>
    </xf>
    <xf numFmtId="9" fontId="52" fillId="0" borderId="29" xfId="68" applyFont="1" applyFill="1" applyBorder="1" applyAlignment="1">
      <alignment horizontal="right" vertical="center" wrapText="1"/>
    </xf>
    <xf numFmtId="0" fontId="30" fillId="0" borderId="34" xfId="60" applyFont="1" applyBorder="1" applyAlignment="1">
      <alignment vertical="center" wrapText="1"/>
      <protection/>
    </xf>
    <xf numFmtId="0" fontId="53" fillId="0" borderId="10" xfId="60" applyFont="1" applyBorder="1" applyAlignment="1">
      <alignment horizontal="center" vertical="center" wrapText="1"/>
      <protection/>
    </xf>
    <xf numFmtId="178" fontId="53" fillId="0" borderId="10" xfId="60" applyNumberFormat="1" applyFont="1" applyBorder="1" applyAlignment="1">
      <alignment horizontal="right" vertical="center" wrapText="1"/>
      <protection/>
    </xf>
    <xf numFmtId="0" fontId="54" fillId="0" borderId="34" xfId="60" applyFont="1" applyBorder="1" applyAlignment="1">
      <alignment horizontal="left" vertical="center" wrapText="1" indent="1"/>
      <protection/>
    </xf>
    <xf numFmtId="178" fontId="53" fillId="0" borderId="10" xfId="60" applyNumberFormat="1" applyFont="1" applyBorder="1" applyAlignment="1">
      <alignment horizontal="right" vertical="center" wrapText="1"/>
      <protection/>
    </xf>
    <xf numFmtId="0" fontId="53" fillId="0" borderId="34" xfId="60" applyFont="1" applyBorder="1" applyAlignment="1">
      <alignment vertical="center" wrapText="1"/>
      <protection/>
    </xf>
    <xf numFmtId="178" fontId="53" fillId="0" borderId="10" xfId="60" applyNumberFormat="1" applyFont="1" applyBorder="1" applyAlignment="1" applyProtection="1">
      <alignment horizontal="right" vertical="center" wrapText="1"/>
      <protection locked="0"/>
    </xf>
    <xf numFmtId="178" fontId="53" fillId="0" borderId="35" xfId="60" applyNumberFormat="1" applyFont="1" applyBorder="1" applyAlignment="1">
      <alignment horizontal="right" vertical="center" wrapText="1"/>
      <protection/>
    </xf>
    <xf numFmtId="178" fontId="54" fillId="0" borderId="10" xfId="60" applyNumberFormat="1" applyFont="1" applyBorder="1" applyAlignment="1">
      <alignment horizontal="right" vertical="center" wrapText="1"/>
      <protection/>
    </xf>
    <xf numFmtId="0" fontId="52" fillId="0" borderId="34" xfId="60" applyFont="1" applyBorder="1" applyAlignment="1">
      <alignment vertical="center" wrapText="1"/>
      <protection/>
    </xf>
    <xf numFmtId="178" fontId="52" fillId="0" borderId="10" xfId="60" applyNumberFormat="1" applyFont="1" applyBorder="1" applyAlignment="1">
      <alignment horizontal="right" vertical="center" wrapText="1"/>
      <protection/>
    </xf>
    <xf numFmtId="178" fontId="30" fillId="0" borderId="10" xfId="60" applyNumberFormat="1" applyFont="1" applyBorder="1" applyAlignment="1">
      <alignment horizontal="right" vertical="center" wrapText="1"/>
      <protection/>
    </xf>
    <xf numFmtId="0" fontId="53" fillId="0" borderId="34" xfId="60" applyFont="1" applyBorder="1" applyAlignment="1">
      <alignment horizontal="left" vertical="center" wrapText="1" indent="2"/>
      <protection/>
    </xf>
    <xf numFmtId="0" fontId="53" fillId="0" borderId="34" xfId="60" applyFont="1" applyBorder="1" applyAlignment="1">
      <alignment horizontal="left" vertical="center" wrapText="1" indent="3"/>
      <protection/>
    </xf>
    <xf numFmtId="0" fontId="53" fillId="0" borderId="28" xfId="60" applyFont="1" applyBorder="1" applyAlignment="1">
      <alignment horizontal="left" vertical="center" wrapText="1" indent="3"/>
      <protection/>
    </xf>
    <xf numFmtId="178" fontId="52" fillId="0" borderId="10" xfId="60" applyNumberFormat="1" applyFont="1" applyBorder="1" applyAlignment="1" applyProtection="1">
      <alignment horizontal="right" vertical="center" wrapText="1"/>
      <protection locked="0"/>
    </xf>
    <xf numFmtId="178" fontId="30" fillId="0" borderId="35" xfId="60" applyNumberFormat="1" applyFont="1" applyBorder="1" applyAlignment="1">
      <alignment horizontal="right" vertical="center" wrapText="1"/>
      <protection/>
    </xf>
    <xf numFmtId="178" fontId="30" fillId="0" borderId="10" xfId="60" applyNumberFormat="1" applyFont="1" applyBorder="1" applyAlignment="1" applyProtection="1">
      <alignment horizontal="right" vertical="center" wrapText="1"/>
      <protection locked="0"/>
    </xf>
    <xf numFmtId="0" fontId="30" fillId="0" borderId="34" xfId="60" applyFont="1" applyBorder="1" applyAlignment="1">
      <alignment horizontal="left" vertical="center" wrapText="1" indent="1"/>
      <protection/>
    </xf>
    <xf numFmtId="0" fontId="52" fillId="0" borderId="34" xfId="60" applyFont="1" applyBorder="1" applyAlignment="1">
      <alignment horizontal="left" vertical="center" wrapText="1"/>
      <protection/>
    </xf>
    <xf numFmtId="0" fontId="101" fillId="0" borderId="10" xfId="0" applyFont="1" applyBorder="1" applyAlignment="1">
      <alignment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 wrapText="1"/>
    </xf>
    <xf numFmtId="0" fontId="23" fillId="9" borderId="0" xfId="0" applyFont="1" applyFill="1" applyAlignment="1">
      <alignment horizontal="center" wrapText="1"/>
    </xf>
    <xf numFmtId="0" fontId="11" fillId="9" borderId="0" xfId="0" applyFont="1" applyFill="1" applyAlignment="1">
      <alignment horizontal="center" wrapText="1"/>
    </xf>
    <xf numFmtId="0" fontId="24" fillId="9" borderId="0" xfId="0" applyFont="1" applyFill="1" applyAlignment="1">
      <alignment horizontal="center" wrapText="1"/>
    </xf>
    <xf numFmtId="0" fontId="26" fillId="9" borderId="0" xfId="0" applyFont="1" applyFill="1" applyAlignment="1">
      <alignment horizontal="center" wrapText="1"/>
    </xf>
    <xf numFmtId="0" fontId="104" fillId="9" borderId="0" xfId="0" applyFont="1" applyFill="1" applyAlignment="1">
      <alignment horizontal="center" wrapText="1"/>
    </xf>
    <xf numFmtId="0" fontId="1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7" fillId="0" borderId="0" xfId="0" applyFont="1" applyAlignment="1">
      <alignment horizont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00" fillId="0" borderId="0" xfId="0" applyFont="1" applyAlignment="1">
      <alignment horizontal="center" wrapText="1"/>
    </xf>
    <xf numFmtId="0" fontId="29" fillId="0" borderId="0" xfId="60" applyFont="1" applyAlignment="1">
      <alignment horizontal="center" vertical="center" wrapText="1"/>
      <protection/>
    </xf>
    <xf numFmtId="0" fontId="30" fillId="0" borderId="0" xfId="60" applyFont="1" applyAlignment="1">
      <alignment horizontal="right"/>
      <protection/>
    </xf>
    <xf numFmtId="0" fontId="22" fillId="0" borderId="37" xfId="60" applyFont="1" applyBorder="1" applyAlignment="1">
      <alignment horizontal="center" vertical="center" wrapText="1"/>
      <protection/>
    </xf>
    <xf numFmtId="0" fontId="22" fillId="0" borderId="38" xfId="60" applyFont="1" applyBorder="1" applyAlignment="1">
      <alignment horizontal="center" vertical="center" wrapText="1"/>
      <protection/>
    </xf>
    <xf numFmtId="0" fontId="22" fillId="0" borderId="28" xfId="60" applyFont="1" applyBorder="1" applyAlignment="1">
      <alignment horizontal="center" vertical="center" wrapText="1"/>
      <protection/>
    </xf>
    <xf numFmtId="0" fontId="32" fillId="0" borderId="39" xfId="59" applyFont="1" applyBorder="1" applyAlignment="1">
      <alignment horizontal="center" vertical="center" textRotation="90"/>
      <protection/>
    </xf>
    <xf numFmtId="0" fontId="32" fillId="0" borderId="11" xfId="59" applyFont="1" applyBorder="1" applyAlignment="1">
      <alignment horizontal="center" vertical="center" textRotation="90"/>
      <protection/>
    </xf>
    <xf numFmtId="0" fontId="32" fillId="0" borderId="29" xfId="59" applyFont="1" applyBorder="1" applyAlignment="1">
      <alignment horizontal="center" vertical="center" textRotation="90"/>
      <protection/>
    </xf>
    <xf numFmtId="0" fontId="30" fillId="0" borderId="19" xfId="60" applyFont="1" applyBorder="1" applyAlignment="1">
      <alignment horizontal="center" vertical="center" wrapText="1"/>
      <protection/>
    </xf>
    <xf numFmtId="0" fontId="30" fillId="0" borderId="10" xfId="60" applyFont="1" applyBorder="1" applyAlignment="1">
      <alignment horizontal="center" vertical="center" wrapText="1"/>
      <protection/>
    </xf>
    <xf numFmtId="0" fontId="30" fillId="0" borderId="10" xfId="60" applyFont="1" applyBorder="1" applyAlignment="1">
      <alignment horizontal="center" wrapText="1"/>
      <protection/>
    </xf>
    <xf numFmtId="0" fontId="33" fillId="0" borderId="30" xfId="60" applyFont="1" applyBorder="1" applyAlignment="1">
      <alignment horizontal="center" vertical="center" wrapText="1"/>
      <protection/>
    </xf>
    <xf numFmtId="0" fontId="33" fillId="0" borderId="40" xfId="60" applyFont="1" applyBorder="1" applyAlignment="1">
      <alignment horizontal="center" vertical="center" wrapText="1"/>
      <protection/>
    </xf>
    <xf numFmtId="0" fontId="28" fillId="0" borderId="0" xfId="60" applyAlignment="1">
      <alignment horizontal="left"/>
      <protection/>
    </xf>
    <xf numFmtId="0" fontId="36" fillId="36" borderId="41" xfId="0" applyFont="1" applyFill="1" applyBorder="1" applyAlignment="1">
      <alignment horizontal="center"/>
    </xf>
    <xf numFmtId="0" fontId="36" fillId="36" borderId="42" xfId="0" applyFont="1" applyFill="1" applyBorder="1" applyAlignment="1">
      <alignment horizontal="center"/>
    </xf>
    <xf numFmtId="0" fontId="105" fillId="0" borderId="0" xfId="0" applyFont="1" applyAlignment="1">
      <alignment horizontal="center"/>
    </xf>
    <xf numFmtId="0" fontId="36" fillId="0" borderId="10" xfId="0" applyFont="1" applyBorder="1" applyAlignment="1">
      <alignment horizontal="center"/>
    </xf>
    <xf numFmtId="0" fontId="39" fillId="0" borderId="43" xfId="58" applyFont="1" applyBorder="1" applyAlignment="1">
      <alignment horizontal="center" vertical="center"/>
      <protection/>
    </xf>
    <xf numFmtId="0" fontId="39" fillId="0" borderId="13" xfId="58" applyFont="1" applyBorder="1" applyAlignment="1">
      <alignment horizontal="center" vertical="center"/>
      <protection/>
    </xf>
    <xf numFmtId="0" fontId="46" fillId="0" borderId="44" xfId="0" applyFont="1" applyBorder="1" applyAlignment="1">
      <alignment horizontal="center" vertical="top" wrapText="1"/>
    </xf>
    <xf numFmtId="0" fontId="46" fillId="0" borderId="45" xfId="0" applyFont="1" applyBorder="1" applyAlignment="1">
      <alignment horizontal="center" vertical="top" wrapText="1"/>
    </xf>
    <xf numFmtId="0" fontId="40" fillId="0" borderId="0" xfId="58" applyFont="1" applyAlignment="1" applyProtection="1">
      <alignment horizontal="center"/>
      <protection locked="0"/>
    </xf>
    <xf numFmtId="0" fontId="39" fillId="0" borderId="0" xfId="58" applyFont="1" applyAlignment="1">
      <alignment horizontal="center" wrapText="1"/>
      <protection/>
    </xf>
    <xf numFmtId="0" fontId="39" fillId="0" borderId="0" xfId="58" applyFont="1" applyAlignment="1">
      <alignment horizontal="center"/>
      <protection/>
    </xf>
    <xf numFmtId="0" fontId="39" fillId="0" borderId="46" xfId="58" applyFont="1" applyBorder="1" applyAlignment="1">
      <alignment horizontal="center" vertical="center"/>
      <protection/>
    </xf>
    <xf numFmtId="0" fontId="39" fillId="0" borderId="47" xfId="58" applyFont="1" applyBorder="1" applyAlignment="1">
      <alignment horizontal="center" vertical="center"/>
      <protection/>
    </xf>
    <xf numFmtId="0" fontId="39" fillId="0" borderId="48" xfId="58" applyFont="1" applyBorder="1" applyAlignment="1">
      <alignment horizontal="center" vertical="center"/>
      <protection/>
    </xf>
    <xf numFmtId="0" fontId="48" fillId="0" borderId="21" xfId="0" applyFont="1" applyBorder="1" applyAlignment="1">
      <alignment horizontal="center" vertical="top" wrapText="1"/>
    </xf>
    <xf numFmtId="0" fontId="48" fillId="0" borderId="22" xfId="0" applyFont="1" applyBorder="1" applyAlignment="1">
      <alignment horizontal="center" vertical="top" wrapText="1"/>
    </xf>
    <xf numFmtId="0" fontId="48" fillId="0" borderId="21" xfId="0" applyFont="1" applyBorder="1" applyAlignment="1">
      <alignment horizontal="center" vertical="top" wrapText="1"/>
    </xf>
    <xf numFmtId="0" fontId="48" fillId="0" borderId="22" xfId="0" applyFont="1" applyBorder="1" applyAlignment="1">
      <alignment horizontal="center" vertical="top" wrapText="1"/>
    </xf>
    <xf numFmtId="0" fontId="46" fillId="0" borderId="21" xfId="0" applyFont="1" applyBorder="1" applyAlignment="1">
      <alignment horizontal="center" vertical="top" wrapText="1"/>
    </xf>
    <xf numFmtId="0" fontId="46" fillId="0" borderId="22" xfId="0" applyFont="1" applyBorder="1" applyAlignment="1">
      <alignment horizontal="center" vertical="top" wrapText="1"/>
    </xf>
    <xf numFmtId="0" fontId="29" fillId="0" borderId="0" xfId="58" applyFont="1" applyAlignment="1" applyProtection="1">
      <alignment horizontal="center"/>
      <protection locked="0"/>
    </xf>
    <xf numFmtId="0" fontId="29" fillId="0" borderId="0" xfId="58" applyFont="1" applyAlignment="1">
      <alignment horizontal="center"/>
      <protection/>
    </xf>
    <xf numFmtId="0" fontId="29" fillId="0" borderId="0" xfId="0" applyFont="1" applyAlignment="1">
      <alignment horizontal="center" vertical="top" wrapText="1"/>
    </xf>
    <xf numFmtId="0" fontId="76" fillId="0" borderId="0" xfId="0" applyFont="1" applyAlignment="1">
      <alignment horizontal="center" wrapText="1"/>
    </xf>
    <xf numFmtId="0" fontId="77" fillId="0" borderId="0" xfId="0" applyFont="1" applyAlignment="1">
      <alignment/>
    </xf>
    <xf numFmtId="0" fontId="14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11" fillId="39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6" fillId="39" borderId="10" xfId="0" applyFont="1" applyFill="1" applyBorder="1" applyAlignment="1">
      <alignment/>
    </xf>
    <xf numFmtId="0" fontId="78" fillId="39" borderId="10" xfId="0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10" fillId="39" borderId="10" xfId="0" applyFont="1" applyFill="1" applyBorder="1" applyAlignment="1">
      <alignment horizontal="right" vertical="center" wrapText="1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Normal_KTRSZJ" xfId="57"/>
    <cellStyle name="Normál_minta" xfId="58"/>
    <cellStyle name="Normál_VAGYONK" xfId="59"/>
    <cellStyle name="Normál_VAGYONKIM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  <cellStyle name="Százalék 2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view="pageLayout" workbookViewId="0" topLeftCell="A1">
      <selection activeCell="A22" sqref="A22"/>
    </sheetView>
  </sheetViews>
  <sheetFormatPr defaultColWidth="9.140625" defaultRowHeight="15"/>
  <cols>
    <col min="1" max="1" width="71.8515625" style="0" customWidth="1"/>
    <col min="2" max="2" width="15.57421875" style="0" customWidth="1"/>
    <col min="3" max="3" width="15.7109375" style="0" customWidth="1"/>
    <col min="4" max="4" width="15.140625" style="0" customWidth="1"/>
  </cols>
  <sheetData>
    <row r="1" spans="1:4" ht="32.25" customHeight="1">
      <c r="A1" s="239" t="s">
        <v>803</v>
      </c>
      <c r="B1" s="239"/>
      <c r="C1" s="239"/>
      <c r="D1" s="239"/>
    </row>
    <row r="2" spans="1:4" ht="34.5" customHeight="1">
      <c r="A2" s="240" t="s">
        <v>400</v>
      </c>
      <c r="B2" s="240"/>
      <c r="C2" s="240"/>
      <c r="D2" s="240"/>
    </row>
    <row r="4" spans="4:9" ht="45.75" customHeight="1">
      <c r="D4" s="196" t="s">
        <v>426</v>
      </c>
      <c r="E4" s="3"/>
      <c r="F4" s="3"/>
      <c r="G4" s="3"/>
      <c r="H4" s="3"/>
      <c r="I4" s="3"/>
    </row>
    <row r="5" spans="1:9" ht="45.75" customHeight="1">
      <c r="A5" s="59" t="s">
        <v>434</v>
      </c>
      <c r="B5" s="59" t="s">
        <v>427</v>
      </c>
      <c r="C5" s="59" t="s">
        <v>435</v>
      </c>
      <c r="D5" s="59" t="s">
        <v>696</v>
      </c>
      <c r="E5" s="3"/>
      <c r="F5" s="3"/>
      <c r="G5" s="3"/>
      <c r="H5" s="3"/>
      <c r="I5" s="3"/>
    </row>
    <row r="6" spans="1:9" ht="29.25" customHeight="1">
      <c r="A6" s="34" t="s">
        <v>8</v>
      </c>
      <c r="B6" s="61">
        <v>57164</v>
      </c>
      <c r="C6" s="61">
        <f>SUM('4.sz.melléklet-K'!D24,'3.sz.melléklet-K'!D22,'2.sz.melléklet-K'!D24)</f>
        <v>66560</v>
      </c>
      <c r="D6" s="61">
        <f>SUM('4.sz.melléklet-K'!E24,'3.sz.melléklet-K'!E22,'2.sz.melléklet-K'!E24)</f>
        <v>66549</v>
      </c>
      <c r="E6" s="3"/>
      <c r="F6" s="3"/>
      <c r="G6" s="3"/>
      <c r="H6" s="3"/>
      <c r="I6" s="3"/>
    </row>
    <row r="7" spans="1:9" ht="29.25" customHeight="1">
      <c r="A7" s="34" t="s">
        <v>9</v>
      </c>
      <c r="B7" s="61">
        <v>10772</v>
      </c>
      <c r="C7" s="61">
        <f>SUM('4.sz.melléklet-K'!D25,'3.sz.melléklet-K'!D23,'2.sz.melléklet-K'!D25)</f>
        <v>11654</v>
      </c>
      <c r="D7" s="61">
        <f>SUM('4.sz.melléklet-K'!E25,'3.sz.melléklet-K'!E23,'2.sz.melléklet-K'!E25)</f>
        <v>11654</v>
      </c>
      <c r="E7" s="3"/>
      <c r="F7" s="3"/>
      <c r="G7" s="3"/>
      <c r="H7" s="3"/>
      <c r="I7" s="3"/>
    </row>
    <row r="8" spans="1:9" ht="29.25" customHeight="1">
      <c r="A8" s="34" t="s">
        <v>10</v>
      </c>
      <c r="B8" s="61">
        <v>55852</v>
      </c>
      <c r="C8" s="61">
        <f>SUM('4.sz.melléklet-K'!D50,'3.sz.melléklet-K'!D48,'2.sz.melléklet-K'!D50)</f>
        <v>67369</v>
      </c>
      <c r="D8" s="61">
        <f>SUM('4.sz.melléklet-K'!E50,'3.sz.melléklet-K'!E48,'2.sz.melléklet-K'!E50)</f>
        <v>55819</v>
      </c>
      <c r="E8" s="3"/>
      <c r="F8" s="3"/>
      <c r="G8" s="3"/>
      <c r="H8" s="3"/>
      <c r="I8" s="3"/>
    </row>
    <row r="9" spans="1:9" ht="29.25" customHeight="1">
      <c r="A9" s="34" t="s">
        <v>11</v>
      </c>
      <c r="B9" s="61">
        <v>3492</v>
      </c>
      <c r="C9" s="61">
        <f>SUM('4.sz.melléklet-K'!D59,'3.sz.melléklet-K'!D57,'2.sz.melléklet-K'!D59)</f>
        <v>6208</v>
      </c>
      <c r="D9" s="61">
        <f>SUM('4.sz.melléklet-K'!E59,'3.sz.melléklet-K'!E57,'2.sz.melléklet-K'!E59)</f>
        <v>6208</v>
      </c>
      <c r="E9" s="3"/>
      <c r="F9" s="3"/>
      <c r="G9" s="3"/>
      <c r="H9" s="3"/>
      <c r="I9" s="3"/>
    </row>
    <row r="10" spans="1:9" ht="29.25" customHeight="1">
      <c r="A10" s="34" t="s">
        <v>12</v>
      </c>
      <c r="B10" s="61">
        <v>184180</v>
      </c>
      <c r="C10" s="61">
        <f>SUM('4.sz.melléklet-K'!D73,'3.sz.melléklet-K'!D71,'2.sz.melléklet-K'!D73)</f>
        <v>256186</v>
      </c>
      <c r="D10" s="61">
        <f>SUM('4.sz.melléklet-K'!E73,'3.sz.melléklet-K'!E71,'2.sz.melléklet-K'!E73)</f>
        <v>160495</v>
      </c>
      <c r="E10" s="3"/>
      <c r="F10" s="3"/>
      <c r="G10" s="3"/>
      <c r="H10" s="3"/>
      <c r="I10" s="3"/>
    </row>
    <row r="11" spans="1:9" ht="29.25" customHeight="1">
      <c r="A11" s="34" t="s">
        <v>13</v>
      </c>
      <c r="B11" s="61">
        <v>19211</v>
      </c>
      <c r="C11" s="61">
        <f>SUM('4.sz.melléklet-K'!D82,'3.sz.melléklet-K'!D80,'2.sz.melléklet-K'!D82)</f>
        <v>24276</v>
      </c>
      <c r="D11" s="61">
        <f>SUM('4.sz.melléklet-K'!E82,'3.sz.melléklet-K'!E80,'2.sz.melléklet-K'!E82)</f>
        <v>24276</v>
      </c>
      <c r="E11" s="3"/>
      <c r="F11" s="3"/>
      <c r="G11" s="3"/>
      <c r="H11" s="3"/>
      <c r="I11" s="3"/>
    </row>
    <row r="12" spans="1:9" ht="29.25" customHeight="1">
      <c r="A12" s="34" t="s">
        <v>14</v>
      </c>
      <c r="B12" s="61">
        <v>22402</v>
      </c>
      <c r="C12" s="61">
        <f>SUM('4.sz.melléklet-K'!D87,'3.sz.melléklet-K'!D85,'2.sz.melléklet-K'!D87)</f>
        <v>68415</v>
      </c>
      <c r="D12" s="61">
        <f>SUM('4.sz.melléklet-K'!E87,'3.sz.melléklet-K'!E85,'2.sz.melléklet-K'!E87)</f>
        <v>56804</v>
      </c>
      <c r="E12" s="3"/>
      <c r="F12" s="3"/>
      <c r="G12" s="3"/>
      <c r="H12" s="3"/>
      <c r="I12" s="3"/>
    </row>
    <row r="13" spans="1:9" ht="29.25" customHeight="1">
      <c r="A13" s="34" t="s">
        <v>15</v>
      </c>
      <c r="B13" s="61">
        <v>0</v>
      </c>
      <c r="C13" s="61">
        <f>SUM('4.sz.melléklet-K'!D96,'3.sz.melléklet-K'!D94,'2.sz.melléklet-K'!D96)</f>
        <v>0</v>
      </c>
      <c r="D13" s="61">
        <f>SUM('4.sz.melléklet-K'!E96,'3.sz.melléklet-K'!E94,'2.sz.melléklet-K'!E96)</f>
        <v>0</v>
      </c>
      <c r="E13" s="3"/>
      <c r="F13" s="3"/>
      <c r="G13" s="3"/>
      <c r="H13" s="3"/>
      <c r="I13" s="3"/>
    </row>
    <row r="14" spans="1:9" ht="29.25" customHeight="1">
      <c r="A14" s="35" t="s">
        <v>7</v>
      </c>
      <c r="B14" s="62">
        <f>SUM(B6:B13)</f>
        <v>353073</v>
      </c>
      <c r="C14" s="62">
        <f>SUM(C6:C13)</f>
        <v>500668</v>
      </c>
      <c r="D14" s="62">
        <f>SUM(D6:D13)</f>
        <v>381805</v>
      </c>
      <c r="E14" s="3"/>
      <c r="F14" s="3"/>
      <c r="G14" s="3"/>
      <c r="H14" s="3"/>
      <c r="I14" s="3"/>
    </row>
    <row r="15" spans="1:9" ht="29.25" customHeight="1">
      <c r="A15" s="35" t="s">
        <v>16</v>
      </c>
      <c r="B15" s="62">
        <v>70782</v>
      </c>
      <c r="C15" s="62">
        <f>SUM('4.sz.melléklet-K'!D121,'3.sz.melléklet-K'!D119,'2.sz.melléklet-K'!D121)</f>
        <v>77895</v>
      </c>
      <c r="D15" s="62">
        <f>SUM('4.sz.melléklet-K'!E121,'3.sz.melléklet-K'!E119,'2.sz.melléklet-K'!E121)</f>
        <v>77895</v>
      </c>
      <c r="E15" s="3"/>
      <c r="F15" s="3"/>
      <c r="G15" s="3"/>
      <c r="H15" s="3"/>
      <c r="I15" s="3"/>
    </row>
    <row r="16" spans="1:9" ht="29.25" customHeight="1">
      <c r="A16" s="57" t="s">
        <v>398</v>
      </c>
      <c r="B16" s="63">
        <f>SUM(B14:B15)</f>
        <v>423855</v>
      </c>
      <c r="C16" s="63">
        <f>SUM(C14:C15)</f>
        <v>578563</v>
      </c>
      <c r="D16" s="63">
        <f>SUM(D14:D15)</f>
        <v>459700</v>
      </c>
      <c r="E16" s="3"/>
      <c r="F16" s="3"/>
      <c r="G16" s="3"/>
      <c r="H16" s="3"/>
      <c r="I16" s="3"/>
    </row>
    <row r="17" spans="1:9" ht="29.25" customHeight="1">
      <c r="A17" s="34" t="s">
        <v>18</v>
      </c>
      <c r="B17" s="61">
        <v>220309</v>
      </c>
      <c r="C17" s="61">
        <f>SUM('4.sz.mellléklet-B'!D18,'3. sz. melléklet-B'!D18,'2.sz.melléklet-B'!D18)</f>
        <v>272645</v>
      </c>
      <c r="D17" s="61">
        <f>SUM('4.sz.mellléklet-B'!E18,'3. sz. melléklet-B'!E18,'2.sz.melléklet-B'!E18)</f>
        <v>272645</v>
      </c>
      <c r="E17" s="3"/>
      <c r="F17" s="3"/>
      <c r="G17" s="3"/>
      <c r="H17" s="3"/>
      <c r="I17" s="3"/>
    </row>
    <row r="18" spans="1:9" ht="29.25" customHeight="1">
      <c r="A18" s="34" t="s">
        <v>19</v>
      </c>
      <c r="B18" s="61">
        <v>3175</v>
      </c>
      <c r="C18" s="61">
        <f>SUM('4.sz.mellléklet-B'!D55,'3. sz. melléklet-B'!D55,'2.sz.melléklet-B'!D55)</f>
        <v>59300</v>
      </c>
      <c r="D18" s="61">
        <f>SUM('4.sz.mellléklet-B'!E55,'3. sz. melléklet-B'!E55,'2.sz.melléklet-B'!E55)</f>
        <v>59270</v>
      </c>
      <c r="E18" s="3"/>
      <c r="F18" s="3"/>
      <c r="G18" s="3"/>
      <c r="H18" s="3"/>
      <c r="I18" s="3"/>
    </row>
    <row r="19" spans="1:9" ht="29.25" customHeight="1">
      <c r="A19" s="34" t="s">
        <v>20</v>
      </c>
      <c r="B19" s="61">
        <v>54250</v>
      </c>
      <c r="C19" s="61">
        <f>SUM('4.sz.mellléklet-B'!D32,'3. sz. melléklet-B'!D32,'2.sz.melléklet-B'!D32)</f>
        <v>83747</v>
      </c>
      <c r="D19" s="61">
        <f>SUM('4.sz.mellléklet-B'!E32,'3. sz. melléklet-B'!E32,'2.sz.melléklet-B'!E32)</f>
        <v>51893</v>
      </c>
      <c r="E19" s="3"/>
      <c r="F19" s="3"/>
      <c r="G19" s="3"/>
      <c r="H19" s="3"/>
      <c r="I19" s="3"/>
    </row>
    <row r="20" spans="1:9" ht="29.25" customHeight="1">
      <c r="A20" s="34" t="s">
        <v>21</v>
      </c>
      <c r="B20" s="61">
        <v>10180</v>
      </c>
      <c r="C20" s="61">
        <f>SUM('4.sz.mellléklet-B'!D44,'3. sz. melléklet-B'!D44,'2.sz.melléklet-B'!D44)</f>
        <v>14368</v>
      </c>
      <c r="D20" s="61">
        <f>SUM('4.sz.mellléklet-B'!E44,'3. sz. melléklet-B'!E44,'2.sz.melléklet-B'!E44)</f>
        <v>12754</v>
      </c>
      <c r="E20" s="3"/>
      <c r="F20" s="3"/>
      <c r="G20" s="3"/>
      <c r="H20" s="3"/>
      <c r="I20" s="3"/>
    </row>
    <row r="21" spans="1:9" ht="29.25" customHeight="1">
      <c r="A21" s="34" t="s">
        <v>22</v>
      </c>
      <c r="B21" s="61">
        <v>20000</v>
      </c>
      <c r="C21" s="61">
        <f>SUM('4.sz.mellléklet-B'!D61,'3. sz. melléklet-B'!D61,'2.sz.melléklet-B'!D61)</f>
        <v>23261</v>
      </c>
      <c r="D21" s="61">
        <f>SUM('4.sz.mellléklet-B'!E61,'3. sz. melléklet-B'!E61,'2.sz.melléklet-B'!E61)</f>
        <v>23261</v>
      </c>
      <c r="E21" s="3"/>
      <c r="F21" s="3"/>
      <c r="G21" s="3"/>
      <c r="H21" s="3"/>
      <c r="I21" s="3"/>
    </row>
    <row r="22" spans="1:9" ht="29.25" customHeight="1">
      <c r="A22" s="34" t="s">
        <v>23</v>
      </c>
      <c r="B22" s="61">
        <v>20</v>
      </c>
      <c r="C22" s="61">
        <f>SUM('4.sz.mellléklet-B'!D48,'3. sz. melléklet-B'!D48,'2.sz.melléklet-B'!D48)</f>
        <v>1571</v>
      </c>
      <c r="D22" s="61">
        <f>SUM('4.sz.mellléklet-B'!E48,'3. sz. melléklet-B'!E48,'2.sz.melléklet-B'!E48)</f>
        <v>1538</v>
      </c>
      <c r="E22" s="3"/>
      <c r="F22" s="3"/>
      <c r="G22" s="3"/>
      <c r="H22" s="3"/>
      <c r="I22" s="3"/>
    </row>
    <row r="23" spans="1:9" ht="29.25" customHeight="1">
      <c r="A23" s="34" t="s">
        <v>24</v>
      </c>
      <c r="B23" s="61">
        <v>94</v>
      </c>
      <c r="C23" s="61">
        <f>SUM('4.sz.mellléklet-B'!D66,'3. sz. melléklet-B'!D66,'2.sz.melléklet-B'!D66)</f>
        <v>630</v>
      </c>
      <c r="D23" s="61">
        <f>SUM('4.sz.mellléklet-B'!E66,'3. sz. melléklet-B'!E66,'2.sz.melléklet-B'!E66)</f>
        <v>58</v>
      </c>
      <c r="E23" s="3"/>
      <c r="F23" s="3"/>
      <c r="G23" s="3"/>
      <c r="H23" s="3"/>
      <c r="I23" s="3"/>
    </row>
    <row r="24" spans="1:9" ht="29.25" customHeight="1">
      <c r="A24" s="35" t="s">
        <v>17</v>
      </c>
      <c r="B24" s="62">
        <f>SUM(B17:B23)</f>
        <v>308028</v>
      </c>
      <c r="C24" s="62">
        <f>SUM(C17:C23)</f>
        <v>455522</v>
      </c>
      <c r="D24" s="62">
        <f>SUM(D17:D23)</f>
        <v>421419</v>
      </c>
      <c r="E24" s="3"/>
      <c r="F24" s="3"/>
      <c r="G24" s="3"/>
      <c r="H24" s="3"/>
      <c r="I24" s="3"/>
    </row>
    <row r="25" spans="1:9" ht="29.25" customHeight="1">
      <c r="A25" s="35" t="s">
        <v>25</v>
      </c>
      <c r="B25" s="62">
        <v>115827</v>
      </c>
      <c r="C25" s="62">
        <f>SUM('4.sz.mellléklet-B'!D97,'3. sz. melléklet-B'!D97,'2.sz.melléklet-B'!D97)</f>
        <v>123041</v>
      </c>
      <c r="D25" s="62">
        <f>SUM('4.sz.mellléklet-B'!E97,'3. sz. melléklet-B'!E97,'2.sz.melléklet-B'!E97)</f>
        <v>132417</v>
      </c>
      <c r="E25" s="3"/>
      <c r="F25" s="3"/>
      <c r="G25" s="3"/>
      <c r="H25" s="3"/>
      <c r="I25" s="3"/>
    </row>
    <row r="26" spans="1:9" ht="29.25" customHeight="1">
      <c r="A26" s="57" t="s">
        <v>399</v>
      </c>
      <c r="B26" s="63">
        <f>SUM(B24:B25)</f>
        <v>423855</v>
      </c>
      <c r="C26" s="63">
        <f>SUM(C24:C25)</f>
        <v>578563</v>
      </c>
      <c r="D26" s="63">
        <f>SUM(D24:D25)</f>
        <v>553836</v>
      </c>
      <c r="E26" s="3"/>
      <c r="F26" s="3"/>
      <c r="G26" s="3"/>
      <c r="H26" s="3"/>
      <c r="I26" s="3"/>
    </row>
    <row r="27" spans="1:9" ht="15">
      <c r="A27" s="3"/>
      <c r="B27" s="3"/>
      <c r="C27" s="3"/>
      <c r="D27" s="3"/>
      <c r="E27" s="3"/>
      <c r="F27" s="3"/>
      <c r="G27" s="3"/>
      <c r="H27" s="3"/>
      <c r="I27" s="3"/>
    </row>
    <row r="28" spans="1:9" ht="15">
      <c r="A28" s="3"/>
      <c r="B28" s="3"/>
      <c r="C28" s="3"/>
      <c r="D28" s="3"/>
      <c r="E28" s="3"/>
      <c r="F28" s="3"/>
      <c r="G28" s="3"/>
      <c r="H28" s="3"/>
      <c r="I28" s="3"/>
    </row>
    <row r="29" spans="1:9" ht="15">
      <c r="A29" s="3"/>
      <c r="B29" s="3"/>
      <c r="C29" s="3"/>
      <c r="D29" s="3"/>
      <c r="E29" s="3"/>
      <c r="F29" s="3"/>
      <c r="G29" s="3"/>
      <c r="H29" s="3"/>
      <c r="I29" s="3"/>
    </row>
    <row r="30" spans="1:9" ht="15">
      <c r="A30" s="3"/>
      <c r="B30" s="3"/>
      <c r="C30" s="3"/>
      <c r="D30" s="3"/>
      <c r="E30" s="3"/>
      <c r="F30" s="3"/>
      <c r="G30" s="3"/>
      <c r="H30" s="3"/>
      <c r="I30" s="3"/>
    </row>
    <row r="31" spans="1:9" ht="15">
      <c r="A31" s="3"/>
      <c r="B31" s="3"/>
      <c r="C31" s="3"/>
      <c r="D31" s="3"/>
      <c r="E31" s="3"/>
      <c r="F31" s="3"/>
      <c r="G31" s="3"/>
      <c r="H31" s="3"/>
      <c r="I31" s="3"/>
    </row>
    <row r="32" spans="1:9" ht="15">
      <c r="A32" s="3"/>
      <c r="B32" s="3"/>
      <c r="C32" s="3"/>
      <c r="D32" s="3"/>
      <c r="E32" s="3"/>
      <c r="F32" s="3"/>
      <c r="G32" s="3"/>
      <c r="H32" s="3"/>
      <c r="I32" s="3"/>
    </row>
    <row r="33" spans="1:9" ht="15">
      <c r="A33" s="3"/>
      <c r="B33" s="3"/>
      <c r="C33" s="3"/>
      <c r="D33" s="3"/>
      <c r="E33" s="3"/>
      <c r="F33" s="3"/>
      <c r="G33" s="3"/>
      <c r="H33" s="3"/>
      <c r="I33" s="3"/>
    </row>
  </sheetData>
  <sheetProtection/>
  <mergeCells count="2">
    <mergeCell ref="A1:D1"/>
    <mergeCell ref="A2:D2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78" r:id="rId1"/>
  <headerFooter>
    <oddHeader>&amp;C5/2020. (VII.10.) önkormányzati rendelet 1. sz. melléklete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view="pageLayout" workbookViewId="0" topLeftCell="A1">
      <selection activeCell="A11" sqref="A11"/>
    </sheetView>
  </sheetViews>
  <sheetFormatPr defaultColWidth="9.140625" defaultRowHeight="15"/>
  <cols>
    <col min="1" max="1" width="67.00390625" style="198" customWidth="1"/>
    <col min="2" max="2" width="9.421875" style="198" customWidth="1"/>
    <col min="3" max="3" width="22.421875" style="198" customWidth="1"/>
    <col min="4" max="4" width="18.8515625" style="198" customWidth="1"/>
    <col min="5" max="6" width="18.7109375" style="198" customWidth="1"/>
    <col min="7" max="16384" width="9.140625" style="198" customWidth="1"/>
  </cols>
  <sheetData>
    <row r="1" spans="1:6" ht="21.75" customHeight="1">
      <c r="A1" s="248" t="s">
        <v>812</v>
      </c>
      <c r="B1" s="253"/>
      <c r="C1" s="253"/>
      <c r="D1" s="253"/>
      <c r="E1" s="253"/>
      <c r="F1" s="253"/>
    </row>
    <row r="2" spans="1:6" ht="26.25" customHeight="1">
      <c r="A2" s="240" t="s">
        <v>472</v>
      </c>
      <c r="B2" s="253"/>
      <c r="C2" s="253"/>
      <c r="D2" s="253"/>
      <c r="E2" s="253"/>
      <c r="F2" s="253"/>
    </row>
    <row r="3" ht="39.75" customHeight="1"/>
    <row r="4" spans="1:6" s="200" customFormat="1" ht="33.75" customHeight="1">
      <c r="A4" s="78" t="s">
        <v>26</v>
      </c>
      <c r="B4" s="75" t="s">
        <v>27</v>
      </c>
      <c r="C4" s="69" t="s">
        <v>473</v>
      </c>
      <c r="D4" s="69" t="s">
        <v>474</v>
      </c>
      <c r="E4" s="69" t="s">
        <v>475</v>
      </c>
      <c r="F4" s="76" t="s">
        <v>445</v>
      </c>
    </row>
    <row r="5" spans="1:6" s="200" customFormat="1" ht="25.5" customHeight="1">
      <c r="A5" s="81" t="s">
        <v>819</v>
      </c>
      <c r="B5" s="82"/>
      <c r="C5" s="201">
        <v>106400</v>
      </c>
      <c r="D5" s="201"/>
      <c r="E5" s="201"/>
      <c r="F5" s="201">
        <f>SUM(C5:E5)</f>
        <v>106400</v>
      </c>
    </row>
    <row r="6" spans="1:6" s="200" customFormat="1" ht="25.5" customHeight="1">
      <c r="A6" s="81" t="s">
        <v>820</v>
      </c>
      <c r="B6" s="82"/>
      <c r="C6" s="201">
        <v>312600</v>
      </c>
      <c r="D6" s="201"/>
      <c r="E6" s="201"/>
      <c r="F6" s="201">
        <f>SUM(C6:E6)</f>
        <v>312600</v>
      </c>
    </row>
    <row r="7" spans="1:6" s="203" customFormat="1" ht="25.5" customHeight="1">
      <c r="A7" s="77" t="s">
        <v>129</v>
      </c>
      <c r="B7" s="78" t="s">
        <v>130</v>
      </c>
      <c r="C7" s="202">
        <f>SUM(C5:C6)</f>
        <v>419000</v>
      </c>
      <c r="D7" s="202">
        <f>SUM(D5:D6)</f>
        <v>0</v>
      </c>
      <c r="E7" s="202">
        <f>SUM(E5:E6)</f>
        <v>0</v>
      </c>
      <c r="F7" s="202">
        <f>SUM(F5:F6)</f>
        <v>419000</v>
      </c>
    </row>
    <row r="8" spans="1:6" s="200" customFormat="1" ht="25.5" customHeight="1">
      <c r="A8" s="238" t="s">
        <v>829</v>
      </c>
      <c r="B8" s="82"/>
      <c r="C8" s="201">
        <v>12939872</v>
      </c>
      <c r="D8" s="201"/>
      <c r="E8" s="201"/>
      <c r="F8" s="201">
        <f aca="true" t="shared" si="0" ref="F8:F38">SUM(C8:E8)</f>
        <v>12939872</v>
      </c>
    </row>
    <row r="9" spans="1:6" s="200" customFormat="1" ht="25.5" customHeight="1">
      <c r="A9" s="81" t="s">
        <v>830</v>
      </c>
      <c r="B9" s="82"/>
      <c r="C9" s="201">
        <v>1150284</v>
      </c>
      <c r="D9" s="201"/>
      <c r="E9" s="201"/>
      <c r="F9" s="201">
        <f t="shared" si="0"/>
        <v>1150284</v>
      </c>
    </row>
    <row r="10" spans="1:6" s="200" customFormat="1" ht="25.5" customHeight="1">
      <c r="A10" s="83" t="s">
        <v>831</v>
      </c>
      <c r="B10" s="82"/>
      <c r="C10" s="201">
        <v>98325</v>
      </c>
      <c r="D10" s="201"/>
      <c r="E10" s="201"/>
      <c r="F10" s="201">
        <f t="shared" si="0"/>
        <v>98325</v>
      </c>
    </row>
    <row r="11" spans="1:6" s="203" customFormat="1" ht="25.5" customHeight="1">
      <c r="A11" s="77" t="s">
        <v>476</v>
      </c>
      <c r="B11" s="78" t="s">
        <v>131</v>
      </c>
      <c r="C11" s="202">
        <f>SUM(C8:C10)</f>
        <v>14188481</v>
      </c>
      <c r="D11" s="202">
        <f>SUM(D8:D10)</f>
        <v>0</v>
      </c>
      <c r="E11" s="202">
        <f>SUM(E8:E10)</f>
        <v>0</v>
      </c>
      <c r="F11" s="202">
        <f>SUM(F8:F10)</f>
        <v>14188481</v>
      </c>
    </row>
    <row r="12" spans="1:6" s="200" customFormat="1" ht="25.5" customHeight="1">
      <c r="A12" s="83" t="s">
        <v>821</v>
      </c>
      <c r="B12" s="82"/>
      <c r="C12" s="201">
        <v>768836</v>
      </c>
      <c r="D12" s="201"/>
      <c r="E12" s="201"/>
      <c r="F12" s="201">
        <f>SUM(C12:E12)</f>
        <v>768836</v>
      </c>
    </row>
    <row r="13" spans="1:6" s="203" customFormat="1" ht="25.5" customHeight="1">
      <c r="A13" s="84" t="s">
        <v>132</v>
      </c>
      <c r="B13" s="78" t="s">
        <v>133</v>
      </c>
      <c r="C13" s="202">
        <f>SUM(C12)</f>
        <v>768836</v>
      </c>
      <c r="D13" s="202">
        <v>0</v>
      </c>
      <c r="E13" s="202">
        <v>0</v>
      </c>
      <c r="F13" s="202">
        <f t="shared" si="0"/>
        <v>768836</v>
      </c>
    </row>
    <row r="14" spans="1:6" s="200" customFormat="1" ht="25.5" customHeight="1">
      <c r="A14" s="83" t="s">
        <v>824</v>
      </c>
      <c r="B14" s="82"/>
      <c r="C14" s="201">
        <v>866449</v>
      </c>
      <c r="D14" s="201"/>
      <c r="E14" s="201"/>
      <c r="F14" s="201">
        <f t="shared" si="0"/>
        <v>866449</v>
      </c>
    </row>
    <row r="15" spans="1:6" s="200" customFormat="1" ht="25.5" customHeight="1">
      <c r="A15" s="83" t="s">
        <v>832</v>
      </c>
      <c r="B15" s="82"/>
      <c r="C15" s="201">
        <v>1700000</v>
      </c>
      <c r="D15" s="201"/>
      <c r="E15" s="201"/>
      <c r="F15" s="201">
        <f t="shared" si="0"/>
        <v>1700000</v>
      </c>
    </row>
    <row r="16" spans="1:6" s="200" customFormat="1" ht="25.5" customHeight="1">
      <c r="A16" s="83" t="s">
        <v>833</v>
      </c>
      <c r="B16" s="82"/>
      <c r="C16" s="201">
        <v>271000</v>
      </c>
      <c r="D16" s="201"/>
      <c r="E16" s="201"/>
      <c r="F16" s="201">
        <f t="shared" si="0"/>
        <v>271000</v>
      </c>
    </row>
    <row r="17" spans="1:6" s="200" customFormat="1" ht="25.5" customHeight="1">
      <c r="A17" s="83" t="s">
        <v>834</v>
      </c>
      <c r="B17" s="82"/>
      <c r="C17" s="201">
        <v>301000</v>
      </c>
      <c r="D17" s="201"/>
      <c r="E17" s="201"/>
      <c r="F17" s="201">
        <f t="shared" si="0"/>
        <v>301000</v>
      </c>
    </row>
    <row r="18" spans="1:6" s="200" customFormat="1" ht="25.5" customHeight="1">
      <c r="A18" s="83" t="s">
        <v>822</v>
      </c>
      <c r="B18" s="82"/>
      <c r="C18" s="201">
        <v>362000</v>
      </c>
      <c r="D18" s="201"/>
      <c r="E18" s="201"/>
      <c r="F18" s="201">
        <f t="shared" si="0"/>
        <v>362000</v>
      </c>
    </row>
    <row r="19" spans="1:6" s="200" customFormat="1" ht="25.5" customHeight="1">
      <c r="A19" s="83" t="s">
        <v>835</v>
      </c>
      <c r="B19" s="82"/>
      <c r="C19" s="201">
        <v>126026</v>
      </c>
      <c r="D19" s="201"/>
      <c r="E19" s="201"/>
      <c r="F19" s="201">
        <f t="shared" si="0"/>
        <v>126026</v>
      </c>
    </row>
    <row r="20" spans="1:6" s="200" customFormat="1" ht="25.5" customHeight="1">
      <c r="A20" s="83" t="s">
        <v>836</v>
      </c>
      <c r="B20" s="82"/>
      <c r="C20" s="201">
        <v>50286</v>
      </c>
      <c r="D20" s="201"/>
      <c r="E20" s="201"/>
      <c r="F20" s="201">
        <f t="shared" si="0"/>
        <v>50286</v>
      </c>
    </row>
    <row r="21" spans="1:6" s="203" customFormat="1" ht="25.5" customHeight="1">
      <c r="A21" s="77" t="s">
        <v>134</v>
      </c>
      <c r="B21" s="78" t="s">
        <v>135</v>
      </c>
      <c r="C21" s="202">
        <f>SUM(C14:C20)</f>
        <v>3676761</v>
      </c>
      <c r="D21" s="202">
        <f>SUM(D14:D20)</f>
        <v>0</v>
      </c>
      <c r="E21" s="202">
        <f>SUM(E14:E20)</f>
        <v>0</v>
      </c>
      <c r="F21" s="202">
        <f>SUM(F14:F20)</f>
        <v>3676761</v>
      </c>
    </row>
    <row r="22" spans="1:6" s="203" customFormat="1" ht="25.5" customHeight="1">
      <c r="A22" s="77" t="s">
        <v>136</v>
      </c>
      <c r="B22" s="78" t="s">
        <v>137</v>
      </c>
      <c r="C22" s="202">
        <v>0</v>
      </c>
      <c r="D22" s="202"/>
      <c r="E22" s="202"/>
      <c r="F22" s="202">
        <f t="shared" si="0"/>
        <v>0</v>
      </c>
    </row>
    <row r="23" spans="1:6" s="203" customFormat="1" ht="25.5" customHeight="1">
      <c r="A23" s="84" t="s">
        <v>138</v>
      </c>
      <c r="B23" s="78" t="s">
        <v>139</v>
      </c>
      <c r="C23" s="202">
        <v>0</v>
      </c>
      <c r="D23" s="202"/>
      <c r="E23" s="202"/>
      <c r="F23" s="202">
        <f t="shared" si="0"/>
        <v>0</v>
      </c>
    </row>
    <row r="24" spans="1:6" s="203" customFormat="1" ht="25.5" customHeight="1">
      <c r="A24" s="84" t="s">
        <v>140</v>
      </c>
      <c r="B24" s="78" t="s">
        <v>141</v>
      </c>
      <c r="C24" s="202">
        <v>5222708</v>
      </c>
      <c r="D24" s="202"/>
      <c r="E24" s="202"/>
      <c r="F24" s="202">
        <f t="shared" si="0"/>
        <v>5222708</v>
      </c>
    </row>
    <row r="25" spans="1:6" s="200" customFormat="1" ht="25.5" customHeight="1">
      <c r="A25" s="204" t="s">
        <v>321</v>
      </c>
      <c r="B25" s="197" t="s">
        <v>142</v>
      </c>
      <c r="C25" s="205">
        <f>SUM(C7,C11,C13,C21,C22,C23,C24)</f>
        <v>24275786</v>
      </c>
      <c r="D25" s="205">
        <f>SUM(D7,D11,D13,D21,D22,D23,D24)</f>
        <v>0</v>
      </c>
      <c r="E25" s="205">
        <f>SUM(E7,E11,E13,E21,E22,E23,E24)</f>
        <v>0</v>
      </c>
      <c r="F25" s="205">
        <f>SUM(F7,F11,F13,F21,F22,F23,F24)</f>
        <v>24275786</v>
      </c>
    </row>
    <row r="26" spans="1:6" s="200" customFormat="1" ht="25.5" customHeight="1">
      <c r="A26" s="83" t="s">
        <v>823</v>
      </c>
      <c r="B26" s="78"/>
      <c r="C26" s="201">
        <v>11705736</v>
      </c>
      <c r="D26" s="201"/>
      <c r="E26" s="201"/>
      <c r="F26" s="202">
        <f t="shared" si="0"/>
        <v>11705736</v>
      </c>
    </row>
    <row r="27" spans="1:6" s="200" customFormat="1" ht="25.5" customHeight="1">
      <c r="A27" s="83" t="s">
        <v>825</v>
      </c>
      <c r="B27" s="78"/>
      <c r="C27" s="201">
        <v>16520000</v>
      </c>
      <c r="D27" s="201"/>
      <c r="E27" s="201"/>
      <c r="F27" s="202">
        <f t="shared" si="0"/>
        <v>16520000</v>
      </c>
    </row>
    <row r="28" spans="1:6" s="200" customFormat="1" ht="25.5" customHeight="1">
      <c r="A28" s="83" t="s">
        <v>826</v>
      </c>
      <c r="B28" s="78"/>
      <c r="C28" s="201">
        <v>428000</v>
      </c>
      <c r="D28" s="201"/>
      <c r="E28" s="201"/>
      <c r="F28" s="202">
        <f t="shared" si="0"/>
        <v>428000</v>
      </c>
    </row>
    <row r="29" spans="1:6" s="200" customFormat="1" ht="25.5" customHeight="1">
      <c r="A29" s="83" t="s">
        <v>827</v>
      </c>
      <c r="B29" s="78"/>
      <c r="C29" s="201">
        <v>1700000</v>
      </c>
      <c r="D29" s="201"/>
      <c r="E29" s="201"/>
      <c r="F29" s="202">
        <f t="shared" si="0"/>
        <v>1700000</v>
      </c>
    </row>
    <row r="30" spans="1:6" s="200" customFormat="1" ht="25.5" customHeight="1">
      <c r="A30" s="83" t="s">
        <v>828</v>
      </c>
      <c r="B30" s="78"/>
      <c r="C30" s="201">
        <v>4520000</v>
      </c>
      <c r="D30" s="201"/>
      <c r="E30" s="201"/>
      <c r="F30" s="202">
        <f t="shared" si="0"/>
        <v>4520000</v>
      </c>
    </row>
    <row r="31" spans="1:6" s="200" customFormat="1" ht="25.5" customHeight="1">
      <c r="A31" s="83" t="s">
        <v>837</v>
      </c>
      <c r="B31" s="78"/>
      <c r="C31" s="201">
        <v>9989026</v>
      </c>
      <c r="D31" s="201"/>
      <c r="E31" s="201"/>
      <c r="F31" s="202">
        <f t="shared" si="0"/>
        <v>9989026</v>
      </c>
    </row>
    <row r="32" spans="1:6" s="200" customFormat="1" ht="25.5" customHeight="1">
      <c r="A32" s="83" t="s">
        <v>839</v>
      </c>
      <c r="B32" s="78"/>
      <c r="C32" s="201">
        <v>76754</v>
      </c>
      <c r="D32" s="201"/>
      <c r="E32" s="201"/>
      <c r="F32" s="202">
        <f t="shared" si="0"/>
        <v>76754</v>
      </c>
    </row>
    <row r="33" spans="1:6" s="200" customFormat="1" ht="25.5" customHeight="1">
      <c r="A33" s="83" t="s">
        <v>838</v>
      </c>
      <c r="B33" s="78"/>
      <c r="C33" s="201">
        <v>829000</v>
      </c>
      <c r="D33" s="201"/>
      <c r="E33" s="201"/>
      <c r="F33" s="202">
        <f t="shared" si="0"/>
        <v>829000</v>
      </c>
    </row>
    <row r="34" spans="1:6" s="200" customFormat="1" ht="25.5" customHeight="1">
      <c r="A34" s="83" t="s">
        <v>477</v>
      </c>
      <c r="B34" s="78"/>
      <c r="C34" s="201">
        <v>2713715</v>
      </c>
      <c r="D34" s="201"/>
      <c r="E34" s="201"/>
      <c r="F34" s="202">
        <f t="shared" si="0"/>
        <v>2713715</v>
      </c>
    </row>
    <row r="35" spans="1:6" s="203" customFormat="1" ht="25.5" customHeight="1">
      <c r="A35" s="77" t="s">
        <v>143</v>
      </c>
      <c r="B35" s="78" t="s">
        <v>144</v>
      </c>
      <c r="C35" s="202">
        <f>SUM(C26:C34)</f>
        <v>48482231</v>
      </c>
      <c r="D35" s="202">
        <f>SUM(D26:D34)</f>
        <v>0</v>
      </c>
      <c r="E35" s="202">
        <f>SUM(E26:E34)</f>
        <v>0</v>
      </c>
      <c r="F35" s="202">
        <f>SUM(F26:F34)</f>
        <v>48482231</v>
      </c>
    </row>
    <row r="36" spans="1:6" s="203" customFormat="1" ht="25.5" customHeight="1">
      <c r="A36" s="77" t="s">
        <v>145</v>
      </c>
      <c r="B36" s="78" t="s">
        <v>146</v>
      </c>
      <c r="C36" s="202">
        <v>0</v>
      </c>
      <c r="D36" s="202"/>
      <c r="E36" s="202"/>
      <c r="F36" s="202">
        <f t="shared" si="0"/>
        <v>0</v>
      </c>
    </row>
    <row r="37" spans="1:6" s="203" customFormat="1" ht="25.5" customHeight="1">
      <c r="A37" s="77" t="s">
        <v>147</v>
      </c>
      <c r="B37" s="78" t="s">
        <v>148</v>
      </c>
      <c r="C37" s="202">
        <v>0</v>
      </c>
      <c r="D37" s="202">
        <v>0</v>
      </c>
      <c r="E37" s="202">
        <v>0</v>
      </c>
      <c r="F37" s="202">
        <v>0</v>
      </c>
    </row>
    <row r="38" spans="1:6" s="203" customFormat="1" ht="25.5" customHeight="1">
      <c r="A38" s="77" t="s">
        <v>149</v>
      </c>
      <c r="B38" s="78" t="s">
        <v>150</v>
      </c>
      <c r="C38" s="202">
        <v>8322489</v>
      </c>
      <c r="D38" s="202"/>
      <c r="E38" s="202"/>
      <c r="F38" s="202">
        <f t="shared" si="0"/>
        <v>8322489</v>
      </c>
    </row>
    <row r="39" spans="1:6" s="200" customFormat="1" ht="25.5" customHeight="1">
      <c r="A39" s="204" t="s">
        <v>322</v>
      </c>
      <c r="B39" s="197" t="s">
        <v>151</v>
      </c>
      <c r="C39" s="205">
        <f>SUM(C37,C36,C35,C38)</f>
        <v>56804720</v>
      </c>
      <c r="D39" s="205">
        <f>SUM(D37,D36,D35,D38)</f>
        <v>0</v>
      </c>
      <c r="E39" s="205">
        <f>SUM(E37,E36,E35,E38)</f>
        <v>0</v>
      </c>
      <c r="F39" s="205">
        <f>SUM(F37,F36,F35,F38)</f>
        <v>56804720</v>
      </c>
    </row>
    <row r="40" s="200" customFormat="1" ht="15"/>
    <row r="41" s="200" customFormat="1" ht="15"/>
    <row r="42" spans="1:5" ht="15">
      <c r="A42" s="85"/>
      <c r="B42" s="85"/>
      <c r="C42" s="85"/>
      <c r="D42" s="85"/>
      <c r="E42" s="85"/>
    </row>
    <row r="43" spans="1:5" ht="15">
      <c r="A43" s="85"/>
      <c r="B43" s="85"/>
      <c r="C43" s="85"/>
      <c r="D43" s="85"/>
      <c r="E43" s="85"/>
    </row>
    <row r="44" spans="1:5" ht="15">
      <c r="A44" s="85"/>
      <c r="B44" s="85"/>
      <c r="C44" s="85"/>
      <c r="D44" s="85"/>
      <c r="E44" s="85"/>
    </row>
    <row r="45" spans="1:5" ht="15">
      <c r="A45" s="85"/>
      <c r="B45" s="85"/>
      <c r="C45" s="85"/>
      <c r="D45" s="85"/>
      <c r="E45" s="85"/>
    </row>
    <row r="46" spans="1:5" ht="15">
      <c r="A46" s="85"/>
      <c r="B46" s="85"/>
      <c r="C46" s="85"/>
      <c r="D46" s="85"/>
      <c r="E46" s="85"/>
    </row>
    <row r="47" spans="1:5" ht="15">
      <c r="A47" s="85"/>
      <c r="B47" s="85"/>
      <c r="C47" s="85"/>
      <c r="D47" s="85"/>
      <c r="E47" s="85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  <headerFooter>
    <oddHeader>&amp;C5/2020. (VII.10.) önkormányzati rendelet 7. sz. melléklete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2"/>
  <sheetViews>
    <sheetView view="pageLayout" workbookViewId="0" topLeftCell="A1">
      <selection activeCell="A16" sqref="A16"/>
    </sheetView>
  </sheetViews>
  <sheetFormatPr defaultColWidth="9.140625" defaultRowHeight="15"/>
  <cols>
    <col min="1" max="1" width="66.8515625" style="0" customWidth="1"/>
    <col min="3" max="4" width="16.8515625" style="0" customWidth="1"/>
    <col min="5" max="5" width="11.57421875" style="0" customWidth="1"/>
  </cols>
  <sheetData>
    <row r="1" spans="1:5" ht="15.75">
      <c r="A1" s="254" t="s">
        <v>478</v>
      </c>
      <c r="B1" s="254"/>
      <c r="C1" s="254"/>
      <c r="D1" s="254"/>
      <c r="E1" s="254"/>
    </row>
    <row r="2" spans="1:5" ht="15.75">
      <c r="A2" s="254" t="s">
        <v>813</v>
      </c>
      <c r="B2" s="254"/>
      <c r="C2" s="254"/>
      <c r="D2" s="254"/>
      <c r="E2" s="254"/>
    </row>
    <row r="3" spans="3:4" ht="15.75" thickBot="1">
      <c r="C3" s="255" t="s">
        <v>480</v>
      </c>
      <c r="D3" s="255"/>
    </row>
    <row r="4" spans="1:5" ht="15">
      <c r="A4" s="256" t="s">
        <v>481</v>
      </c>
      <c r="B4" s="259" t="s">
        <v>482</v>
      </c>
      <c r="C4" s="262" t="s">
        <v>483</v>
      </c>
      <c r="D4" s="262" t="s">
        <v>484</v>
      </c>
      <c r="E4" s="262" t="s">
        <v>485</v>
      </c>
    </row>
    <row r="5" spans="1:5" ht="10.5" customHeight="1">
      <c r="A5" s="257"/>
      <c r="B5" s="260"/>
      <c r="C5" s="263"/>
      <c r="D5" s="263"/>
      <c r="E5" s="263"/>
    </row>
    <row r="6" spans="1:5" ht="15">
      <c r="A6" s="258"/>
      <c r="B6" s="261"/>
      <c r="C6" s="264" t="s">
        <v>486</v>
      </c>
      <c r="D6" s="264"/>
      <c r="E6" s="265">
        <v>5</v>
      </c>
    </row>
    <row r="7" spans="1:5" s="213" customFormat="1" ht="12.75" thickBot="1">
      <c r="A7" s="211">
        <v>1</v>
      </c>
      <c r="B7" s="212">
        <v>2</v>
      </c>
      <c r="C7" s="212">
        <v>3</v>
      </c>
      <c r="D7" s="212">
        <v>4</v>
      </c>
      <c r="E7" s="266"/>
    </row>
    <row r="8" spans="1:5" s="213" customFormat="1" ht="17.25" customHeight="1">
      <c r="A8" s="214" t="s">
        <v>487</v>
      </c>
      <c r="B8" s="215" t="s">
        <v>488</v>
      </c>
      <c r="C8" s="216">
        <f>SUM(C9,C16)</f>
        <v>19643</v>
      </c>
      <c r="D8" s="216">
        <f>SUM(D9,D16)</f>
        <v>2387</v>
      </c>
      <c r="E8" s="217">
        <f>D8/C8</f>
        <v>0.12151911622460927</v>
      </c>
    </row>
    <row r="9" spans="1:5" s="213" customFormat="1" ht="17.25" customHeight="1">
      <c r="A9" s="218" t="s">
        <v>489</v>
      </c>
      <c r="B9" s="219" t="s">
        <v>490</v>
      </c>
      <c r="C9" s="220">
        <f>SUM(C10,C13)</f>
        <v>17722</v>
      </c>
      <c r="D9" s="220">
        <f>SUM(D10,D13)</f>
        <v>505</v>
      </c>
      <c r="E9" s="217">
        <f aca="true" t="shared" si="0" ref="E9:E67">D9/C9</f>
        <v>0.028495655117932513</v>
      </c>
    </row>
    <row r="10" spans="1:5" s="213" customFormat="1" ht="17.25" customHeight="1">
      <c r="A10" s="221" t="s">
        <v>491</v>
      </c>
      <c r="B10" s="215" t="s">
        <v>492</v>
      </c>
      <c r="C10" s="222">
        <f>SUM(C11:C12)</f>
        <v>0</v>
      </c>
      <c r="D10" s="222">
        <f>SUM(D11:D12)</f>
        <v>0</v>
      </c>
      <c r="E10" s="217"/>
    </row>
    <row r="11" spans="1:5" s="213" customFormat="1" ht="17.25" customHeight="1">
      <c r="A11" s="223" t="s">
        <v>493</v>
      </c>
      <c r="B11" s="219" t="s">
        <v>494</v>
      </c>
      <c r="C11" s="224"/>
      <c r="D11" s="224"/>
      <c r="E11" s="217"/>
    </row>
    <row r="12" spans="1:5" s="213" customFormat="1" ht="17.25" customHeight="1">
      <c r="A12" s="223" t="s">
        <v>495</v>
      </c>
      <c r="B12" s="215" t="s">
        <v>496</v>
      </c>
      <c r="C12" s="224"/>
      <c r="D12" s="224"/>
      <c r="E12" s="217"/>
    </row>
    <row r="13" spans="1:5" s="213" customFormat="1" ht="17.25" customHeight="1">
      <c r="A13" s="221" t="s">
        <v>497</v>
      </c>
      <c r="B13" s="219" t="s">
        <v>498</v>
      </c>
      <c r="C13" s="222">
        <f>SUM(C14:C15)</f>
        <v>17722</v>
      </c>
      <c r="D13" s="222">
        <f>SUM(D14:D15)</f>
        <v>505</v>
      </c>
      <c r="E13" s="217">
        <f t="shared" si="0"/>
        <v>0.028495655117932513</v>
      </c>
    </row>
    <row r="14" spans="1:5" s="213" customFormat="1" ht="17.25" customHeight="1">
      <c r="A14" s="223" t="s">
        <v>499</v>
      </c>
      <c r="B14" s="215" t="s">
        <v>500</v>
      </c>
      <c r="C14" s="224">
        <v>787</v>
      </c>
      <c r="D14" s="224">
        <v>505</v>
      </c>
      <c r="E14" s="217">
        <f t="shared" si="0"/>
        <v>0.6416772554002541</v>
      </c>
    </row>
    <row r="15" spans="1:5" s="213" customFormat="1" ht="17.25" customHeight="1">
      <c r="A15" s="223" t="s">
        <v>501</v>
      </c>
      <c r="B15" s="219" t="s">
        <v>502</v>
      </c>
      <c r="C15" s="224">
        <v>16935</v>
      </c>
      <c r="D15" s="225"/>
      <c r="E15" s="217">
        <f t="shared" si="0"/>
        <v>0</v>
      </c>
    </row>
    <row r="16" spans="1:5" s="213" customFormat="1" ht="17.25" customHeight="1">
      <c r="A16" s="218" t="s">
        <v>503</v>
      </c>
      <c r="B16" s="215" t="s">
        <v>504</v>
      </c>
      <c r="C16" s="226">
        <v>1921</v>
      </c>
      <c r="D16" s="226">
        <v>1882</v>
      </c>
      <c r="E16" s="217">
        <f t="shared" si="0"/>
        <v>0.9796980739198334</v>
      </c>
    </row>
    <row r="17" spans="1:5" s="213" customFormat="1" ht="17.25" customHeight="1">
      <c r="A17" s="227" t="s">
        <v>505</v>
      </c>
      <c r="B17" s="215" t="s">
        <v>506</v>
      </c>
      <c r="C17" s="228">
        <f>SUM(C18,C29,C42,C43)</f>
        <v>1878205</v>
      </c>
      <c r="D17" s="228">
        <f>SUM(D18,D29,D42,D43)</f>
        <v>1403421</v>
      </c>
      <c r="E17" s="217">
        <f t="shared" si="0"/>
        <v>0.7472139622671646</v>
      </c>
    </row>
    <row r="18" spans="1:5" s="213" customFormat="1" ht="17.25" customHeight="1">
      <c r="A18" s="227" t="s">
        <v>507</v>
      </c>
      <c r="B18" s="219" t="s">
        <v>508</v>
      </c>
      <c r="C18" s="228">
        <f>SUM(C19,C28)</f>
        <v>1759379</v>
      </c>
      <c r="D18" s="228">
        <f>SUM(D19,D28)</f>
        <v>1378049</v>
      </c>
      <c r="E18" s="217">
        <f t="shared" si="0"/>
        <v>0.7832587520937786</v>
      </c>
    </row>
    <row r="19" spans="1:5" s="213" customFormat="1" ht="17.25" customHeight="1">
      <c r="A19" s="218" t="s">
        <v>509</v>
      </c>
      <c r="B19" s="215" t="s">
        <v>510</v>
      </c>
      <c r="C19" s="229">
        <f>SUM(C20,C24)</f>
        <v>1672170</v>
      </c>
      <c r="D19" s="229">
        <f>SUM(D20,D24)</f>
        <v>1305923</v>
      </c>
      <c r="E19" s="217">
        <f t="shared" si="0"/>
        <v>0.7809750204823672</v>
      </c>
    </row>
    <row r="20" spans="1:5" s="213" customFormat="1" ht="17.25" customHeight="1">
      <c r="A20" s="221" t="s">
        <v>511</v>
      </c>
      <c r="B20" s="219" t="s">
        <v>512</v>
      </c>
      <c r="C20" s="222">
        <f>SUM(C21:C23)</f>
        <v>828213</v>
      </c>
      <c r="D20" s="222">
        <f>SUM(D21:D23)</f>
        <v>594090</v>
      </c>
      <c r="E20" s="217">
        <f t="shared" si="0"/>
        <v>0.7173154731934901</v>
      </c>
    </row>
    <row r="21" spans="1:5" s="213" customFormat="1" ht="17.25" customHeight="1">
      <c r="A21" s="230" t="s">
        <v>513</v>
      </c>
      <c r="B21" s="215" t="s">
        <v>514</v>
      </c>
      <c r="C21" s="222">
        <v>762909</v>
      </c>
      <c r="D21" s="222">
        <v>528786</v>
      </c>
      <c r="E21" s="217">
        <f t="shared" si="0"/>
        <v>0.6931180520874705</v>
      </c>
    </row>
    <row r="22" spans="1:5" s="213" customFormat="1" ht="17.25" customHeight="1">
      <c r="A22" s="230" t="s">
        <v>515</v>
      </c>
      <c r="B22" s="219" t="s">
        <v>516</v>
      </c>
      <c r="C22" s="222"/>
      <c r="D22" s="222"/>
      <c r="E22" s="217"/>
    </row>
    <row r="23" spans="1:5" s="213" customFormat="1" ht="17.25" customHeight="1">
      <c r="A23" s="230" t="s">
        <v>517</v>
      </c>
      <c r="B23" s="215" t="s">
        <v>518</v>
      </c>
      <c r="C23" s="222">
        <v>65304</v>
      </c>
      <c r="D23" s="222">
        <v>65304</v>
      </c>
      <c r="E23" s="217"/>
    </row>
    <row r="24" spans="1:5" s="213" customFormat="1" ht="17.25" customHeight="1">
      <c r="A24" s="221" t="s">
        <v>519</v>
      </c>
      <c r="B24" s="219" t="s">
        <v>520</v>
      </c>
      <c r="C24" s="222">
        <f>SUM(C25:C27)</f>
        <v>843957</v>
      </c>
      <c r="D24" s="222">
        <f>SUM(D25:D27)</f>
        <v>711833</v>
      </c>
      <c r="E24" s="217">
        <f t="shared" si="0"/>
        <v>0.8434470002618617</v>
      </c>
    </row>
    <row r="25" spans="1:5" s="213" customFormat="1" ht="17.25" customHeight="1">
      <c r="A25" s="230" t="s">
        <v>854</v>
      </c>
      <c r="B25" s="215" t="s">
        <v>521</v>
      </c>
      <c r="C25" s="222">
        <v>815267</v>
      </c>
      <c r="D25" s="222">
        <v>683213</v>
      </c>
      <c r="E25" s="217">
        <f t="shared" si="0"/>
        <v>0.8380236168028389</v>
      </c>
    </row>
    <row r="26" spans="1:5" s="213" customFormat="1" ht="17.25" customHeight="1">
      <c r="A26" s="230" t="s">
        <v>852</v>
      </c>
      <c r="B26" s="219" t="s">
        <v>522</v>
      </c>
      <c r="C26" s="222">
        <v>70</v>
      </c>
      <c r="D26" s="225"/>
      <c r="E26" s="217">
        <f t="shared" si="0"/>
        <v>0</v>
      </c>
    </row>
    <row r="27" spans="1:5" s="213" customFormat="1" ht="17.25" customHeight="1">
      <c r="A27" s="230" t="s">
        <v>853</v>
      </c>
      <c r="B27" s="215" t="s">
        <v>523</v>
      </c>
      <c r="C27" s="222">
        <v>28620</v>
      </c>
      <c r="D27" s="222">
        <v>28620</v>
      </c>
      <c r="E27" s="217"/>
    </row>
    <row r="28" spans="1:5" s="213" customFormat="1" ht="17.25" customHeight="1">
      <c r="A28" s="218" t="s">
        <v>524</v>
      </c>
      <c r="B28" s="215"/>
      <c r="C28" s="222">
        <v>87209</v>
      </c>
      <c r="D28" s="222">
        <v>72126</v>
      </c>
      <c r="E28" s="217">
        <f t="shared" si="0"/>
        <v>0.8270476670985792</v>
      </c>
    </row>
    <row r="29" spans="1:5" s="213" customFormat="1" ht="17.25" customHeight="1">
      <c r="A29" s="218" t="s">
        <v>525</v>
      </c>
      <c r="B29" s="219" t="s">
        <v>526</v>
      </c>
      <c r="C29" s="228">
        <f>SUM(C30,C41)</f>
        <v>107389</v>
      </c>
      <c r="D29" s="228">
        <f>SUM(D30,D41)</f>
        <v>19504</v>
      </c>
      <c r="E29" s="217">
        <f t="shared" si="0"/>
        <v>0.1816200914432577</v>
      </c>
    </row>
    <row r="30" spans="1:5" s="213" customFormat="1" ht="17.25" customHeight="1">
      <c r="A30" s="218" t="s">
        <v>527</v>
      </c>
      <c r="B30" s="215" t="s">
        <v>528</v>
      </c>
      <c r="C30" s="229">
        <f>SUM(C31,C36)</f>
        <v>105416</v>
      </c>
      <c r="D30" s="229">
        <f>SUM(D31,D36)</f>
        <v>19350</v>
      </c>
      <c r="E30" s="217">
        <f t="shared" si="0"/>
        <v>0.18355847309706305</v>
      </c>
    </row>
    <row r="31" spans="1:5" s="213" customFormat="1" ht="17.25" customHeight="1">
      <c r="A31" s="221" t="s">
        <v>529</v>
      </c>
      <c r="B31" s="219" t="s">
        <v>530</v>
      </c>
      <c r="C31" s="222">
        <f>SUM(C32,C35)</f>
        <v>0</v>
      </c>
      <c r="D31" s="222"/>
      <c r="E31" s="217"/>
    </row>
    <row r="32" spans="1:5" s="213" customFormat="1" ht="17.25" customHeight="1">
      <c r="A32" s="230" t="s">
        <v>531</v>
      </c>
      <c r="B32" s="215" t="s">
        <v>532</v>
      </c>
      <c r="C32" s="222">
        <f>SUM(C33:C34)</f>
        <v>0</v>
      </c>
      <c r="D32" s="222">
        <f>SUM(D33:D34)</f>
        <v>0</v>
      </c>
      <c r="E32" s="217"/>
    </row>
    <row r="33" spans="1:5" s="213" customFormat="1" ht="17.25" customHeight="1">
      <c r="A33" s="231" t="s">
        <v>533</v>
      </c>
      <c r="B33" s="219" t="s">
        <v>534</v>
      </c>
      <c r="C33" s="224"/>
      <c r="D33" s="224"/>
      <c r="E33" s="217"/>
    </row>
    <row r="34" spans="1:5" s="213" customFormat="1" ht="17.25" customHeight="1">
      <c r="A34" s="232" t="s">
        <v>535</v>
      </c>
      <c r="B34" s="215" t="s">
        <v>536</v>
      </c>
      <c r="C34" s="224"/>
      <c r="D34" s="225"/>
      <c r="E34" s="217"/>
    </row>
    <row r="35" spans="1:5" s="213" customFormat="1" ht="17.25" customHeight="1">
      <c r="A35" s="230" t="s">
        <v>537</v>
      </c>
      <c r="B35" s="219" t="s">
        <v>538</v>
      </c>
      <c r="C35" s="225"/>
      <c r="D35" s="224"/>
      <c r="E35" s="217"/>
    </row>
    <row r="36" spans="1:5" s="213" customFormat="1" ht="17.25" customHeight="1">
      <c r="A36" s="221" t="s">
        <v>539</v>
      </c>
      <c r="B36" s="215" t="s">
        <v>540</v>
      </c>
      <c r="C36" s="222">
        <f>SUM(C37,C40)</f>
        <v>105416</v>
      </c>
      <c r="D36" s="222">
        <f>SUM(D37,D40)</f>
        <v>19350</v>
      </c>
      <c r="E36" s="217">
        <f t="shared" si="0"/>
        <v>0.18355847309706305</v>
      </c>
    </row>
    <row r="37" spans="1:5" s="213" customFormat="1" ht="17.25" customHeight="1">
      <c r="A37" s="230" t="s">
        <v>541</v>
      </c>
      <c r="B37" s="219" t="s">
        <v>542</v>
      </c>
      <c r="C37" s="222">
        <f>SUM(C38:C40)</f>
        <v>105416</v>
      </c>
      <c r="D37" s="222">
        <f>SUM(D38:D40)</f>
        <v>19350</v>
      </c>
      <c r="E37" s="217">
        <f t="shared" si="0"/>
        <v>0.18355847309706305</v>
      </c>
    </row>
    <row r="38" spans="1:5" s="213" customFormat="1" ht="17.25" customHeight="1">
      <c r="A38" s="231" t="s">
        <v>543</v>
      </c>
      <c r="B38" s="215" t="s">
        <v>544</v>
      </c>
      <c r="C38" s="224">
        <v>25572</v>
      </c>
      <c r="D38" s="224">
        <v>19350</v>
      </c>
      <c r="E38" s="217">
        <f t="shared" si="0"/>
        <v>0.7566870014077898</v>
      </c>
    </row>
    <row r="39" spans="1:5" s="213" customFormat="1" ht="17.25" customHeight="1">
      <c r="A39" s="232" t="s">
        <v>545</v>
      </c>
      <c r="B39" s="219" t="s">
        <v>546</v>
      </c>
      <c r="C39" s="224">
        <v>79844</v>
      </c>
      <c r="D39" s="225"/>
      <c r="E39" s="217">
        <f t="shared" si="0"/>
        <v>0</v>
      </c>
    </row>
    <row r="40" spans="1:5" s="213" customFormat="1" ht="17.25" customHeight="1">
      <c r="A40" s="230" t="s">
        <v>547</v>
      </c>
      <c r="B40" s="215" t="s">
        <v>548</v>
      </c>
      <c r="C40" s="225"/>
      <c r="D40" s="224"/>
      <c r="E40" s="217"/>
    </row>
    <row r="41" spans="1:5" s="213" customFormat="1" ht="17.25" customHeight="1">
      <c r="A41" s="218" t="s">
        <v>549</v>
      </c>
      <c r="B41" s="219" t="s">
        <v>550</v>
      </c>
      <c r="C41" s="229">
        <v>1973</v>
      </c>
      <c r="D41" s="229">
        <v>154</v>
      </c>
      <c r="E41" s="217">
        <f t="shared" si="0"/>
        <v>0.07805372529143437</v>
      </c>
    </row>
    <row r="42" spans="1:5" s="213" customFormat="1" ht="17.25" customHeight="1">
      <c r="A42" s="218" t="s">
        <v>551</v>
      </c>
      <c r="B42" s="219" t="s">
        <v>552</v>
      </c>
      <c r="C42" s="228">
        <v>11437</v>
      </c>
      <c r="D42" s="228">
        <v>5868</v>
      </c>
      <c r="E42" s="217">
        <f t="shared" si="0"/>
        <v>0.5130716096878553</v>
      </c>
    </row>
    <row r="43" spans="1:5" s="213" customFormat="1" ht="17.25" customHeight="1">
      <c r="A43" s="218" t="s">
        <v>553</v>
      </c>
      <c r="B43" s="215" t="s">
        <v>554</v>
      </c>
      <c r="C43" s="229"/>
      <c r="D43" s="229"/>
      <c r="E43" s="217"/>
    </row>
    <row r="44" spans="1:5" s="213" customFormat="1" ht="17.25" customHeight="1">
      <c r="A44" s="227" t="s">
        <v>555</v>
      </c>
      <c r="B44" s="219" t="s">
        <v>556</v>
      </c>
      <c r="C44" s="225"/>
      <c r="D44" s="233">
        <f>SUM(D45)</f>
        <v>2363</v>
      </c>
      <c r="E44" s="217"/>
    </row>
    <row r="45" spans="1:5" s="213" customFormat="1" ht="17.25" customHeight="1">
      <c r="A45" s="218" t="s">
        <v>557</v>
      </c>
      <c r="B45" s="215" t="s">
        <v>558</v>
      </c>
      <c r="C45" s="234"/>
      <c r="D45" s="235">
        <f>SUM(D46,D48,D49,D54)</f>
        <v>2363</v>
      </c>
      <c r="E45" s="217"/>
    </row>
    <row r="46" spans="1:5" s="213" customFormat="1" ht="17.25" customHeight="1">
      <c r="A46" s="218" t="s">
        <v>559</v>
      </c>
      <c r="B46" s="219" t="s">
        <v>560</v>
      </c>
      <c r="C46" s="234"/>
      <c r="D46" s="235">
        <f>SUM(D47)</f>
        <v>2363</v>
      </c>
      <c r="E46" s="217"/>
    </row>
    <row r="47" spans="1:5" s="213" customFormat="1" ht="17.25" customHeight="1">
      <c r="A47" s="230" t="s">
        <v>561</v>
      </c>
      <c r="B47" s="215" t="s">
        <v>562</v>
      </c>
      <c r="C47" s="225"/>
      <c r="D47" s="224">
        <v>2363</v>
      </c>
      <c r="E47" s="217"/>
    </row>
    <row r="48" spans="1:5" s="213" customFormat="1" ht="17.25" customHeight="1">
      <c r="A48" s="218" t="s">
        <v>563</v>
      </c>
      <c r="B48" s="219" t="s">
        <v>564</v>
      </c>
      <c r="C48" s="234"/>
      <c r="D48" s="235"/>
      <c r="E48" s="217"/>
    </row>
    <row r="49" spans="1:5" s="213" customFormat="1" ht="17.25" customHeight="1">
      <c r="A49" s="218" t="s">
        <v>565</v>
      </c>
      <c r="B49" s="215" t="s">
        <v>566</v>
      </c>
      <c r="C49" s="234"/>
      <c r="D49" s="235"/>
      <c r="E49" s="217"/>
    </row>
    <row r="50" spans="1:5" s="213" customFormat="1" ht="17.25" customHeight="1">
      <c r="A50" s="230" t="s">
        <v>567</v>
      </c>
      <c r="B50" s="219" t="s">
        <v>568</v>
      </c>
      <c r="C50" s="225"/>
      <c r="D50" s="224"/>
      <c r="E50" s="217"/>
    </row>
    <row r="51" spans="1:5" s="213" customFormat="1" ht="17.25" customHeight="1">
      <c r="A51" s="230" t="s">
        <v>569</v>
      </c>
      <c r="B51" s="215" t="s">
        <v>570</v>
      </c>
      <c r="C51" s="225"/>
      <c r="D51" s="224"/>
      <c r="E51" s="217"/>
    </row>
    <row r="52" spans="1:5" s="213" customFormat="1" ht="17.25" customHeight="1">
      <c r="A52" s="230" t="s">
        <v>571</v>
      </c>
      <c r="B52" s="219" t="s">
        <v>572</v>
      </c>
      <c r="C52" s="225"/>
      <c r="D52" s="224"/>
      <c r="E52" s="217"/>
    </row>
    <row r="53" spans="1:5" s="213" customFormat="1" ht="17.25" customHeight="1">
      <c r="A53" s="230" t="s">
        <v>573</v>
      </c>
      <c r="B53" s="215" t="s">
        <v>574</v>
      </c>
      <c r="C53" s="225"/>
      <c r="D53" s="224"/>
      <c r="E53" s="217"/>
    </row>
    <row r="54" spans="1:5" s="213" customFormat="1" ht="17.25" customHeight="1">
      <c r="A54" s="218" t="s">
        <v>575</v>
      </c>
      <c r="B54" s="219" t="s">
        <v>576</v>
      </c>
      <c r="C54" s="234"/>
      <c r="D54" s="235"/>
      <c r="E54" s="217"/>
    </row>
    <row r="55" spans="1:5" s="213" customFormat="1" ht="17.25" customHeight="1">
      <c r="A55" s="227" t="s">
        <v>577</v>
      </c>
      <c r="B55" s="215" t="s">
        <v>578</v>
      </c>
      <c r="C55" s="228">
        <f>SUM(C56,C66)</f>
        <v>300255</v>
      </c>
      <c r="D55" s="228">
        <f>SUM(D56,D66)</f>
        <v>164031</v>
      </c>
      <c r="E55" s="217">
        <f t="shared" si="0"/>
        <v>0.5463056402058251</v>
      </c>
    </row>
    <row r="56" spans="1:5" s="213" customFormat="1" ht="17.25" customHeight="1">
      <c r="A56" s="218" t="s">
        <v>579</v>
      </c>
      <c r="B56" s="219" t="s">
        <v>580</v>
      </c>
      <c r="C56" s="229">
        <f>SUM(C57,C64,C65)</f>
        <v>300255</v>
      </c>
      <c r="D56" s="229">
        <f>SUM(D57,D64,D65)</f>
        <v>164031</v>
      </c>
      <c r="E56" s="217">
        <f t="shared" si="0"/>
        <v>0.5463056402058251</v>
      </c>
    </row>
    <row r="57" spans="1:5" s="213" customFormat="1" ht="17.25" customHeight="1">
      <c r="A57" s="236" t="s">
        <v>581</v>
      </c>
      <c r="B57" s="215" t="s">
        <v>582</v>
      </c>
      <c r="C57" s="222">
        <f>SUM(C58,C61)</f>
        <v>300255</v>
      </c>
      <c r="D57" s="222">
        <f>SUM(D58,D61)</f>
        <v>164031</v>
      </c>
      <c r="E57" s="217">
        <f t="shared" si="0"/>
        <v>0.5463056402058251</v>
      </c>
    </row>
    <row r="58" spans="1:5" s="213" customFormat="1" ht="17.25" customHeight="1">
      <c r="A58" s="230" t="s">
        <v>583</v>
      </c>
      <c r="B58" s="219" t="s">
        <v>584</v>
      </c>
      <c r="C58" s="222">
        <f>SUM(C59:C60)</f>
        <v>20934</v>
      </c>
      <c r="D58" s="222">
        <f>SUM(D59:D60)</f>
        <v>12148</v>
      </c>
      <c r="E58" s="217">
        <f t="shared" si="0"/>
        <v>0.5802999904461641</v>
      </c>
    </row>
    <row r="59" spans="1:5" s="213" customFormat="1" ht="17.25" customHeight="1">
      <c r="A59" s="231" t="s">
        <v>585</v>
      </c>
      <c r="B59" s="215" t="s">
        <v>586</v>
      </c>
      <c r="C59" s="224">
        <v>20934</v>
      </c>
      <c r="D59" s="224">
        <v>12148</v>
      </c>
      <c r="E59" s="217">
        <f t="shared" si="0"/>
        <v>0.5802999904461641</v>
      </c>
    </row>
    <row r="60" spans="1:5" s="213" customFormat="1" ht="17.25" customHeight="1">
      <c r="A60" s="232" t="s">
        <v>587</v>
      </c>
      <c r="B60" s="219" t="s">
        <v>588</v>
      </c>
      <c r="C60" s="224"/>
      <c r="D60" s="225"/>
      <c r="E60" s="217"/>
    </row>
    <row r="61" spans="1:5" s="213" customFormat="1" ht="17.25" customHeight="1">
      <c r="A61" s="230" t="s">
        <v>589</v>
      </c>
      <c r="B61" s="215" t="s">
        <v>590</v>
      </c>
      <c r="C61" s="222">
        <f>SUM(C62,C63)</f>
        <v>279321</v>
      </c>
      <c r="D61" s="222">
        <f>SUM(D62,D63)</f>
        <v>151883</v>
      </c>
      <c r="E61" s="217">
        <f t="shared" si="0"/>
        <v>0.5437578986184354</v>
      </c>
    </row>
    <row r="62" spans="1:5" s="213" customFormat="1" ht="17.25" customHeight="1">
      <c r="A62" s="231" t="s">
        <v>591</v>
      </c>
      <c r="B62" s="219" t="s">
        <v>592</v>
      </c>
      <c r="C62" s="224">
        <v>279321</v>
      </c>
      <c r="D62" s="224">
        <v>151883</v>
      </c>
      <c r="E62" s="217">
        <f t="shared" si="0"/>
        <v>0.5437578986184354</v>
      </c>
    </row>
    <row r="63" spans="1:5" s="213" customFormat="1" ht="17.25" customHeight="1">
      <c r="A63" s="232" t="s">
        <v>587</v>
      </c>
      <c r="B63" s="215" t="s">
        <v>593</v>
      </c>
      <c r="C63" s="224"/>
      <c r="D63" s="225"/>
      <c r="E63" s="217"/>
    </row>
    <row r="64" spans="1:5" s="213" customFormat="1" ht="17.25" customHeight="1">
      <c r="A64" s="236" t="s">
        <v>594</v>
      </c>
      <c r="B64" s="219" t="s">
        <v>595</v>
      </c>
      <c r="C64" s="222"/>
      <c r="D64" s="222"/>
      <c r="E64" s="217"/>
    </row>
    <row r="65" spans="1:5" s="213" customFormat="1" ht="17.25" customHeight="1">
      <c r="A65" s="236" t="s">
        <v>596</v>
      </c>
      <c r="B65" s="215" t="s">
        <v>597</v>
      </c>
      <c r="C65" s="222"/>
      <c r="D65" s="222"/>
      <c r="E65" s="217"/>
    </row>
    <row r="66" spans="1:5" s="213" customFormat="1" ht="17.25" customHeight="1">
      <c r="A66" s="237" t="s">
        <v>598</v>
      </c>
      <c r="B66" s="219" t="s">
        <v>599</v>
      </c>
      <c r="C66" s="229"/>
      <c r="D66" s="229"/>
      <c r="E66" s="217"/>
    </row>
    <row r="67" spans="1:5" s="213" customFormat="1" ht="17.25" customHeight="1">
      <c r="A67" s="227" t="s">
        <v>600</v>
      </c>
      <c r="B67" s="215" t="s">
        <v>601</v>
      </c>
      <c r="C67" s="228">
        <f>SUM(C8,C17,C44,C55)</f>
        <v>2198103</v>
      </c>
      <c r="D67" s="228">
        <f>SUM(D8,D17,D44,D55)</f>
        <v>1572202</v>
      </c>
      <c r="E67" s="217">
        <f t="shared" si="0"/>
        <v>0.7152540167589962</v>
      </c>
    </row>
    <row r="68" spans="1:4" ht="15.75">
      <c r="A68" s="86"/>
      <c r="B68" s="87"/>
      <c r="C68" s="88"/>
      <c r="D68" s="88"/>
    </row>
    <row r="69" spans="1:4" ht="15.75">
      <c r="A69" s="89"/>
      <c r="B69" s="87"/>
      <c r="C69" s="88"/>
      <c r="D69" s="88"/>
    </row>
    <row r="70" spans="1:4" ht="15.75">
      <c r="A70" s="87"/>
      <c r="B70" s="87"/>
      <c r="C70" s="88"/>
      <c r="D70" s="88"/>
    </row>
    <row r="71" spans="1:4" ht="15.75">
      <c r="A71" s="267"/>
      <c r="B71" s="267"/>
      <c r="C71" s="267"/>
      <c r="D71" s="267"/>
    </row>
    <row r="72" spans="1:4" ht="15.75">
      <c r="A72" s="267"/>
      <c r="B72" s="267"/>
      <c r="C72" s="267"/>
      <c r="D72" s="267"/>
    </row>
  </sheetData>
  <sheetProtection/>
  <mergeCells count="12">
    <mergeCell ref="A71:D71"/>
    <mergeCell ref="A72:D72"/>
    <mergeCell ref="A1:E1"/>
    <mergeCell ref="A2:E2"/>
    <mergeCell ref="C3:D3"/>
    <mergeCell ref="A4:A6"/>
    <mergeCell ref="B4:B6"/>
    <mergeCell ref="C4:C5"/>
    <mergeCell ref="D4:D5"/>
    <mergeCell ref="E4:E5"/>
    <mergeCell ref="C6:D6"/>
    <mergeCell ref="E6:E7"/>
  </mergeCells>
  <printOptions/>
  <pageMargins left="0.9055118110236221" right="0.7086614173228347" top="0.5511811023622047" bottom="0.35433070866141736" header="0.31496062992125984" footer="0.31496062992125984"/>
  <pageSetup fitToHeight="1" fitToWidth="1" horizontalDpi="600" verticalDpi="600" orientation="portrait" paperSize="9" scale="65" r:id="rId1"/>
  <headerFooter>
    <oddHeader>&amp;C5/2020. (VII.10.) önkormányzati rendelet 8. sz. melléklete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7"/>
  <sheetViews>
    <sheetView view="pageLayout" workbookViewId="0" topLeftCell="A1">
      <selection activeCell="I3" sqref="I3"/>
    </sheetView>
  </sheetViews>
  <sheetFormatPr defaultColWidth="9.140625" defaultRowHeight="15"/>
  <cols>
    <col min="1" max="1" width="67.7109375" style="0" customWidth="1"/>
    <col min="2" max="2" width="28.00390625" style="0" customWidth="1"/>
  </cols>
  <sheetData>
    <row r="1" spans="1:2" ht="21.75" customHeight="1">
      <c r="A1" s="248" t="s">
        <v>812</v>
      </c>
      <c r="B1" s="249"/>
    </row>
    <row r="2" spans="1:2" ht="26.25" customHeight="1">
      <c r="A2" s="240" t="s">
        <v>689</v>
      </c>
      <c r="B2" s="249"/>
    </row>
    <row r="3" spans="1:2" ht="26.25" customHeight="1">
      <c r="A3" s="64"/>
      <c r="B3" s="65"/>
    </row>
    <row r="4" ht="15">
      <c r="B4" s="179" t="s">
        <v>848</v>
      </c>
    </row>
    <row r="5" spans="1:2" s="165" customFormat="1" ht="33.75" customHeight="1">
      <c r="A5" s="180" t="s">
        <v>674</v>
      </c>
      <c r="B5" s="181" t="s">
        <v>691</v>
      </c>
    </row>
    <row r="6" spans="1:2" s="165" customFormat="1" ht="22.5" customHeight="1">
      <c r="A6" s="182" t="s">
        <v>692</v>
      </c>
      <c r="B6" s="56">
        <v>101</v>
      </c>
    </row>
    <row r="7" spans="1:2" s="165" customFormat="1" ht="22.5" customHeight="1">
      <c r="A7" s="182" t="s">
        <v>693</v>
      </c>
      <c r="B7" s="56">
        <v>70</v>
      </c>
    </row>
    <row r="8" spans="1:2" s="165" customFormat="1" ht="22.5" customHeight="1">
      <c r="A8" s="182" t="s">
        <v>694</v>
      </c>
      <c r="B8" s="56">
        <v>517</v>
      </c>
    </row>
    <row r="9" spans="1:2" s="165" customFormat="1" ht="22.5" customHeight="1">
      <c r="A9" s="183" t="s">
        <v>627</v>
      </c>
      <c r="B9" s="184">
        <f>SUM(B6:B8)</f>
        <v>688</v>
      </c>
    </row>
    <row r="12" spans="1:2" ht="15">
      <c r="A12" s="85"/>
      <c r="B12" s="85"/>
    </row>
    <row r="13" spans="1:2" ht="15">
      <c r="A13" s="85"/>
      <c r="B13" s="85"/>
    </row>
    <row r="14" spans="1:2" ht="15">
      <c r="A14" s="85"/>
      <c r="B14" s="85"/>
    </row>
    <row r="15" spans="1:2" ht="15">
      <c r="A15" s="85"/>
      <c r="B15" s="85"/>
    </row>
    <row r="16" spans="1:2" ht="15">
      <c r="A16" s="85"/>
      <c r="B16" s="85"/>
    </row>
    <row r="17" spans="1:2" ht="15">
      <c r="A17" s="85"/>
      <c r="B17" s="85"/>
    </row>
  </sheetData>
  <sheetProtection/>
  <mergeCells count="2">
    <mergeCell ref="A1:B1"/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  <headerFooter>
    <oddHeader>&amp;C5/2020. (VII.10.) önkormányzati rendelet 9. sz. melléklete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view="pageLayout" workbookViewId="0" topLeftCell="A1">
      <selection activeCell="F21" sqref="F21"/>
    </sheetView>
  </sheetViews>
  <sheetFormatPr defaultColWidth="9.140625" defaultRowHeight="15"/>
  <cols>
    <col min="1" max="1" width="7.140625" style="162" customWidth="1"/>
    <col min="2" max="2" width="43.8515625" style="163" customWidth="1"/>
    <col min="3" max="4" width="13.7109375" style="109" customWidth="1"/>
    <col min="5" max="5" width="12.57421875" style="109" customWidth="1"/>
    <col min="6" max="6" width="4.28125" style="109" customWidth="1"/>
    <col min="7" max="7" width="9.140625" style="109" customWidth="1"/>
    <col min="8" max="8" width="26.140625" style="109" customWidth="1"/>
    <col min="9" max="16384" width="9.140625" style="109" customWidth="1"/>
  </cols>
  <sheetData>
    <row r="1" spans="1:5" s="107" customFormat="1" ht="11.25" customHeight="1">
      <c r="A1" s="276"/>
      <c r="B1" s="276"/>
      <c r="C1" s="276"/>
      <c r="D1" s="276"/>
      <c r="E1" s="276"/>
    </row>
    <row r="2" spans="1:5" s="107" customFormat="1" ht="34.5" customHeight="1">
      <c r="A2" s="277" t="s">
        <v>628</v>
      </c>
      <c r="B2" s="278"/>
      <c r="C2" s="278"/>
      <c r="D2" s="278"/>
      <c r="E2" s="278"/>
    </row>
    <row r="3" spans="1:5" s="107" customFormat="1" ht="24.75" customHeight="1" thickBot="1">
      <c r="A3" s="279" t="s">
        <v>815</v>
      </c>
      <c r="B3" s="279"/>
      <c r="C3" s="279"/>
      <c r="D3" s="279"/>
      <c r="E3" s="279"/>
    </row>
    <row r="4" spans="1:5" ht="55.5" customHeight="1" thickBot="1" thickTop="1">
      <c r="A4" s="280" t="s">
        <v>629</v>
      </c>
      <c r="B4" s="281"/>
      <c r="C4" s="108" t="s">
        <v>630</v>
      </c>
      <c r="D4" s="108" t="s">
        <v>631</v>
      </c>
      <c r="E4" s="108" t="s">
        <v>632</v>
      </c>
    </row>
    <row r="5" spans="1:8" s="114" customFormat="1" ht="15.75" customHeight="1" thickBot="1">
      <c r="A5" s="110" t="s">
        <v>488</v>
      </c>
      <c r="B5" s="111" t="s">
        <v>633</v>
      </c>
      <c r="C5" s="112">
        <f>SUM(C6:C9)</f>
        <v>1561356</v>
      </c>
      <c r="D5" s="112">
        <f>SUM(D6:D9)</f>
        <v>1572202</v>
      </c>
      <c r="E5" s="113">
        <f aca="true" t="shared" si="0" ref="E5:E25">D5/C5</f>
        <v>1.0069465259684531</v>
      </c>
      <c r="G5" s="274" t="s">
        <v>634</v>
      </c>
      <c r="H5" s="275"/>
    </row>
    <row r="6" spans="1:8" ht="15" customHeight="1">
      <c r="A6" s="115" t="s">
        <v>490</v>
      </c>
      <c r="B6" s="116" t="s">
        <v>635</v>
      </c>
      <c r="C6" s="117">
        <v>2681</v>
      </c>
      <c r="D6" s="117">
        <v>2387</v>
      </c>
      <c r="E6" s="118">
        <f t="shared" si="0"/>
        <v>0.8903394255874674</v>
      </c>
      <c r="G6" s="282" t="s">
        <v>636</v>
      </c>
      <c r="H6" s="283"/>
    </row>
    <row r="7" spans="1:8" ht="15" customHeight="1">
      <c r="A7" s="119" t="s">
        <v>492</v>
      </c>
      <c r="B7" s="120" t="s">
        <v>637</v>
      </c>
      <c r="C7" s="121">
        <v>1383559</v>
      </c>
      <c r="D7" s="121">
        <v>1403421</v>
      </c>
      <c r="E7" s="122">
        <f t="shared" si="0"/>
        <v>1.0143557304025344</v>
      </c>
      <c r="G7" s="286" t="s">
        <v>638</v>
      </c>
      <c r="H7" s="287"/>
    </row>
    <row r="8" spans="1:8" ht="15" customHeight="1">
      <c r="A8" s="119" t="s">
        <v>494</v>
      </c>
      <c r="B8" s="120" t="s">
        <v>555</v>
      </c>
      <c r="C8" s="123">
        <v>2362</v>
      </c>
      <c r="D8" s="123">
        <v>2363</v>
      </c>
      <c r="E8" s="122">
        <f t="shared" si="0"/>
        <v>1.0004233700254022</v>
      </c>
      <c r="G8" s="124"/>
      <c r="H8" s="125"/>
    </row>
    <row r="9" spans="1:8" ht="15" customHeight="1" thickBot="1">
      <c r="A9" s="119" t="s">
        <v>496</v>
      </c>
      <c r="B9" s="120" t="s">
        <v>639</v>
      </c>
      <c r="C9" s="126">
        <v>172754</v>
      </c>
      <c r="D9" s="127">
        <v>164031</v>
      </c>
      <c r="E9" s="122">
        <f t="shared" si="0"/>
        <v>0.9495062342984822</v>
      </c>
      <c r="G9" s="128" t="s">
        <v>479</v>
      </c>
      <c r="H9" s="129">
        <f>C5/C17</f>
        <v>0.9513531298840174</v>
      </c>
    </row>
    <row r="10" spans="1:8" s="131" customFormat="1" ht="15.75" customHeight="1" thickBot="1">
      <c r="A10" s="110" t="s">
        <v>498</v>
      </c>
      <c r="B10" s="111" t="s">
        <v>640</v>
      </c>
      <c r="C10" s="130">
        <f>SUM(C11:C12)</f>
        <v>0</v>
      </c>
      <c r="D10" s="130">
        <f>SUM(D11:D12)</f>
        <v>0</v>
      </c>
      <c r="E10" s="113"/>
      <c r="G10" s="132" t="s">
        <v>813</v>
      </c>
      <c r="H10" s="133">
        <f>D5/D17</f>
        <v>0.9225216576969025</v>
      </c>
    </row>
    <row r="11" spans="1:5" ht="15.75" customHeight="1" thickBot="1">
      <c r="A11" s="119" t="s">
        <v>500</v>
      </c>
      <c r="B11" s="120" t="s">
        <v>641</v>
      </c>
      <c r="C11" s="134"/>
      <c r="D11" s="135">
        <v>0</v>
      </c>
      <c r="E11" s="136"/>
    </row>
    <row r="12" spans="1:8" ht="15.75" customHeight="1" thickBot="1">
      <c r="A12" s="119" t="s">
        <v>502</v>
      </c>
      <c r="B12" s="120" t="s">
        <v>642</v>
      </c>
      <c r="C12" s="137"/>
      <c r="D12" s="138">
        <v>0</v>
      </c>
      <c r="E12" s="139"/>
      <c r="G12" s="274" t="s">
        <v>643</v>
      </c>
      <c r="H12" s="275"/>
    </row>
    <row r="13" spans="1:8" ht="15.75" customHeight="1" thickBot="1">
      <c r="A13" s="110" t="s">
        <v>504</v>
      </c>
      <c r="B13" s="111" t="s">
        <v>644</v>
      </c>
      <c r="C13" s="130">
        <v>52256</v>
      </c>
      <c r="D13" s="130">
        <v>96913</v>
      </c>
      <c r="E13" s="113">
        <f t="shared" si="0"/>
        <v>1.8545812921004288</v>
      </c>
      <c r="G13" s="282" t="s">
        <v>645</v>
      </c>
      <c r="H13" s="283"/>
    </row>
    <row r="14" spans="1:8" ht="15" customHeight="1" thickBot="1">
      <c r="A14" s="110" t="s">
        <v>646</v>
      </c>
      <c r="B14" s="111" t="s">
        <v>647</v>
      </c>
      <c r="C14" s="130">
        <v>27935</v>
      </c>
      <c r="D14" s="130">
        <v>34273</v>
      </c>
      <c r="E14" s="113">
        <f t="shared" si="0"/>
        <v>1.226883837479864</v>
      </c>
      <c r="G14" s="286" t="s">
        <v>648</v>
      </c>
      <c r="H14" s="287"/>
    </row>
    <row r="15" spans="1:8" ht="15.75" customHeight="1" thickBot="1">
      <c r="A15" s="110" t="s">
        <v>649</v>
      </c>
      <c r="B15" s="111" t="s">
        <v>650</v>
      </c>
      <c r="C15" s="130">
        <v>-622</v>
      </c>
      <c r="D15" s="130">
        <v>621</v>
      </c>
      <c r="E15" s="113">
        <f t="shared" si="0"/>
        <v>-0.9983922829581994</v>
      </c>
      <c r="G15" s="128" t="s">
        <v>479</v>
      </c>
      <c r="H15" s="140">
        <f>C20/C29</f>
        <v>0.8833240413235478</v>
      </c>
    </row>
    <row r="16" spans="1:8" ht="15.75" customHeight="1" thickBot="1">
      <c r="A16" s="110" t="s">
        <v>651</v>
      </c>
      <c r="B16" s="111" t="s">
        <v>652</v>
      </c>
      <c r="C16" s="130">
        <v>270</v>
      </c>
      <c r="D16" s="130">
        <v>235</v>
      </c>
      <c r="E16" s="136">
        <f t="shared" si="0"/>
        <v>0.8703703703703703</v>
      </c>
      <c r="G16" s="132" t="s">
        <v>813</v>
      </c>
      <c r="H16" s="141">
        <f>D20/D29</f>
        <v>0.8718827820429469</v>
      </c>
    </row>
    <row r="17" spans="1:5" ht="16.5" customHeight="1" thickBot="1">
      <c r="A17" s="110" t="s">
        <v>653</v>
      </c>
      <c r="B17" s="142" t="s">
        <v>654</v>
      </c>
      <c r="C17" s="130">
        <f>SUM(C5,C10,C13,C14,C15,C16)</f>
        <v>1641195</v>
      </c>
      <c r="D17" s="130">
        <f>SUM(D5,D10,D13,D14,D15,D16)</f>
        <v>1704244</v>
      </c>
      <c r="E17" s="113">
        <f>D17/C17</f>
        <v>1.0384165196701185</v>
      </c>
    </row>
    <row r="18" s="143" customFormat="1" ht="27" customHeight="1" thickBot="1"/>
    <row r="19" spans="1:5" ht="50.25" customHeight="1" thickBot="1">
      <c r="A19" s="272" t="s">
        <v>655</v>
      </c>
      <c r="B19" s="273"/>
      <c r="C19" s="144" t="s">
        <v>630</v>
      </c>
      <c r="D19" s="145" t="s">
        <v>631</v>
      </c>
      <c r="E19" s="145" t="s">
        <v>656</v>
      </c>
    </row>
    <row r="20" spans="1:8" s="131" customFormat="1" ht="15.75" customHeight="1" thickBot="1">
      <c r="A20" s="146" t="s">
        <v>657</v>
      </c>
      <c r="B20" s="147" t="s">
        <v>658</v>
      </c>
      <c r="C20" s="130">
        <f>SUM(C21:C25)</f>
        <v>1449707</v>
      </c>
      <c r="D20" s="130">
        <f>SUM(D21:D25)</f>
        <v>1485901</v>
      </c>
      <c r="E20" s="113">
        <f t="shared" si="0"/>
        <v>1.0249664242498657</v>
      </c>
      <c r="G20" s="274" t="s">
        <v>659</v>
      </c>
      <c r="H20" s="275"/>
    </row>
    <row r="21" spans="1:8" ht="15" customHeight="1">
      <c r="A21" s="148" t="s">
        <v>506</v>
      </c>
      <c r="B21" s="120" t="s">
        <v>660</v>
      </c>
      <c r="C21" s="149">
        <v>1794362</v>
      </c>
      <c r="D21" s="149">
        <v>1760279</v>
      </c>
      <c r="E21" s="136">
        <f t="shared" si="0"/>
        <v>0.981005505020726</v>
      </c>
      <c r="G21" s="284" t="s">
        <v>661</v>
      </c>
      <c r="H21" s="285"/>
    </row>
    <row r="22" spans="1:8" ht="15" customHeight="1">
      <c r="A22" s="148" t="s">
        <v>508</v>
      </c>
      <c r="B22" s="120" t="s">
        <v>662</v>
      </c>
      <c r="C22" s="150"/>
      <c r="D22" s="150">
        <v>34082</v>
      </c>
      <c r="E22" s="151"/>
      <c r="G22" s="286" t="s">
        <v>663</v>
      </c>
      <c r="H22" s="287"/>
    </row>
    <row r="23" spans="1:8" ht="15" customHeight="1">
      <c r="A23" s="152" t="s">
        <v>510</v>
      </c>
      <c r="B23" s="153" t="s">
        <v>664</v>
      </c>
      <c r="C23" s="150">
        <v>-339423</v>
      </c>
      <c r="D23" s="150">
        <v>-344655</v>
      </c>
      <c r="E23" s="151">
        <f t="shared" si="0"/>
        <v>1.0154143944281915</v>
      </c>
      <c r="G23" s="124"/>
      <c r="H23" s="125"/>
    </row>
    <row r="24" spans="1:8" s="131" customFormat="1" ht="15" customHeight="1">
      <c r="A24" s="148" t="s">
        <v>512</v>
      </c>
      <c r="B24" s="120" t="s">
        <v>665</v>
      </c>
      <c r="C24" s="150">
        <v>0</v>
      </c>
      <c r="D24" s="150"/>
      <c r="E24" s="151"/>
      <c r="G24" s="128" t="s">
        <v>479</v>
      </c>
      <c r="H24" s="154">
        <f>C20/C5</f>
        <v>0.9284922849113206</v>
      </c>
    </row>
    <row r="25" spans="1:8" ht="15" customHeight="1" thickBot="1">
      <c r="A25" s="148" t="s">
        <v>514</v>
      </c>
      <c r="B25" s="120" t="s">
        <v>666</v>
      </c>
      <c r="C25" s="155">
        <v>-5232</v>
      </c>
      <c r="D25" s="155">
        <v>36195</v>
      </c>
      <c r="E25" s="151">
        <f t="shared" si="0"/>
        <v>-6.918004587155964</v>
      </c>
      <c r="G25" s="132" t="s">
        <v>813</v>
      </c>
      <c r="H25" s="141">
        <f>D20/D5</f>
        <v>0.9451081985648154</v>
      </c>
    </row>
    <row r="26" spans="1:5" ht="15.75" customHeight="1" thickBot="1">
      <c r="A26" s="146" t="s">
        <v>516</v>
      </c>
      <c r="B26" s="147" t="s">
        <v>667</v>
      </c>
      <c r="C26" s="130">
        <v>47667</v>
      </c>
      <c r="D26" s="130">
        <v>40777</v>
      </c>
      <c r="E26" s="113">
        <f>D26/C26</f>
        <v>0.8554555562548514</v>
      </c>
    </row>
    <row r="27" spans="1:5" ht="15.75" customHeight="1" thickBot="1">
      <c r="A27" s="146" t="s">
        <v>518</v>
      </c>
      <c r="B27" s="111" t="s">
        <v>668</v>
      </c>
      <c r="C27" s="130">
        <v>0</v>
      </c>
      <c r="D27" s="130">
        <v>0</v>
      </c>
      <c r="E27" s="113"/>
    </row>
    <row r="28" spans="1:5" ht="15.75" customHeight="1" thickBot="1">
      <c r="A28" s="146" t="s">
        <v>520</v>
      </c>
      <c r="B28" s="156" t="s">
        <v>669</v>
      </c>
      <c r="C28" s="130">
        <v>143821</v>
      </c>
      <c r="D28" s="130">
        <v>177566</v>
      </c>
      <c r="E28" s="136">
        <f>D28/C28</f>
        <v>1.2346319383122075</v>
      </c>
    </row>
    <row r="29" spans="1:5" ht="13.5" thickBot="1">
      <c r="A29" s="157" t="s">
        <v>521</v>
      </c>
      <c r="B29" s="158" t="s">
        <v>670</v>
      </c>
      <c r="C29" s="159">
        <f>SUM(C20,C26,C27,C28)</f>
        <v>1641195</v>
      </c>
      <c r="D29" s="159">
        <f>SUM(D20,D26,D27,D28)</f>
        <v>1704244</v>
      </c>
      <c r="E29" s="160">
        <f>D29/C29</f>
        <v>1.0384165196701185</v>
      </c>
    </row>
    <row r="30" s="161" customFormat="1" ht="24" customHeight="1" thickTop="1"/>
  </sheetData>
  <sheetProtection/>
  <mergeCells count="14">
    <mergeCell ref="G21:H21"/>
    <mergeCell ref="G22:H22"/>
    <mergeCell ref="G7:H7"/>
    <mergeCell ref="G12:H12"/>
    <mergeCell ref="G13:H13"/>
    <mergeCell ref="G14:H14"/>
    <mergeCell ref="A19:B19"/>
    <mergeCell ref="G20:H20"/>
    <mergeCell ref="A1:E1"/>
    <mergeCell ref="A2:E2"/>
    <mergeCell ref="A3:E3"/>
    <mergeCell ref="A4:B4"/>
    <mergeCell ref="G5:H5"/>
    <mergeCell ref="G6:H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 r:id="rId1"/>
  <headerFooter>
    <oddHeader>&amp;C5/2020. (VII.10.) önkormányzati rendelet 10. sz. melléklete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D11"/>
  <sheetViews>
    <sheetView tabSelected="1" view="pageLayout" workbookViewId="0" topLeftCell="A1">
      <selection activeCell="E11" sqref="E11"/>
    </sheetView>
  </sheetViews>
  <sheetFormatPr defaultColWidth="9.140625" defaultRowHeight="15"/>
  <cols>
    <col min="1" max="1" width="43.57421875" style="0" customWidth="1"/>
    <col min="2" max="2" width="16.28125" style="0" customWidth="1"/>
    <col min="3" max="3" width="25.00390625" style="0" customWidth="1"/>
    <col min="4" max="4" width="19.00390625" style="0" customWidth="1"/>
  </cols>
  <sheetData>
    <row r="1" spans="1:4" ht="57.75" customHeight="1">
      <c r="A1" s="240" t="s">
        <v>857</v>
      </c>
      <c r="B1" s="240"/>
      <c r="C1" s="240"/>
      <c r="D1" s="240"/>
    </row>
    <row r="2" spans="1:4" ht="57.75" customHeight="1">
      <c r="A2" s="64"/>
      <c r="B2" s="64"/>
      <c r="C2" s="64"/>
      <c r="D2" s="64"/>
    </row>
    <row r="3" spans="1:4" ht="18">
      <c r="A3" s="64"/>
      <c r="B3" s="64"/>
      <c r="C3" s="291"/>
      <c r="D3" s="64"/>
    </row>
    <row r="4" spans="1:4" ht="18.75">
      <c r="A4" s="292"/>
      <c r="B4" s="64"/>
      <c r="C4" s="85"/>
      <c r="D4" s="80"/>
    </row>
    <row r="5" spans="1:4" ht="18">
      <c r="A5" s="293" t="s">
        <v>861</v>
      </c>
      <c r="B5" s="294" t="s">
        <v>858</v>
      </c>
      <c r="C5" s="294" t="s">
        <v>859</v>
      </c>
      <c r="D5" s="294" t="s">
        <v>696</v>
      </c>
    </row>
    <row r="6" spans="1:4" ht="15">
      <c r="A6" s="297" t="s">
        <v>862</v>
      </c>
      <c r="B6" s="297">
        <v>0</v>
      </c>
      <c r="C6" s="300">
        <v>25085307</v>
      </c>
      <c r="D6" s="297">
        <v>25085307</v>
      </c>
    </row>
    <row r="7" spans="1:4" ht="15.75">
      <c r="A7" s="297" t="s">
        <v>863</v>
      </c>
      <c r="B7" s="294">
        <v>0</v>
      </c>
      <c r="C7" s="301">
        <v>16670481</v>
      </c>
      <c r="D7" s="294">
        <v>16670481</v>
      </c>
    </row>
    <row r="8" spans="1:4" ht="15.75">
      <c r="A8" s="296" t="s">
        <v>864</v>
      </c>
      <c r="B8" s="299">
        <v>0</v>
      </c>
      <c r="C8" s="302">
        <f>SUM(C6:C7)</f>
        <v>41755788</v>
      </c>
      <c r="D8" s="295">
        <f>SUM(D6:D7)</f>
        <v>41755788</v>
      </c>
    </row>
    <row r="9" spans="1:4" ht="15.75">
      <c r="A9" s="296" t="s">
        <v>862</v>
      </c>
      <c r="B9" s="299">
        <v>0</v>
      </c>
      <c r="C9" s="295">
        <v>22984236</v>
      </c>
      <c r="D9" s="295">
        <v>22984236</v>
      </c>
    </row>
    <row r="10" spans="1:4" ht="15.75">
      <c r="A10" s="296" t="s">
        <v>863</v>
      </c>
      <c r="B10" s="299">
        <v>0</v>
      </c>
      <c r="C10" s="298">
        <v>0</v>
      </c>
      <c r="D10" s="298">
        <v>0</v>
      </c>
    </row>
    <row r="11" spans="1:4" ht="15.75">
      <c r="A11" s="298" t="s">
        <v>860</v>
      </c>
      <c r="B11" s="298">
        <v>0</v>
      </c>
      <c r="C11" s="298">
        <v>22984236</v>
      </c>
      <c r="D11" s="298">
        <v>22984236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landscape" paperSize="9" r:id="rId1"/>
  <headerFooter>
    <oddHeader>&amp;C5/2020. (VII.10.) önkormányzati rendelet 11. sz. melléklete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view="pageLayout" workbookViewId="0" topLeftCell="A1">
      <selection activeCell="I4" sqref="I4"/>
    </sheetView>
  </sheetViews>
  <sheetFormatPr defaultColWidth="9.140625" defaultRowHeight="15"/>
  <cols>
    <col min="1" max="1" width="26.7109375" style="0" customWidth="1"/>
    <col min="2" max="2" width="16.57421875" style="102" customWidth="1"/>
    <col min="3" max="3" width="7.140625" style="0" customWidth="1"/>
    <col min="4" max="4" width="30.140625" style="0" customWidth="1"/>
    <col min="5" max="5" width="15.7109375" style="0" customWidth="1"/>
  </cols>
  <sheetData>
    <row r="1" spans="1:5" ht="16.5">
      <c r="A1" s="270" t="s">
        <v>814</v>
      </c>
      <c r="B1" s="270"/>
      <c r="C1" s="270"/>
      <c r="D1" s="270"/>
      <c r="E1" s="270"/>
    </row>
    <row r="2" s="90" customFormat="1" ht="24.75" customHeight="1">
      <c r="B2" s="91"/>
    </row>
    <row r="3" spans="1:5" s="90" customFormat="1" ht="13.5">
      <c r="A3" s="271" t="s">
        <v>817</v>
      </c>
      <c r="B3" s="271"/>
      <c r="D3" s="271" t="s">
        <v>818</v>
      </c>
      <c r="E3" s="271"/>
    </row>
    <row r="4" spans="1:5" s="90" customFormat="1" ht="13.5">
      <c r="A4" s="92"/>
      <c r="B4" s="92"/>
      <c r="D4" s="92"/>
      <c r="E4" s="92"/>
    </row>
    <row r="5" spans="1:5" s="90" customFormat="1" ht="13.5">
      <c r="A5" s="268" t="s">
        <v>602</v>
      </c>
      <c r="B5" s="269"/>
      <c r="D5" s="268" t="s">
        <v>602</v>
      </c>
      <c r="E5" s="269"/>
    </row>
    <row r="6" spans="1:5" s="90" customFormat="1" ht="13.5">
      <c r="A6" s="93" t="s">
        <v>603</v>
      </c>
      <c r="B6" s="94">
        <f>SUM(B7:B8)</f>
        <v>2022608</v>
      </c>
      <c r="D6" s="93" t="s">
        <v>604</v>
      </c>
      <c r="E6" s="94">
        <v>247869</v>
      </c>
    </row>
    <row r="7" spans="1:5" s="90" customFormat="1" ht="12.75">
      <c r="A7" s="95" t="s">
        <v>605</v>
      </c>
      <c r="B7" s="96">
        <v>1990016</v>
      </c>
      <c r="D7" s="95"/>
      <c r="E7" s="95"/>
    </row>
    <row r="8" spans="1:5" s="90" customFormat="1" ht="13.5">
      <c r="A8" s="95" t="s">
        <v>606</v>
      </c>
      <c r="B8" s="96">
        <v>32592</v>
      </c>
      <c r="D8" s="93"/>
      <c r="E8" s="94"/>
    </row>
    <row r="9" spans="1:5" s="90" customFormat="1" ht="13.5">
      <c r="A9" s="93" t="s">
        <v>607</v>
      </c>
      <c r="B9" s="94">
        <f>SUM(B10:B11)</f>
        <v>29408964</v>
      </c>
      <c r="D9" s="93" t="s">
        <v>608</v>
      </c>
      <c r="E9" s="94">
        <v>6829128</v>
      </c>
    </row>
    <row r="10" spans="1:5" s="90" customFormat="1" ht="12.75">
      <c r="A10" s="95" t="s">
        <v>605</v>
      </c>
      <c r="B10" s="96">
        <v>9643632</v>
      </c>
      <c r="D10" s="95"/>
      <c r="E10" s="96"/>
    </row>
    <row r="11" spans="1:5" s="90" customFormat="1" ht="13.5">
      <c r="A11" s="95" t="s">
        <v>606</v>
      </c>
      <c r="B11" s="96">
        <v>19765332</v>
      </c>
      <c r="D11" s="93"/>
      <c r="E11" s="93"/>
    </row>
    <row r="12" spans="1:5" s="90" customFormat="1" ht="13.5">
      <c r="A12" s="93" t="s">
        <v>609</v>
      </c>
      <c r="B12" s="94">
        <f>SUM(B13:B14)</f>
        <v>2435722</v>
      </c>
      <c r="D12" s="93" t="s">
        <v>610</v>
      </c>
      <c r="E12" s="94">
        <v>160248</v>
      </c>
    </row>
    <row r="13" spans="1:5" s="90" customFormat="1" ht="12.75">
      <c r="A13" s="95" t="s">
        <v>605</v>
      </c>
      <c r="B13" s="96">
        <v>2435722</v>
      </c>
      <c r="D13" s="95"/>
      <c r="E13" s="96"/>
    </row>
    <row r="14" spans="1:5" s="90" customFormat="1" ht="12.75">
      <c r="A14" s="95" t="s">
        <v>606</v>
      </c>
      <c r="B14" s="96">
        <v>0</v>
      </c>
      <c r="D14" s="95"/>
      <c r="E14" s="96"/>
    </row>
    <row r="15" spans="1:5" s="90" customFormat="1" ht="12.75">
      <c r="A15" s="95"/>
      <c r="B15" s="96"/>
      <c r="D15" s="95"/>
      <c r="E15" s="96"/>
    </row>
    <row r="16" spans="1:5" s="90" customFormat="1" ht="13.5">
      <c r="A16" s="93" t="s">
        <v>611</v>
      </c>
      <c r="B16" s="94">
        <f>SUM(B17:B20)</f>
        <v>2063597</v>
      </c>
      <c r="D16" s="93"/>
      <c r="E16" s="94"/>
    </row>
    <row r="17" spans="1:5" s="90" customFormat="1" ht="12.75">
      <c r="A17" s="97" t="s">
        <v>612</v>
      </c>
      <c r="B17" s="98">
        <v>0</v>
      </c>
      <c r="D17" s="95"/>
      <c r="E17" s="95"/>
    </row>
    <row r="18" spans="1:5" s="90" customFormat="1" ht="12.75">
      <c r="A18" s="97" t="s">
        <v>613</v>
      </c>
      <c r="B18" s="98">
        <v>0</v>
      </c>
      <c r="D18" s="95"/>
      <c r="E18" s="95"/>
    </row>
    <row r="19" spans="1:5" s="90" customFormat="1" ht="12.75">
      <c r="A19" s="97" t="s">
        <v>614</v>
      </c>
      <c r="B19" s="98">
        <v>0</v>
      </c>
      <c r="D19" s="95"/>
      <c r="E19" s="95"/>
    </row>
    <row r="20" spans="1:5" s="90" customFormat="1" ht="12.75">
      <c r="A20" s="97" t="s">
        <v>615</v>
      </c>
      <c r="B20" s="98">
        <v>2063597</v>
      </c>
      <c r="D20" s="95"/>
      <c r="E20" s="95"/>
    </row>
    <row r="21" spans="1:5" s="90" customFormat="1" ht="12.75">
      <c r="A21" s="95"/>
      <c r="B21" s="96"/>
      <c r="D21" s="95"/>
      <c r="E21" s="95"/>
    </row>
    <row r="22" spans="1:5" s="90" customFormat="1" ht="13.5">
      <c r="A22" s="93" t="s">
        <v>616</v>
      </c>
      <c r="B22" s="94">
        <v>1383366</v>
      </c>
      <c r="D22" s="93" t="s">
        <v>617</v>
      </c>
      <c r="E22" s="94">
        <v>10796780</v>
      </c>
    </row>
    <row r="23" spans="1:5" s="90" customFormat="1" ht="12.75">
      <c r="A23" s="95"/>
      <c r="B23" s="96"/>
      <c r="D23" s="95"/>
      <c r="E23" s="95"/>
    </row>
    <row r="24" spans="1:5" s="90" customFormat="1" ht="13.5">
      <c r="A24" s="93" t="s">
        <v>619</v>
      </c>
      <c r="B24" s="94">
        <v>492500</v>
      </c>
      <c r="D24" s="93" t="s">
        <v>618</v>
      </c>
      <c r="E24" s="94">
        <v>11610713</v>
      </c>
    </row>
    <row r="25" spans="1:5" s="90" customFormat="1" ht="13.5">
      <c r="A25" s="93"/>
      <c r="B25" s="94"/>
      <c r="D25" s="95"/>
      <c r="E25" s="95"/>
    </row>
    <row r="26" spans="1:5" s="90" customFormat="1" ht="13.5">
      <c r="A26" s="93" t="s">
        <v>620</v>
      </c>
      <c r="B26" s="94">
        <v>99078</v>
      </c>
      <c r="D26" s="93"/>
      <c r="E26" s="94"/>
    </row>
    <row r="27" spans="1:5" s="90" customFormat="1" ht="13.5">
      <c r="A27" s="93" t="s">
        <v>850</v>
      </c>
      <c r="B27" s="94">
        <v>81300</v>
      </c>
      <c r="D27" s="93" t="s">
        <v>621</v>
      </c>
      <c r="E27" s="94">
        <v>9375920</v>
      </c>
    </row>
    <row r="28" spans="1:5" s="90" customFormat="1" ht="13.5">
      <c r="A28" s="93" t="s">
        <v>851</v>
      </c>
      <c r="B28" s="94">
        <v>162620</v>
      </c>
      <c r="D28" s="93" t="s">
        <v>849</v>
      </c>
      <c r="E28" s="94">
        <v>18000</v>
      </c>
    </row>
    <row r="29" spans="1:5" s="90" customFormat="1" ht="13.5">
      <c r="A29" s="93" t="s">
        <v>622</v>
      </c>
      <c r="B29" s="94">
        <v>200843</v>
      </c>
      <c r="D29" s="93" t="s">
        <v>623</v>
      </c>
      <c r="E29" s="94">
        <v>1572500</v>
      </c>
    </row>
    <row r="30" spans="1:5" s="90" customFormat="1" ht="12.75">
      <c r="A30" s="95"/>
      <c r="B30" s="96"/>
      <c r="D30" s="95"/>
      <c r="E30" s="95"/>
    </row>
    <row r="31" spans="1:5" s="101" customFormat="1" ht="12.75">
      <c r="A31" s="99" t="s">
        <v>624</v>
      </c>
      <c r="B31" s="100">
        <f>B6+B9+B12-B16+B22+B24+B26+B27+B28+B29</f>
        <v>34223404</v>
      </c>
      <c r="D31" s="99" t="s">
        <v>625</v>
      </c>
      <c r="E31" s="100">
        <f>SUM(E6,E9,E12,E22,E24,E27,E28,E29)</f>
        <v>40611158</v>
      </c>
    </row>
    <row r="33" spans="1:5" s="90" customFormat="1" ht="13.5">
      <c r="A33" s="268" t="s">
        <v>474</v>
      </c>
      <c r="B33" s="269"/>
      <c r="D33" s="268" t="s">
        <v>474</v>
      </c>
      <c r="E33" s="269"/>
    </row>
    <row r="34" spans="1:5" s="90" customFormat="1" ht="12.75">
      <c r="A34" s="95"/>
      <c r="B34" s="96"/>
      <c r="D34" s="95"/>
      <c r="E34" s="95"/>
    </row>
    <row r="35" spans="1:5" s="90" customFormat="1" ht="13.5">
      <c r="A35" s="93" t="s">
        <v>616</v>
      </c>
      <c r="B35" s="94">
        <v>50000</v>
      </c>
      <c r="D35" s="93" t="s">
        <v>617</v>
      </c>
      <c r="E35" s="94">
        <v>157963</v>
      </c>
    </row>
    <row r="36" spans="1:5" s="90" customFormat="1" ht="12.75">
      <c r="A36" s="95"/>
      <c r="B36" s="95"/>
      <c r="D36" s="95"/>
      <c r="E36" s="95"/>
    </row>
    <row r="37" spans="1:5" s="90" customFormat="1" ht="13.5">
      <c r="A37" s="93" t="s">
        <v>622</v>
      </c>
      <c r="B37" s="94">
        <v>0</v>
      </c>
      <c r="D37" s="93"/>
      <c r="E37" s="94"/>
    </row>
    <row r="38" spans="1:5" s="90" customFormat="1" ht="12.75">
      <c r="A38" s="95"/>
      <c r="B38" s="96"/>
      <c r="D38" s="95"/>
      <c r="E38" s="95"/>
    </row>
    <row r="39" spans="1:5" s="101" customFormat="1" ht="12.75">
      <c r="A39" s="99" t="s">
        <v>624</v>
      </c>
      <c r="B39" s="100">
        <f>SUM(B34:B38)</f>
        <v>50000</v>
      </c>
      <c r="D39" s="99" t="s">
        <v>625</v>
      </c>
      <c r="E39" s="100">
        <f>SUM(E34:E38)</f>
        <v>157963</v>
      </c>
    </row>
    <row r="41" spans="1:5" s="90" customFormat="1" ht="13.5">
      <c r="A41" s="268" t="s">
        <v>626</v>
      </c>
      <c r="B41" s="269"/>
      <c r="D41" s="268" t="s">
        <v>626</v>
      </c>
      <c r="E41" s="269"/>
    </row>
    <row r="42" spans="1:5" s="90" customFormat="1" ht="12.75">
      <c r="A42" s="95"/>
      <c r="B42" s="96"/>
      <c r="D42" s="95"/>
      <c r="E42" s="95"/>
    </row>
    <row r="43" spans="1:5" s="90" customFormat="1" ht="13.5">
      <c r="A43" s="93" t="s">
        <v>616</v>
      </c>
      <c r="B43" s="94">
        <v>0</v>
      </c>
      <c r="D43" s="93" t="s">
        <v>617</v>
      </c>
      <c r="E43" s="94">
        <v>7544</v>
      </c>
    </row>
    <row r="44" spans="1:5" s="90" customFormat="1" ht="12.75">
      <c r="A44" s="95"/>
      <c r="B44" s="96"/>
      <c r="D44" s="95"/>
      <c r="E44" s="95"/>
    </row>
    <row r="45" spans="1:5" s="101" customFormat="1" ht="12.75">
      <c r="A45" s="99" t="s">
        <v>624</v>
      </c>
      <c r="B45" s="100">
        <f>SUM(B42:B44)</f>
        <v>0</v>
      </c>
      <c r="D45" s="99" t="s">
        <v>625</v>
      </c>
      <c r="E45" s="100">
        <f>SUM(E42:E44)</f>
        <v>7544</v>
      </c>
    </row>
    <row r="46" ht="15.75" thickBot="1"/>
    <row r="47" spans="1:5" s="105" customFormat="1" ht="16.5" thickBot="1">
      <c r="A47" s="103" t="s">
        <v>627</v>
      </c>
      <c r="B47" s="104">
        <f>SUM(B31,B39,B45)</f>
        <v>34273404</v>
      </c>
      <c r="D47" s="103" t="s">
        <v>627</v>
      </c>
      <c r="E47" s="106">
        <f>SUM(E31,E39,E45)</f>
        <v>40776665</v>
      </c>
    </row>
  </sheetData>
  <sheetProtection/>
  <mergeCells count="9">
    <mergeCell ref="A41:B41"/>
    <mergeCell ref="D41:E41"/>
    <mergeCell ref="A1:E1"/>
    <mergeCell ref="A3:B3"/>
    <mergeCell ref="D3:E3"/>
    <mergeCell ref="A5:B5"/>
    <mergeCell ref="D5:E5"/>
    <mergeCell ref="A33:B33"/>
    <mergeCell ref="D33:E3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  <headerFooter>
    <oddHeader>&amp;C5/2020. (VII.10.) önkormányzati rendelet 12. sz. melléklete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"/>
  <sheetViews>
    <sheetView view="pageLayout" workbookViewId="0" topLeftCell="A1">
      <selection activeCell="A32" sqref="A32"/>
    </sheetView>
  </sheetViews>
  <sheetFormatPr defaultColWidth="9.140625" defaultRowHeight="15"/>
  <cols>
    <col min="1" max="1" width="67.7109375" style="0" customWidth="1"/>
    <col min="2" max="2" width="10.00390625" style="0" customWidth="1"/>
    <col min="3" max="3" width="28.00390625" style="0" customWidth="1"/>
  </cols>
  <sheetData>
    <row r="1" spans="1:3" ht="21.75" customHeight="1">
      <c r="A1" s="248" t="s">
        <v>812</v>
      </c>
      <c r="B1" s="249"/>
      <c r="C1" s="249"/>
    </row>
    <row r="2" spans="1:3" ht="26.25" customHeight="1">
      <c r="A2" s="240" t="s">
        <v>695</v>
      </c>
      <c r="B2" s="249"/>
      <c r="C2" s="249"/>
    </row>
    <row r="3" spans="1:3" ht="26.25" customHeight="1">
      <c r="A3" s="64"/>
      <c r="B3" s="65"/>
      <c r="C3" s="65"/>
    </row>
    <row r="4" ht="15">
      <c r="C4" s="179" t="s">
        <v>690</v>
      </c>
    </row>
    <row r="5" spans="1:3" ht="33.75" customHeight="1">
      <c r="A5" s="74" t="s">
        <v>26</v>
      </c>
      <c r="B5" s="75" t="s">
        <v>27</v>
      </c>
      <c r="C5" s="69" t="s">
        <v>696</v>
      </c>
    </row>
    <row r="6" spans="1:3" s="80" customFormat="1" ht="24.75" customHeight="1">
      <c r="A6" s="77" t="s">
        <v>198</v>
      </c>
      <c r="B6" s="74" t="s">
        <v>199</v>
      </c>
      <c r="C6" s="79">
        <f>SUM(C7:C10)</f>
        <v>54172245</v>
      </c>
    </row>
    <row r="7" spans="1:3" s="208" customFormat="1" ht="15">
      <c r="A7" s="81" t="s">
        <v>697</v>
      </c>
      <c r="B7" s="199"/>
      <c r="C7" s="207">
        <v>52397924</v>
      </c>
    </row>
    <row r="8" spans="1:3" s="208" customFormat="1" ht="15">
      <c r="A8" s="83" t="s">
        <v>698</v>
      </c>
      <c r="B8" s="199"/>
      <c r="C8" s="207">
        <v>486200</v>
      </c>
    </row>
    <row r="9" spans="1:3" s="208" customFormat="1" ht="15">
      <c r="A9" s="81" t="s">
        <v>843</v>
      </c>
      <c r="B9" s="199"/>
      <c r="C9" s="207">
        <v>940000</v>
      </c>
    </row>
    <row r="10" spans="1:3" s="208" customFormat="1" ht="15">
      <c r="A10" s="81" t="s">
        <v>844</v>
      </c>
      <c r="B10" s="199"/>
      <c r="C10" s="207">
        <v>348121</v>
      </c>
    </row>
    <row r="11" spans="1:3" s="208" customFormat="1" ht="25.5">
      <c r="A11" s="84" t="s">
        <v>200</v>
      </c>
      <c r="B11" s="74" t="s">
        <v>201</v>
      </c>
      <c r="C11" s="79">
        <f>SUM(C12:C15)</f>
        <v>83074150</v>
      </c>
    </row>
    <row r="12" spans="1:3" s="80" customFormat="1" ht="30">
      <c r="A12" s="81" t="s">
        <v>699</v>
      </c>
      <c r="B12" s="74"/>
      <c r="C12" s="207">
        <v>68748050</v>
      </c>
    </row>
    <row r="13" spans="1:3" s="80" customFormat="1" ht="15">
      <c r="A13" s="83" t="s">
        <v>700</v>
      </c>
      <c r="B13" s="74"/>
      <c r="C13" s="207">
        <v>12759400</v>
      </c>
    </row>
    <row r="14" spans="1:3" s="208" customFormat="1" ht="30">
      <c r="A14" s="83" t="s">
        <v>701</v>
      </c>
      <c r="B14" s="199"/>
      <c r="C14" s="207">
        <v>396700</v>
      </c>
    </row>
    <row r="15" spans="1:3" s="208" customFormat="1" ht="15">
      <c r="A15" s="81" t="s">
        <v>843</v>
      </c>
      <c r="B15" s="199"/>
      <c r="C15" s="207">
        <v>1170000</v>
      </c>
    </row>
    <row r="16" spans="1:3" s="80" customFormat="1" ht="25.5">
      <c r="A16" s="77" t="s">
        <v>702</v>
      </c>
      <c r="B16" s="74" t="s">
        <v>203</v>
      </c>
      <c r="C16" s="185">
        <f>SUM(C17:C22)</f>
        <v>87902055</v>
      </c>
    </row>
    <row r="17" spans="1:3" s="208" customFormat="1" ht="30">
      <c r="A17" s="83" t="s">
        <v>704</v>
      </c>
      <c r="B17" s="199"/>
      <c r="C17" s="207">
        <v>9201000</v>
      </c>
    </row>
    <row r="18" spans="1:3" s="208" customFormat="1" ht="15">
      <c r="A18" s="83" t="s">
        <v>705</v>
      </c>
      <c r="B18" s="199"/>
      <c r="C18" s="207">
        <v>23829040</v>
      </c>
    </row>
    <row r="19" spans="1:3" s="208" customFormat="1" ht="17.25" customHeight="1">
      <c r="A19" s="83" t="s">
        <v>706</v>
      </c>
      <c r="B19" s="199"/>
      <c r="C19" s="207">
        <v>28191278</v>
      </c>
    </row>
    <row r="20" spans="1:3" s="208" customFormat="1" ht="15">
      <c r="A20" s="83" t="s">
        <v>707</v>
      </c>
      <c r="B20" s="74"/>
      <c r="C20" s="207">
        <v>19877900</v>
      </c>
    </row>
    <row r="21" spans="1:3" s="208" customFormat="1" ht="15">
      <c r="A21" s="81" t="s">
        <v>703</v>
      </c>
      <c r="B21" s="74"/>
      <c r="C21" s="207">
        <v>3028837</v>
      </c>
    </row>
    <row r="22" spans="1:3" s="208" customFormat="1" ht="15">
      <c r="A22" s="81" t="s">
        <v>843</v>
      </c>
      <c r="B22" s="74"/>
      <c r="C22" s="207">
        <v>3774000</v>
      </c>
    </row>
    <row r="23" spans="1:3" s="208" customFormat="1" ht="21.75" customHeight="1">
      <c r="A23" s="84" t="s">
        <v>204</v>
      </c>
      <c r="B23" s="74" t="s">
        <v>205</v>
      </c>
      <c r="C23" s="79">
        <f>SUM(C24:C27)</f>
        <v>3644066</v>
      </c>
    </row>
    <row r="24" spans="1:3" s="208" customFormat="1" ht="15">
      <c r="A24" s="83" t="s">
        <v>708</v>
      </c>
      <c r="B24" s="74"/>
      <c r="C24" s="207">
        <v>3161730</v>
      </c>
    </row>
    <row r="25" spans="1:3" s="208" customFormat="1" ht="15">
      <c r="A25" s="83" t="s">
        <v>842</v>
      </c>
      <c r="B25" s="74"/>
      <c r="C25" s="207">
        <v>199000</v>
      </c>
    </row>
    <row r="26" spans="1:3" s="208" customFormat="1" ht="15">
      <c r="A26" s="83" t="s">
        <v>709</v>
      </c>
      <c r="B26" s="74"/>
      <c r="C26" s="207">
        <v>176336</v>
      </c>
    </row>
    <row r="27" spans="1:3" s="208" customFormat="1" ht="15">
      <c r="A27" s="81" t="s">
        <v>843</v>
      </c>
      <c r="B27" s="74"/>
      <c r="C27" s="207">
        <v>107000</v>
      </c>
    </row>
    <row r="28" spans="1:3" s="208" customFormat="1" ht="25.5">
      <c r="A28" s="84" t="s">
        <v>710</v>
      </c>
      <c r="B28" s="74" t="s">
        <v>207</v>
      </c>
      <c r="C28" s="79">
        <f>SUM(C29:C30)</f>
        <v>7403250</v>
      </c>
    </row>
    <row r="29" spans="1:3" s="208" customFormat="1" ht="15">
      <c r="A29" s="83" t="s">
        <v>711</v>
      </c>
      <c r="B29" s="74"/>
      <c r="C29" s="207">
        <v>1619250</v>
      </c>
    </row>
    <row r="30" spans="1:3" s="208" customFormat="1" ht="15">
      <c r="A30" s="83" t="s">
        <v>841</v>
      </c>
      <c r="B30" s="74"/>
      <c r="C30" s="207">
        <v>5784000</v>
      </c>
    </row>
    <row r="31" spans="1:3" s="80" customFormat="1" ht="21" customHeight="1">
      <c r="A31" s="77" t="s">
        <v>846</v>
      </c>
      <c r="B31" s="74" t="s">
        <v>209</v>
      </c>
      <c r="C31" s="79">
        <f>SUM(C32:C33)</f>
        <v>5707212</v>
      </c>
    </row>
    <row r="32" spans="1:3" s="80" customFormat="1" ht="15">
      <c r="A32" s="81" t="s">
        <v>845</v>
      </c>
      <c r="B32" s="74"/>
      <c r="C32" s="207">
        <v>2539778</v>
      </c>
    </row>
    <row r="33" spans="1:3" s="80" customFormat="1" ht="15">
      <c r="A33" s="81" t="s">
        <v>840</v>
      </c>
      <c r="B33" s="74"/>
      <c r="C33" s="207">
        <v>3167434</v>
      </c>
    </row>
    <row r="34" spans="1:3" s="208" customFormat="1" ht="15">
      <c r="A34" s="206" t="s">
        <v>627</v>
      </c>
      <c r="B34" s="209"/>
      <c r="C34" s="186">
        <f>SUM(C6,C11,C16,C23,C28,C31)</f>
        <v>241902978</v>
      </c>
    </row>
    <row r="37" spans="1:3" ht="15">
      <c r="A37" s="85"/>
      <c r="B37" s="85"/>
      <c r="C37" s="85"/>
    </row>
    <row r="38" spans="1:3" ht="15">
      <c r="A38" s="85"/>
      <c r="B38" s="85"/>
      <c r="C38" s="85"/>
    </row>
    <row r="39" spans="1:3" ht="15">
      <c r="A39" s="85"/>
      <c r="B39" s="85"/>
      <c r="C39" s="85"/>
    </row>
    <row r="40" spans="1:3" ht="15">
      <c r="A40" s="85"/>
      <c r="B40" s="85"/>
      <c r="C40" s="85"/>
    </row>
    <row r="41" spans="1:3" ht="15">
      <c r="A41" s="85"/>
      <c r="B41" s="85"/>
      <c r="C41" s="85"/>
    </row>
    <row r="42" spans="1:3" ht="15">
      <c r="A42" s="85"/>
      <c r="B42" s="85"/>
      <c r="C42" s="85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1"/>
  <headerFooter>
    <oddHeader>&amp;C5/2020. (VII.10.) önkormányzati rendelet 13. sz. melléklete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view="pageLayout" workbookViewId="0" topLeftCell="A1">
      <selection activeCell="G14" sqref="G14"/>
    </sheetView>
  </sheetViews>
  <sheetFormatPr defaultColWidth="9.140625" defaultRowHeight="15"/>
  <cols>
    <col min="1" max="1" width="5.8515625" style="165" customWidth="1"/>
    <col min="2" max="2" width="49.7109375" style="165" customWidth="1"/>
    <col min="3" max="5" width="14.57421875" style="165" customWidth="1"/>
    <col min="6" max="16384" width="9.140625" style="165" customWidth="1"/>
  </cols>
  <sheetData>
    <row r="1" spans="1:5" ht="36.75" customHeight="1">
      <c r="A1" s="290" t="s">
        <v>816</v>
      </c>
      <c r="B1" s="290"/>
      <c r="C1" s="290"/>
      <c r="D1" s="290"/>
      <c r="E1" s="290"/>
    </row>
    <row r="2" spans="1:5" ht="25.5" customHeight="1">
      <c r="A2" s="187"/>
      <c r="B2" s="187"/>
      <c r="C2" s="187"/>
      <c r="D2" s="187"/>
      <c r="E2" s="187"/>
    </row>
    <row r="3" spans="1:5" ht="15.75">
      <c r="A3" s="188"/>
      <c r="E3" s="189" t="s">
        <v>690</v>
      </c>
    </row>
    <row r="4" spans="1:5" ht="32.25" customHeight="1">
      <c r="A4" s="190"/>
      <c r="B4" s="210" t="s">
        <v>674</v>
      </c>
      <c r="C4" s="210" t="s">
        <v>712</v>
      </c>
      <c r="D4" s="210" t="s">
        <v>713</v>
      </c>
      <c r="E4" s="210" t="s">
        <v>714</v>
      </c>
    </row>
    <row r="5" spans="1:5" s="192" customFormat="1" ht="12.75">
      <c r="A5" s="191">
        <v>1</v>
      </c>
      <c r="B5" s="191">
        <v>2</v>
      </c>
      <c r="C5" s="191">
        <v>3</v>
      </c>
      <c r="D5" s="191">
        <v>4</v>
      </c>
      <c r="E5" s="191">
        <v>5</v>
      </c>
    </row>
    <row r="6" spans="1:5" ht="15">
      <c r="A6" s="191" t="s">
        <v>715</v>
      </c>
      <c r="B6" s="173" t="s">
        <v>716</v>
      </c>
      <c r="C6" s="193">
        <v>56982734</v>
      </c>
      <c r="D6" s="193"/>
      <c r="E6" s="193">
        <f>C6+D6</f>
        <v>56982734</v>
      </c>
    </row>
    <row r="7" spans="1:5" ht="25.5">
      <c r="A7" s="191" t="s">
        <v>717</v>
      </c>
      <c r="B7" s="173" t="s">
        <v>718</v>
      </c>
      <c r="C7" s="193">
        <v>12582485</v>
      </c>
      <c r="D7" s="193"/>
      <c r="E7" s="193">
        <f>C7+D7</f>
        <v>12582485</v>
      </c>
    </row>
    <row r="8" spans="1:5" ht="15" customHeight="1">
      <c r="A8" s="191" t="s">
        <v>719</v>
      </c>
      <c r="B8" s="173" t="s">
        <v>720</v>
      </c>
      <c r="C8" s="193"/>
      <c r="D8" s="193"/>
      <c r="E8" s="193">
        <f>C8+D8</f>
        <v>0</v>
      </c>
    </row>
    <row r="9" spans="1:5" ht="16.5" customHeight="1">
      <c r="A9" s="194" t="s">
        <v>721</v>
      </c>
      <c r="B9" s="176" t="s">
        <v>722</v>
      </c>
      <c r="C9" s="195">
        <f>SUM(C6:C8)</f>
        <v>69565219</v>
      </c>
      <c r="D9" s="195">
        <f>SUM(D6:D8)</f>
        <v>0</v>
      </c>
      <c r="E9" s="195">
        <f>SUM(E6:E8)</f>
        <v>69565219</v>
      </c>
    </row>
    <row r="10" spans="1:5" ht="15">
      <c r="A10" s="191" t="s">
        <v>723</v>
      </c>
      <c r="B10" s="173" t="s">
        <v>724</v>
      </c>
      <c r="C10" s="193"/>
      <c r="D10" s="193"/>
      <c r="E10" s="193"/>
    </row>
    <row r="11" spans="1:5" ht="15">
      <c r="A11" s="191" t="s">
        <v>725</v>
      </c>
      <c r="B11" s="173" t="s">
        <v>726</v>
      </c>
      <c r="C11" s="193"/>
      <c r="D11" s="193"/>
      <c r="E11" s="193"/>
    </row>
    <row r="12" spans="1:5" ht="15">
      <c r="A12" s="194" t="s">
        <v>727</v>
      </c>
      <c r="B12" s="176" t="s">
        <v>728</v>
      </c>
      <c r="C12" s="195">
        <f>SUM(C10:C11)</f>
        <v>0</v>
      </c>
      <c r="D12" s="195">
        <f>SUM(D10:D11)</f>
        <v>0</v>
      </c>
      <c r="E12" s="195">
        <f>SUM(E10:E11)</f>
        <v>0</v>
      </c>
    </row>
    <row r="13" spans="1:5" ht="25.5">
      <c r="A13" s="191" t="s">
        <v>729</v>
      </c>
      <c r="B13" s="173" t="s">
        <v>730</v>
      </c>
      <c r="C13" s="193">
        <v>293505532</v>
      </c>
      <c r="D13" s="193">
        <v>-51602554</v>
      </c>
      <c r="E13" s="193">
        <f>C13+D13</f>
        <v>241902978</v>
      </c>
    </row>
    <row r="14" spans="1:5" ht="25.5">
      <c r="A14" s="191" t="s">
        <v>731</v>
      </c>
      <c r="B14" s="173" t="s">
        <v>732</v>
      </c>
      <c r="C14" s="193">
        <v>32457426</v>
      </c>
      <c r="D14" s="193"/>
      <c r="E14" s="193">
        <f>C14+D14</f>
        <v>32457426</v>
      </c>
    </row>
    <row r="15" spans="1:5" ht="18" customHeight="1">
      <c r="A15" s="191" t="s">
        <v>733</v>
      </c>
      <c r="B15" s="173" t="s">
        <v>734</v>
      </c>
      <c r="C15" s="193">
        <v>25475486</v>
      </c>
      <c r="D15" s="193"/>
      <c r="E15" s="193">
        <f>C15+D15</f>
        <v>25475486</v>
      </c>
    </row>
    <row r="16" spans="1:5" ht="15">
      <c r="A16" s="191" t="s">
        <v>735</v>
      </c>
      <c r="B16" s="173" t="s">
        <v>736</v>
      </c>
      <c r="C16" s="193">
        <v>44768134</v>
      </c>
      <c r="D16" s="193"/>
      <c r="E16" s="193">
        <f>C16+D16</f>
        <v>44768134</v>
      </c>
    </row>
    <row r="17" spans="1:5" ht="15.75" customHeight="1">
      <c r="A17" s="194" t="s">
        <v>737</v>
      </c>
      <c r="B17" s="176" t="s">
        <v>738</v>
      </c>
      <c r="C17" s="195">
        <f>SUM(C13:C16)</f>
        <v>396206578</v>
      </c>
      <c r="D17" s="195">
        <f>SUM(D13:D16)</f>
        <v>-51602554</v>
      </c>
      <c r="E17" s="195">
        <f>SUM(E13:E16)</f>
        <v>344604024</v>
      </c>
    </row>
    <row r="18" spans="1:5" ht="15">
      <c r="A18" s="191" t="s">
        <v>739</v>
      </c>
      <c r="B18" s="173" t="s">
        <v>740</v>
      </c>
      <c r="C18" s="193">
        <v>8916926</v>
      </c>
      <c r="D18" s="193"/>
      <c r="E18" s="193">
        <f>C18+D18</f>
        <v>8916926</v>
      </c>
    </row>
    <row r="19" spans="1:5" ht="15">
      <c r="A19" s="191" t="s">
        <v>741</v>
      </c>
      <c r="B19" s="173" t="s">
        <v>742</v>
      </c>
      <c r="C19" s="193">
        <v>43556938</v>
      </c>
      <c r="D19" s="193"/>
      <c r="E19" s="193">
        <f>C19+D19</f>
        <v>43556938</v>
      </c>
    </row>
    <row r="20" spans="1:5" ht="15">
      <c r="A20" s="191" t="s">
        <v>743</v>
      </c>
      <c r="B20" s="173" t="s">
        <v>744</v>
      </c>
      <c r="C20" s="193"/>
      <c r="D20" s="193"/>
      <c r="E20" s="193">
        <f>C20+D20</f>
        <v>0</v>
      </c>
    </row>
    <row r="21" spans="1:5" ht="15">
      <c r="A21" s="191" t="s">
        <v>745</v>
      </c>
      <c r="B21" s="173" t="s">
        <v>746</v>
      </c>
      <c r="C21" s="193">
        <v>918612</v>
      </c>
      <c r="D21" s="193"/>
      <c r="E21" s="193">
        <f>C21+D21</f>
        <v>918612</v>
      </c>
    </row>
    <row r="22" spans="1:5" ht="15">
      <c r="A22" s="194" t="s">
        <v>747</v>
      </c>
      <c r="B22" s="176" t="s">
        <v>748</v>
      </c>
      <c r="C22" s="195">
        <f>SUM(C18:C21)</f>
        <v>53392476</v>
      </c>
      <c r="D22" s="195">
        <f>SUM(D18:D21)</f>
        <v>0</v>
      </c>
      <c r="E22" s="195">
        <f>SUM(E18:E21)</f>
        <v>53392476</v>
      </c>
    </row>
    <row r="23" spans="1:5" ht="15">
      <c r="A23" s="191" t="s">
        <v>749</v>
      </c>
      <c r="B23" s="173" t="s">
        <v>750</v>
      </c>
      <c r="C23" s="193">
        <v>38894944</v>
      </c>
      <c r="D23" s="193"/>
      <c r="E23" s="193">
        <f>C23+D23</f>
        <v>38894944</v>
      </c>
    </row>
    <row r="24" spans="1:5" ht="15">
      <c r="A24" s="191" t="s">
        <v>751</v>
      </c>
      <c r="B24" s="173" t="s">
        <v>752</v>
      </c>
      <c r="C24" s="193">
        <v>27610869</v>
      </c>
      <c r="D24" s="193"/>
      <c r="E24" s="193">
        <f>C24+D24</f>
        <v>27610869</v>
      </c>
    </row>
    <row r="25" spans="1:5" ht="15">
      <c r="A25" s="191" t="s">
        <v>753</v>
      </c>
      <c r="B25" s="173" t="s">
        <v>754</v>
      </c>
      <c r="C25" s="193">
        <v>11796667</v>
      </c>
      <c r="D25" s="193"/>
      <c r="E25" s="193">
        <f>C25+D25</f>
        <v>11796667</v>
      </c>
    </row>
    <row r="26" spans="1:5" ht="15">
      <c r="A26" s="194" t="s">
        <v>755</v>
      </c>
      <c r="B26" s="176" t="s">
        <v>756</v>
      </c>
      <c r="C26" s="195">
        <f>SUM(C23:C25)</f>
        <v>78302480</v>
      </c>
      <c r="D26" s="195">
        <f>SUM(D23:D25)</f>
        <v>0</v>
      </c>
      <c r="E26" s="195">
        <f>SUM(E23:E25)</f>
        <v>78302480</v>
      </c>
    </row>
    <row r="27" spans="1:5" ht="15">
      <c r="A27" s="194" t="s">
        <v>757</v>
      </c>
      <c r="B27" s="176" t="s">
        <v>758</v>
      </c>
      <c r="C27" s="195">
        <v>54855006</v>
      </c>
      <c r="D27" s="195"/>
      <c r="E27" s="195">
        <f>C27+D27</f>
        <v>54855006</v>
      </c>
    </row>
    <row r="28" spans="1:5" ht="15">
      <c r="A28" s="194" t="s">
        <v>759</v>
      </c>
      <c r="B28" s="176" t="s">
        <v>760</v>
      </c>
      <c r="C28" s="195">
        <v>243027060</v>
      </c>
      <c r="D28" s="195">
        <v>-51602554</v>
      </c>
      <c r="E28" s="195">
        <f>C28+D28</f>
        <v>191424506</v>
      </c>
    </row>
    <row r="29" spans="1:5" ht="17.25" customHeight="1">
      <c r="A29" s="194" t="s">
        <v>761</v>
      </c>
      <c r="B29" s="176" t="s">
        <v>762</v>
      </c>
      <c r="C29" s="195">
        <f>C9+C12+C17-C22-C26-C27-C28</f>
        <v>36194775</v>
      </c>
      <c r="D29" s="195">
        <f>D9+D12+D17-D22-D26-D27-D28</f>
        <v>0</v>
      </c>
      <c r="E29" s="195">
        <f>E9+E12+E17-E22-E26-E27-E28</f>
        <v>36194775</v>
      </c>
    </row>
    <row r="30" spans="1:5" ht="15">
      <c r="A30" s="191" t="s">
        <v>763</v>
      </c>
      <c r="B30" s="173" t="s">
        <v>764</v>
      </c>
      <c r="C30" s="193"/>
      <c r="D30" s="193"/>
      <c r="E30" s="193"/>
    </row>
    <row r="31" spans="1:5" ht="25.5">
      <c r="A31" s="191" t="s">
        <v>765</v>
      </c>
      <c r="B31" s="173" t="s">
        <v>766</v>
      </c>
      <c r="C31" s="193"/>
      <c r="D31" s="193"/>
      <c r="E31" s="193"/>
    </row>
    <row r="32" spans="1:5" ht="28.5" customHeight="1">
      <c r="A32" s="191" t="s">
        <v>767</v>
      </c>
      <c r="B32" s="173" t="s">
        <v>768</v>
      </c>
      <c r="C32" s="193"/>
      <c r="D32" s="193"/>
      <c r="E32" s="193"/>
    </row>
    <row r="33" spans="1:5" ht="25.5">
      <c r="A33" s="191" t="s">
        <v>769</v>
      </c>
      <c r="B33" s="173" t="s">
        <v>770</v>
      </c>
      <c r="C33" s="193"/>
      <c r="D33" s="193"/>
      <c r="E33" s="193"/>
    </row>
    <row r="34" spans="1:5" ht="25.5">
      <c r="A34" s="191" t="s">
        <v>771</v>
      </c>
      <c r="B34" s="173" t="s">
        <v>772</v>
      </c>
      <c r="C34" s="193"/>
      <c r="D34" s="193"/>
      <c r="E34" s="193"/>
    </row>
    <row r="35" spans="1:5" ht="28.5" customHeight="1">
      <c r="A35" s="191" t="s">
        <v>773</v>
      </c>
      <c r="B35" s="173" t="s">
        <v>774</v>
      </c>
      <c r="C35" s="193"/>
      <c r="D35" s="193"/>
      <c r="E35" s="193"/>
    </row>
    <row r="36" spans="1:5" ht="38.25">
      <c r="A36" s="191" t="s">
        <v>775</v>
      </c>
      <c r="B36" s="173" t="s">
        <v>776</v>
      </c>
      <c r="C36" s="193"/>
      <c r="D36" s="193"/>
      <c r="E36" s="193"/>
    </row>
    <row r="37" spans="1:5" ht="25.5">
      <c r="A37" s="194" t="s">
        <v>777</v>
      </c>
      <c r="B37" s="176" t="s">
        <v>778</v>
      </c>
      <c r="C37" s="195">
        <f>SUM(C30:C36)</f>
        <v>0</v>
      </c>
      <c r="D37" s="195">
        <f>SUM(D30:D36)</f>
        <v>0</v>
      </c>
      <c r="E37" s="195">
        <f>SUM(E30:E36)</f>
        <v>0</v>
      </c>
    </row>
    <row r="38" spans="1:5" ht="15.75" customHeight="1">
      <c r="A38" s="191" t="s">
        <v>779</v>
      </c>
      <c r="B38" s="173" t="s">
        <v>780</v>
      </c>
      <c r="C38" s="193"/>
      <c r="D38" s="193"/>
      <c r="E38" s="193"/>
    </row>
    <row r="39" spans="1:5" ht="27.75" customHeight="1">
      <c r="A39" s="191" t="s">
        <v>781</v>
      </c>
      <c r="B39" s="173" t="s">
        <v>782</v>
      </c>
      <c r="C39" s="193"/>
      <c r="D39" s="193"/>
      <c r="E39" s="193"/>
    </row>
    <row r="40" spans="1:5" ht="15">
      <c r="A40" s="191" t="s">
        <v>783</v>
      </c>
      <c r="B40" s="173" t="s">
        <v>784</v>
      </c>
      <c r="C40" s="193"/>
      <c r="D40" s="193"/>
      <c r="E40" s="193"/>
    </row>
    <row r="41" spans="1:5" ht="15" customHeight="1">
      <c r="A41" s="191" t="s">
        <v>785</v>
      </c>
      <c r="B41" s="173" t="s">
        <v>786</v>
      </c>
      <c r="C41" s="193"/>
      <c r="D41" s="193"/>
      <c r="E41" s="193"/>
    </row>
    <row r="42" spans="1:5" ht="15">
      <c r="A42" s="191" t="s">
        <v>787</v>
      </c>
      <c r="B42" s="173" t="s">
        <v>788</v>
      </c>
      <c r="C42" s="193"/>
      <c r="D42" s="193"/>
      <c r="E42" s="193"/>
    </row>
    <row r="43" spans="1:5" ht="25.5">
      <c r="A43" s="191" t="s">
        <v>789</v>
      </c>
      <c r="B43" s="173" t="s">
        <v>790</v>
      </c>
      <c r="C43" s="193"/>
      <c r="D43" s="193"/>
      <c r="E43" s="193"/>
    </row>
    <row r="44" spans="1:5" ht="14.25" customHeight="1">
      <c r="A44" s="191" t="s">
        <v>791</v>
      </c>
      <c r="B44" s="173" t="s">
        <v>792</v>
      </c>
      <c r="C44" s="193"/>
      <c r="D44" s="193"/>
      <c r="E44" s="193"/>
    </row>
    <row r="45" spans="1:5" ht="27.75" customHeight="1">
      <c r="A45" s="191" t="s">
        <v>793</v>
      </c>
      <c r="B45" s="173" t="s">
        <v>794</v>
      </c>
      <c r="C45" s="193"/>
      <c r="D45" s="193"/>
      <c r="E45" s="193"/>
    </row>
    <row r="46" spans="1:5" ht="38.25">
      <c r="A46" s="191" t="s">
        <v>795</v>
      </c>
      <c r="B46" s="173" t="s">
        <v>796</v>
      </c>
      <c r="C46" s="193"/>
      <c r="D46" s="193"/>
      <c r="E46" s="193"/>
    </row>
    <row r="47" spans="1:5" ht="14.25" customHeight="1">
      <c r="A47" s="194" t="s">
        <v>797</v>
      </c>
      <c r="B47" s="176" t="s">
        <v>798</v>
      </c>
      <c r="C47" s="195">
        <f>SUM(C38:C46)</f>
        <v>0</v>
      </c>
      <c r="D47" s="195">
        <f>SUM(D38:D46)</f>
        <v>0</v>
      </c>
      <c r="E47" s="195">
        <f>SUM(E38:E46)</f>
        <v>0</v>
      </c>
    </row>
    <row r="48" spans="1:5" ht="13.5" customHeight="1">
      <c r="A48" s="194" t="s">
        <v>799</v>
      </c>
      <c r="B48" s="176" t="s">
        <v>800</v>
      </c>
      <c r="C48" s="195">
        <f>C37-C47</f>
        <v>0</v>
      </c>
      <c r="D48" s="195">
        <f>D37-D47</f>
        <v>0</v>
      </c>
      <c r="E48" s="195">
        <f>E37-E47</f>
        <v>0</v>
      </c>
    </row>
    <row r="49" spans="1:5" ht="15">
      <c r="A49" s="194" t="s">
        <v>801</v>
      </c>
      <c r="B49" s="176" t="s">
        <v>802</v>
      </c>
      <c r="C49" s="195">
        <f>C29+C48</f>
        <v>36194775</v>
      </c>
      <c r="D49" s="195">
        <f>D29+D48</f>
        <v>0</v>
      </c>
      <c r="E49" s="195">
        <f>E29+E48</f>
        <v>36194775</v>
      </c>
    </row>
  </sheetData>
  <sheetProtection/>
  <mergeCells count="1">
    <mergeCell ref="A1:E1"/>
  </mergeCells>
  <printOptions/>
  <pageMargins left="0.9055118110236221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1"/>
  <headerFooter>
    <oddHeader>&amp;C5/2020. (VII.10.) önkormányzati rendelet 14. sz. melléklete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view="pageLayout" workbookViewId="0" topLeftCell="A19">
      <selection activeCell="D26" sqref="D26"/>
    </sheetView>
  </sheetViews>
  <sheetFormatPr defaultColWidth="9.140625" defaultRowHeight="15"/>
  <cols>
    <col min="1" max="1" width="71.7109375" style="0" customWidth="1"/>
    <col min="2" max="2" width="18.8515625" style="0" customWidth="1"/>
    <col min="3" max="3" width="18.7109375" style="0" customWidth="1"/>
    <col min="4" max="4" width="18.00390625" style="0" customWidth="1"/>
  </cols>
  <sheetData>
    <row r="1" spans="1:4" ht="32.25" customHeight="1">
      <c r="A1" s="241" t="s">
        <v>804</v>
      </c>
      <c r="B1" s="241"/>
      <c r="C1" s="241"/>
      <c r="D1" s="241"/>
    </row>
    <row r="2" spans="1:4" ht="34.5" customHeight="1">
      <c r="A2" s="242" t="s">
        <v>400</v>
      </c>
      <c r="B2" s="242"/>
      <c r="C2" s="242"/>
      <c r="D2" s="242"/>
    </row>
    <row r="4" spans="4:9" ht="45.75" customHeight="1">
      <c r="D4" s="58" t="s">
        <v>426</v>
      </c>
      <c r="E4" s="3"/>
      <c r="F4" s="3"/>
      <c r="G4" s="3"/>
      <c r="H4" s="3"/>
      <c r="I4" s="3"/>
    </row>
    <row r="5" spans="1:9" ht="45.75" customHeight="1">
      <c r="A5" s="59" t="s">
        <v>434</v>
      </c>
      <c r="B5" s="59" t="s">
        <v>427</v>
      </c>
      <c r="C5" s="59" t="s">
        <v>435</v>
      </c>
      <c r="D5" s="59" t="s">
        <v>696</v>
      </c>
      <c r="E5" s="3"/>
      <c r="F5" s="3"/>
      <c r="G5" s="3"/>
      <c r="H5" s="3"/>
      <c r="I5" s="3"/>
    </row>
    <row r="6" spans="1:9" ht="30" customHeight="1">
      <c r="A6" s="34" t="s">
        <v>8</v>
      </c>
      <c r="B6" s="61">
        <f>'1. sz. melléklet'!B6</f>
        <v>57164</v>
      </c>
      <c r="C6" s="61">
        <f>'1. sz. melléklet'!C6</f>
        <v>66560</v>
      </c>
      <c r="D6" s="61">
        <f>'1. sz. melléklet'!D6</f>
        <v>66549</v>
      </c>
      <c r="E6" s="3"/>
      <c r="F6" s="3"/>
      <c r="G6" s="3"/>
      <c r="H6" s="3"/>
      <c r="I6" s="3"/>
    </row>
    <row r="7" spans="1:9" ht="30" customHeight="1">
      <c r="A7" s="34" t="s">
        <v>9</v>
      </c>
      <c r="B7" s="61">
        <f>'1. sz. melléklet'!B7</f>
        <v>10772</v>
      </c>
      <c r="C7" s="61">
        <f>'1. sz. melléklet'!C7</f>
        <v>11654</v>
      </c>
      <c r="D7" s="61">
        <f>'1. sz. melléklet'!D7</f>
        <v>11654</v>
      </c>
      <c r="E7" s="3"/>
      <c r="F7" s="3"/>
      <c r="G7" s="3"/>
      <c r="H7" s="3"/>
      <c r="I7" s="3"/>
    </row>
    <row r="8" spans="1:9" ht="30" customHeight="1">
      <c r="A8" s="34" t="s">
        <v>10</v>
      </c>
      <c r="B8" s="61">
        <f>'1. sz. melléklet'!B8</f>
        <v>55852</v>
      </c>
      <c r="C8" s="61">
        <f>'1. sz. melléklet'!C8</f>
        <v>67369</v>
      </c>
      <c r="D8" s="61">
        <f>'1. sz. melléklet'!D8</f>
        <v>55819</v>
      </c>
      <c r="E8" s="3"/>
      <c r="F8" s="3"/>
      <c r="G8" s="3"/>
      <c r="H8" s="3"/>
      <c r="I8" s="3"/>
    </row>
    <row r="9" spans="1:9" ht="30" customHeight="1">
      <c r="A9" s="34" t="s">
        <v>11</v>
      </c>
      <c r="B9" s="61">
        <f>'1. sz. melléklet'!B9</f>
        <v>3492</v>
      </c>
      <c r="C9" s="61">
        <f>'1. sz. melléklet'!C9</f>
        <v>6208</v>
      </c>
      <c r="D9" s="61">
        <f>'1. sz. melléklet'!D9</f>
        <v>6208</v>
      </c>
      <c r="E9" s="3"/>
      <c r="F9" s="3"/>
      <c r="G9" s="3"/>
      <c r="H9" s="3"/>
      <c r="I9" s="3"/>
    </row>
    <row r="10" spans="1:9" ht="30" customHeight="1">
      <c r="A10" s="34" t="s">
        <v>12</v>
      </c>
      <c r="B10" s="61">
        <f>'1. sz. melléklet'!B10</f>
        <v>184180</v>
      </c>
      <c r="C10" s="61">
        <f>'1. sz. melléklet'!C10</f>
        <v>256186</v>
      </c>
      <c r="D10" s="61">
        <f>'1. sz. melléklet'!D10</f>
        <v>160495</v>
      </c>
      <c r="E10" s="3"/>
      <c r="F10" s="3"/>
      <c r="G10" s="3"/>
      <c r="H10" s="3"/>
      <c r="I10" s="3"/>
    </row>
    <row r="11" spans="1:9" ht="30" customHeight="1">
      <c r="A11" s="34" t="s">
        <v>13</v>
      </c>
      <c r="B11" s="61">
        <f>'1. sz. melléklet'!B11</f>
        <v>19211</v>
      </c>
      <c r="C11" s="61">
        <f>'1. sz. melléklet'!C11</f>
        <v>24276</v>
      </c>
      <c r="D11" s="61">
        <f>'1. sz. melléklet'!D11</f>
        <v>24276</v>
      </c>
      <c r="E11" s="3"/>
      <c r="F11" s="3"/>
      <c r="G11" s="3"/>
      <c r="H11" s="3"/>
      <c r="I11" s="3"/>
    </row>
    <row r="12" spans="1:9" ht="30" customHeight="1">
      <c r="A12" s="34" t="s">
        <v>14</v>
      </c>
      <c r="B12" s="61">
        <f>'1. sz. melléklet'!B12</f>
        <v>22402</v>
      </c>
      <c r="C12" s="61">
        <f>'1. sz. melléklet'!C12</f>
        <v>68415</v>
      </c>
      <c r="D12" s="61">
        <f>'1. sz. melléklet'!D12</f>
        <v>56804</v>
      </c>
      <c r="E12" s="3"/>
      <c r="F12" s="3"/>
      <c r="G12" s="3"/>
      <c r="H12" s="3"/>
      <c r="I12" s="3"/>
    </row>
    <row r="13" spans="1:9" ht="30" customHeight="1">
      <c r="A13" s="34" t="s">
        <v>15</v>
      </c>
      <c r="B13" s="61">
        <f>'1. sz. melléklet'!B13</f>
        <v>0</v>
      </c>
      <c r="C13" s="61">
        <f>'1. sz. melléklet'!C13</f>
        <v>0</v>
      </c>
      <c r="D13" s="61">
        <f>'1. sz. melléklet'!D13</f>
        <v>0</v>
      </c>
      <c r="E13" s="3"/>
      <c r="F13" s="3"/>
      <c r="G13" s="3"/>
      <c r="H13" s="3"/>
      <c r="I13" s="3"/>
    </row>
    <row r="14" spans="1:9" ht="30" customHeight="1">
      <c r="A14" s="35" t="s">
        <v>7</v>
      </c>
      <c r="B14" s="62">
        <f>'1. sz. melléklet'!B14</f>
        <v>353073</v>
      </c>
      <c r="C14" s="62">
        <f>'1. sz. melléklet'!C14</f>
        <v>500668</v>
      </c>
      <c r="D14" s="62">
        <f>'1. sz. melléklet'!D14</f>
        <v>381805</v>
      </c>
      <c r="E14" s="3"/>
      <c r="F14" s="3"/>
      <c r="G14" s="3"/>
      <c r="H14" s="3"/>
      <c r="I14" s="3"/>
    </row>
    <row r="15" spans="1:9" ht="30" customHeight="1">
      <c r="A15" s="35" t="s">
        <v>16</v>
      </c>
      <c r="B15" s="62">
        <v>26292</v>
      </c>
      <c r="C15" s="62">
        <v>26292</v>
      </c>
      <c r="D15" s="62">
        <v>26292</v>
      </c>
      <c r="E15" s="3"/>
      <c r="F15" s="3"/>
      <c r="G15" s="3"/>
      <c r="H15" s="3"/>
      <c r="I15" s="3"/>
    </row>
    <row r="16" spans="1:9" ht="30" customHeight="1">
      <c r="A16" s="57" t="s">
        <v>398</v>
      </c>
      <c r="B16" s="63">
        <f>SUM(B14:B15)</f>
        <v>379365</v>
      </c>
      <c r="C16" s="63">
        <f>SUM(C14:C15)</f>
        <v>526960</v>
      </c>
      <c r="D16" s="63">
        <f>SUM(D14:D15)</f>
        <v>408097</v>
      </c>
      <c r="E16" s="3"/>
      <c r="F16" s="3"/>
      <c r="G16" s="3"/>
      <c r="H16" s="3"/>
      <c r="I16" s="3"/>
    </row>
    <row r="17" spans="1:9" ht="30" customHeight="1">
      <c r="A17" s="34" t="s">
        <v>18</v>
      </c>
      <c r="B17" s="61">
        <f>'1. sz. melléklet'!B17</f>
        <v>220309</v>
      </c>
      <c r="C17" s="61">
        <f>'1. sz. melléklet'!C17</f>
        <v>272645</v>
      </c>
      <c r="D17" s="61">
        <f>'1. sz. melléklet'!D17</f>
        <v>272645</v>
      </c>
      <c r="E17" s="3"/>
      <c r="F17" s="3"/>
      <c r="G17" s="3"/>
      <c r="H17" s="3"/>
      <c r="I17" s="3"/>
    </row>
    <row r="18" spans="1:9" ht="30" customHeight="1">
      <c r="A18" s="34" t="s">
        <v>19</v>
      </c>
      <c r="B18" s="61">
        <f>'1. sz. melléklet'!B18</f>
        <v>3175</v>
      </c>
      <c r="C18" s="61">
        <f>'1. sz. melléklet'!C18</f>
        <v>59300</v>
      </c>
      <c r="D18" s="61">
        <f>'1. sz. melléklet'!D18</f>
        <v>59270</v>
      </c>
      <c r="E18" s="3"/>
      <c r="F18" s="3"/>
      <c r="G18" s="3"/>
      <c r="H18" s="3"/>
      <c r="I18" s="3"/>
    </row>
    <row r="19" spans="1:9" ht="30" customHeight="1">
      <c r="A19" s="34" t="s">
        <v>20</v>
      </c>
      <c r="B19" s="61">
        <f>'1. sz. melléklet'!B19</f>
        <v>54250</v>
      </c>
      <c r="C19" s="61">
        <f>'1. sz. melléklet'!C19</f>
        <v>83747</v>
      </c>
      <c r="D19" s="61">
        <f>'1. sz. melléklet'!D19</f>
        <v>51893</v>
      </c>
      <c r="E19" s="3"/>
      <c r="F19" s="3"/>
      <c r="G19" s="3"/>
      <c r="H19" s="3"/>
      <c r="I19" s="3"/>
    </row>
    <row r="20" spans="1:9" ht="30" customHeight="1">
      <c r="A20" s="34" t="s">
        <v>21</v>
      </c>
      <c r="B20" s="61">
        <f>'1. sz. melléklet'!B20</f>
        <v>10180</v>
      </c>
      <c r="C20" s="61">
        <f>'1. sz. melléklet'!C20</f>
        <v>14368</v>
      </c>
      <c r="D20" s="61">
        <f>'1. sz. melléklet'!D20</f>
        <v>12754</v>
      </c>
      <c r="E20" s="3"/>
      <c r="F20" s="3"/>
      <c r="G20" s="3"/>
      <c r="H20" s="3"/>
      <c r="I20" s="3"/>
    </row>
    <row r="21" spans="1:9" ht="30" customHeight="1">
      <c r="A21" s="34" t="s">
        <v>22</v>
      </c>
      <c r="B21" s="61">
        <f>'1. sz. melléklet'!B21</f>
        <v>20000</v>
      </c>
      <c r="C21" s="61">
        <f>'1. sz. melléklet'!C21</f>
        <v>23261</v>
      </c>
      <c r="D21" s="61">
        <f>'1. sz. melléklet'!D21</f>
        <v>23261</v>
      </c>
      <c r="E21" s="3"/>
      <c r="F21" s="3"/>
      <c r="G21" s="3"/>
      <c r="H21" s="3"/>
      <c r="I21" s="3"/>
    </row>
    <row r="22" spans="1:9" ht="30" customHeight="1">
      <c r="A22" s="34" t="s">
        <v>23</v>
      </c>
      <c r="B22" s="61">
        <f>'1. sz. melléklet'!B22</f>
        <v>20</v>
      </c>
      <c r="C22" s="61">
        <f>'1. sz. melléklet'!C22</f>
        <v>1571</v>
      </c>
      <c r="D22" s="61">
        <f>'1. sz. melléklet'!D22</f>
        <v>1538</v>
      </c>
      <c r="E22" s="3"/>
      <c r="F22" s="3"/>
      <c r="G22" s="3"/>
      <c r="H22" s="3"/>
      <c r="I22" s="3"/>
    </row>
    <row r="23" spans="1:9" ht="30" customHeight="1">
      <c r="A23" s="34" t="s">
        <v>24</v>
      </c>
      <c r="B23" s="61">
        <f>'1. sz. melléklet'!B23</f>
        <v>94</v>
      </c>
      <c r="C23" s="61">
        <f>'1. sz. melléklet'!C23</f>
        <v>630</v>
      </c>
      <c r="D23" s="61">
        <f>'1. sz. melléklet'!D23</f>
        <v>58</v>
      </c>
      <c r="E23" s="3"/>
      <c r="F23" s="3"/>
      <c r="G23" s="3"/>
      <c r="H23" s="3"/>
      <c r="I23" s="3"/>
    </row>
    <row r="24" spans="1:9" ht="30" customHeight="1">
      <c r="A24" s="35" t="s">
        <v>17</v>
      </c>
      <c r="B24" s="62">
        <f>'1. sz. melléklet'!B24</f>
        <v>308028</v>
      </c>
      <c r="C24" s="62">
        <f>'1. sz. melléklet'!C24</f>
        <v>455522</v>
      </c>
      <c r="D24" s="62">
        <f>'1. sz. melléklet'!D24</f>
        <v>421419</v>
      </c>
      <c r="E24" s="3"/>
      <c r="F24" s="3"/>
      <c r="G24" s="3"/>
      <c r="H24" s="3"/>
      <c r="I24" s="3"/>
    </row>
    <row r="25" spans="1:9" ht="30" customHeight="1">
      <c r="A25" s="35" t="s">
        <v>25</v>
      </c>
      <c r="B25" s="62">
        <v>71337</v>
      </c>
      <c r="C25" s="62">
        <v>71438</v>
      </c>
      <c r="D25" s="62">
        <v>80814</v>
      </c>
      <c r="E25" s="3"/>
      <c r="F25" s="3"/>
      <c r="G25" s="3"/>
      <c r="H25" s="3"/>
      <c r="I25" s="3"/>
    </row>
    <row r="26" spans="1:9" ht="30" customHeight="1">
      <c r="A26" s="57" t="s">
        <v>399</v>
      </c>
      <c r="B26" s="63">
        <f>SUM(B24:B25)</f>
        <v>379365</v>
      </c>
      <c r="C26" s="63">
        <f>SUM(C24:C25)</f>
        <v>526960</v>
      </c>
      <c r="D26" s="63">
        <f>SUM(D24:D25)</f>
        <v>502233</v>
      </c>
      <c r="E26" s="3"/>
      <c r="F26" s="3"/>
      <c r="G26" s="3"/>
      <c r="H26" s="3"/>
      <c r="I26" s="3"/>
    </row>
    <row r="27" spans="1:9" ht="30" customHeight="1">
      <c r="A27" s="3"/>
      <c r="B27" s="3"/>
      <c r="C27" s="3"/>
      <c r="D27" s="3"/>
      <c r="E27" s="3"/>
      <c r="F27" s="3"/>
      <c r="G27" s="3"/>
      <c r="H27" s="3"/>
      <c r="I27" s="3"/>
    </row>
    <row r="28" spans="1:9" ht="30" customHeight="1">
      <c r="A28" s="3"/>
      <c r="B28" s="3"/>
      <c r="C28" s="3"/>
      <c r="D28" s="3"/>
      <c r="E28" s="3"/>
      <c r="F28" s="3"/>
      <c r="G28" s="3"/>
      <c r="H28" s="3"/>
      <c r="I28" s="3"/>
    </row>
    <row r="29" spans="1:9" ht="15">
      <c r="A29" s="3"/>
      <c r="B29" s="3"/>
      <c r="C29" s="3"/>
      <c r="D29" s="3"/>
      <c r="E29" s="3"/>
      <c r="F29" s="3"/>
      <c r="G29" s="3"/>
      <c r="H29" s="3"/>
      <c r="I29" s="3"/>
    </row>
    <row r="30" spans="1:9" ht="15">
      <c r="A30" s="3"/>
      <c r="B30" s="3"/>
      <c r="C30" s="3"/>
      <c r="D30" s="3"/>
      <c r="E30" s="3"/>
      <c r="F30" s="3"/>
      <c r="G30" s="3"/>
      <c r="H30" s="3"/>
      <c r="I30" s="3"/>
    </row>
    <row r="31" spans="1:9" ht="15">
      <c r="A31" s="3"/>
      <c r="B31" s="3"/>
      <c r="C31" s="3"/>
      <c r="D31" s="3"/>
      <c r="E31" s="3"/>
      <c r="F31" s="3"/>
      <c r="G31" s="3"/>
      <c r="H31" s="3"/>
      <c r="I31" s="3"/>
    </row>
    <row r="32" spans="1:9" ht="15">
      <c r="A32" s="3"/>
      <c r="B32" s="3"/>
      <c r="C32" s="3"/>
      <c r="D32" s="3"/>
      <c r="E32" s="3"/>
      <c r="F32" s="3"/>
      <c r="G32" s="3"/>
      <c r="H32" s="3"/>
      <c r="I32" s="3"/>
    </row>
    <row r="33" spans="1:9" ht="15">
      <c r="A33" s="3"/>
      <c r="B33" s="3"/>
      <c r="C33" s="3"/>
      <c r="D33" s="3"/>
      <c r="E33" s="3"/>
      <c r="F33" s="3"/>
      <c r="G33" s="3"/>
      <c r="H33" s="3"/>
      <c r="I33" s="3"/>
    </row>
  </sheetData>
  <sheetProtection/>
  <mergeCells count="2">
    <mergeCell ref="A1:D1"/>
    <mergeCell ref="A2:D2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72" r:id="rId1"/>
  <headerFooter>
    <oddHeader>&amp;C5/2020. (VII.10.) önkormányzati rendelet
tájékoztató tábla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1"/>
  <sheetViews>
    <sheetView zoomScalePageLayoutView="0" workbookViewId="0" topLeftCell="A7">
      <selection activeCell="F110" sqref="F110"/>
    </sheetView>
  </sheetViews>
  <sheetFormatPr defaultColWidth="9.140625" defaultRowHeight="15"/>
  <cols>
    <col min="1" max="1" width="87.8515625" style="0" customWidth="1"/>
    <col min="3" max="4" width="14.421875" style="0" customWidth="1"/>
    <col min="5" max="7" width="13.00390625" style="0" customWidth="1"/>
  </cols>
  <sheetData>
    <row r="1" spans="1:7" ht="21" customHeight="1">
      <c r="A1" s="245" t="s">
        <v>808</v>
      </c>
      <c r="B1" s="245"/>
      <c r="C1" s="245"/>
      <c r="D1" s="245"/>
      <c r="E1" s="245"/>
      <c r="F1" s="245"/>
      <c r="G1" s="245"/>
    </row>
    <row r="2" spans="1:7" ht="18.75" customHeight="1">
      <c r="A2" s="240" t="s">
        <v>419</v>
      </c>
      <c r="B2" s="240"/>
      <c r="C2" s="240"/>
      <c r="D2" s="240"/>
      <c r="E2" s="240"/>
      <c r="F2" s="240"/>
      <c r="G2" s="240"/>
    </row>
    <row r="3" ht="18">
      <c r="A3" s="39"/>
    </row>
    <row r="4" ht="15">
      <c r="A4" s="3"/>
    </row>
    <row r="5" spans="1:7" ht="43.5">
      <c r="A5" s="1" t="s">
        <v>26</v>
      </c>
      <c r="B5" s="2" t="s">
        <v>27</v>
      </c>
      <c r="C5" s="60" t="s">
        <v>432</v>
      </c>
      <c r="D5" s="60" t="s">
        <v>433</v>
      </c>
      <c r="E5" s="60" t="s">
        <v>696</v>
      </c>
      <c r="F5" s="60" t="s">
        <v>856</v>
      </c>
      <c r="G5" s="60" t="s">
        <v>855</v>
      </c>
    </row>
    <row r="6" spans="1:7" ht="15">
      <c r="A6" s="20" t="s">
        <v>28</v>
      </c>
      <c r="B6" s="21" t="s">
        <v>29</v>
      </c>
      <c r="C6" s="48">
        <f>SUM('3.sz.melléklet-K'!C4,'2.sz.melléklet-K'!C6,'4.sz.melléklet-K'!C6)</f>
        <v>34156</v>
      </c>
      <c r="D6" s="48">
        <f>SUM('3.sz.melléklet-K'!D4,'2.sz.melléklet-K'!D6,'4.sz.melléklet-K'!D6)</f>
        <v>38386</v>
      </c>
      <c r="E6" s="48">
        <f>SUM('3.sz.melléklet-K'!E4,'2.sz.melléklet-K'!E6,'4.sz.melléklet-K'!E6)</f>
        <v>38386</v>
      </c>
      <c r="F6" s="48">
        <f>SUM('3.sz.melléklet-K'!F4,'2.sz.melléklet-K'!F6,'4.sz.melléklet-K'!F6)</f>
        <v>31857</v>
      </c>
      <c r="G6" s="48">
        <f>SUM('3.sz.melléklet-K'!G4,'2.sz.melléklet-K'!G6,'4.sz.melléklet-K'!G6)</f>
        <v>6529</v>
      </c>
    </row>
    <row r="7" spans="1:7" ht="15">
      <c r="A7" s="20" t="s">
        <v>30</v>
      </c>
      <c r="B7" s="22" t="s">
        <v>31</v>
      </c>
      <c r="C7" s="48">
        <f>SUM('3.sz.melléklet-K'!C5,'2.sz.melléklet-K'!C7,'4.sz.melléklet-K'!C7)</f>
        <v>0</v>
      </c>
      <c r="D7" s="48">
        <f>SUM('3.sz.melléklet-K'!D5,'2.sz.melléklet-K'!D7,'4.sz.melléklet-K'!D7)</f>
        <v>0</v>
      </c>
      <c r="E7" s="48">
        <f>SUM('3.sz.melléklet-K'!E5,'2.sz.melléklet-K'!E7,'4.sz.melléklet-K'!E7)</f>
        <v>0</v>
      </c>
      <c r="F7" s="48">
        <f>SUM('3.sz.melléklet-K'!F5,'2.sz.melléklet-K'!F7,'4.sz.melléklet-K'!F7)</f>
        <v>0</v>
      </c>
      <c r="G7" s="48">
        <f>SUM('3.sz.melléklet-K'!G5,'2.sz.melléklet-K'!G7,'4.sz.melléklet-K'!G7)</f>
        <v>0</v>
      </c>
    </row>
    <row r="8" spans="1:7" ht="15">
      <c r="A8" s="20" t="s">
        <v>32</v>
      </c>
      <c r="B8" s="22" t="s">
        <v>33</v>
      </c>
      <c r="C8" s="48">
        <f>SUM('3.sz.melléklet-K'!C6,'2.sz.melléklet-K'!C8,'4.sz.melléklet-K'!C8)</f>
        <v>0</v>
      </c>
      <c r="D8" s="48">
        <f>SUM('3.sz.melléklet-K'!D6,'2.sz.melléklet-K'!D8,'4.sz.melléklet-K'!D8)</f>
        <v>580</v>
      </c>
      <c r="E8" s="48">
        <f>SUM('3.sz.melléklet-K'!E6,'2.sz.melléklet-K'!E8,'4.sz.melléklet-K'!E8)</f>
        <v>580</v>
      </c>
      <c r="F8" s="48">
        <f>SUM('3.sz.melléklet-K'!F6,'2.sz.melléklet-K'!F8,'4.sz.melléklet-K'!F8)</f>
        <v>580</v>
      </c>
      <c r="G8" s="48">
        <f>SUM('3.sz.melléklet-K'!G6,'2.sz.melléklet-K'!G8,'4.sz.melléklet-K'!G8)</f>
        <v>0</v>
      </c>
    </row>
    <row r="9" spans="1:7" ht="15">
      <c r="A9" s="23" t="s">
        <v>34</v>
      </c>
      <c r="B9" s="22" t="s">
        <v>35</v>
      </c>
      <c r="C9" s="48">
        <f>SUM('3.sz.melléklet-K'!C7,'2.sz.melléklet-K'!C9,'4.sz.melléklet-K'!C9)</f>
        <v>0</v>
      </c>
      <c r="D9" s="48">
        <f>SUM('3.sz.melléklet-K'!D7,'2.sz.melléklet-K'!D9,'4.sz.melléklet-K'!D9)</f>
        <v>0</v>
      </c>
      <c r="E9" s="48">
        <f>SUM('3.sz.melléklet-K'!E7,'2.sz.melléklet-K'!E9,'4.sz.melléklet-K'!E9)</f>
        <v>0</v>
      </c>
      <c r="F9" s="48">
        <f>SUM('3.sz.melléklet-K'!F7,'2.sz.melléklet-K'!F9,'4.sz.melléklet-K'!F9)</f>
        <v>0</v>
      </c>
      <c r="G9" s="48">
        <f>SUM('3.sz.melléklet-K'!G7,'2.sz.melléklet-K'!G9,'4.sz.melléklet-K'!G9)</f>
        <v>0</v>
      </c>
    </row>
    <row r="10" spans="1:7" ht="15">
      <c r="A10" s="23" t="s">
        <v>36</v>
      </c>
      <c r="B10" s="22" t="s">
        <v>37</v>
      </c>
      <c r="C10" s="48">
        <f>SUM('3.sz.melléklet-K'!C8,'2.sz.melléklet-K'!C10,'4.sz.melléklet-K'!C10)</f>
        <v>0</v>
      </c>
      <c r="D10" s="48">
        <f>SUM('3.sz.melléklet-K'!D8,'2.sz.melléklet-K'!D10,'4.sz.melléklet-K'!D10)</f>
        <v>0</v>
      </c>
      <c r="E10" s="48">
        <f>SUM('3.sz.melléklet-K'!E8,'2.sz.melléklet-K'!E10,'4.sz.melléklet-K'!E10)</f>
        <v>0</v>
      </c>
      <c r="F10" s="48">
        <f>SUM('3.sz.melléklet-K'!F8,'2.sz.melléklet-K'!F10,'4.sz.melléklet-K'!F10)</f>
        <v>0</v>
      </c>
      <c r="G10" s="48">
        <f>SUM('3.sz.melléklet-K'!G8,'2.sz.melléklet-K'!G10,'4.sz.melléklet-K'!G10)</f>
        <v>0</v>
      </c>
    </row>
    <row r="11" spans="1:7" ht="15">
      <c r="A11" s="23" t="s">
        <v>38</v>
      </c>
      <c r="B11" s="22" t="s">
        <v>39</v>
      </c>
      <c r="C11" s="48">
        <f>SUM('3.sz.melléklet-K'!C9,'2.sz.melléklet-K'!C11,'4.sz.melléklet-K'!C11)</f>
        <v>1880</v>
      </c>
      <c r="D11" s="48">
        <f>SUM('3.sz.melléklet-K'!D9,'2.sz.melléklet-K'!D11,'4.sz.melléklet-K'!D11)</f>
        <v>2160</v>
      </c>
      <c r="E11" s="48">
        <f>SUM('3.sz.melléklet-K'!E9,'2.sz.melléklet-K'!E11,'4.sz.melléklet-K'!E11)</f>
        <v>2160</v>
      </c>
      <c r="F11" s="48">
        <f>SUM('3.sz.melléklet-K'!F9,'2.sz.melléklet-K'!F11,'4.sz.melléklet-K'!F11)</f>
        <v>2160</v>
      </c>
      <c r="G11" s="48">
        <f>SUM('3.sz.melléklet-K'!G9,'2.sz.melléklet-K'!G11,'4.sz.melléklet-K'!G11)</f>
        <v>0</v>
      </c>
    </row>
    <row r="12" spans="1:7" ht="15">
      <c r="A12" s="23" t="s">
        <v>40</v>
      </c>
      <c r="B12" s="22" t="s">
        <v>41</v>
      </c>
      <c r="C12" s="48">
        <f>SUM('3.sz.melléklet-K'!C10,'2.sz.melléklet-K'!C12,'4.sz.melléklet-K'!C12)</f>
        <v>1068</v>
      </c>
      <c r="D12" s="48">
        <f>SUM('3.sz.melléklet-K'!D10,'2.sz.melléklet-K'!D12,'4.sz.melléklet-K'!D12)</f>
        <v>1011</v>
      </c>
      <c r="E12" s="48">
        <f>SUM('3.sz.melléklet-K'!E10,'2.sz.melléklet-K'!E12,'4.sz.melléklet-K'!E12)</f>
        <v>1011</v>
      </c>
      <c r="F12" s="48">
        <f>SUM('3.sz.melléklet-K'!F10,'2.sz.melléklet-K'!F12,'4.sz.melléklet-K'!F12)</f>
        <v>1011</v>
      </c>
      <c r="G12" s="48">
        <f>SUM('3.sz.melléklet-K'!G10,'2.sz.melléklet-K'!G12,'4.sz.melléklet-K'!G12)</f>
        <v>0</v>
      </c>
    </row>
    <row r="13" spans="1:7" ht="15">
      <c r="A13" s="23" t="s">
        <v>42</v>
      </c>
      <c r="B13" s="22" t="s">
        <v>43</v>
      </c>
      <c r="C13" s="48">
        <f>SUM('3.sz.melléklet-K'!C11,'2.sz.melléklet-K'!C13,'4.sz.melléklet-K'!C13)</f>
        <v>0</v>
      </c>
      <c r="D13" s="48">
        <f>SUM('3.sz.melléklet-K'!D11,'2.sz.melléklet-K'!D13,'4.sz.melléklet-K'!D13)</f>
        <v>0</v>
      </c>
      <c r="E13" s="48">
        <f>SUM('3.sz.melléklet-K'!E11,'2.sz.melléklet-K'!E13,'4.sz.melléklet-K'!E13)</f>
        <v>0</v>
      </c>
      <c r="F13" s="48">
        <f>SUM('3.sz.melléklet-K'!F11,'2.sz.melléklet-K'!F13,'4.sz.melléklet-K'!F13)</f>
        <v>0</v>
      </c>
      <c r="G13" s="48">
        <f>SUM('3.sz.melléklet-K'!G11,'2.sz.melléklet-K'!G13,'4.sz.melléklet-K'!G13)</f>
        <v>0</v>
      </c>
    </row>
    <row r="14" spans="1:7" ht="15">
      <c r="A14" s="4" t="s">
        <v>44</v>
      </c>
      <c r="B14" s="22" t="s">
        <v>45</v>
      </c>
      <c r="C14" s="48">
        <f>SUM('3.sz.melléklet-K'!C12,'2.sz.melléklet-K'!C14,'4.sz.melléklet-K'!C14)</f>
        <v>68</v>
      </c>
      <c r="D14" s="48">
        <f>SUM('3.sz.melléklet-K'!D12,'2.sz.melléklet-K'!D14,'4.sz.melléklet-K'!D14)</f>
        <v>19</v>
      </c>
      <c r="E14" s="48">
        <f>SUM('3.sz.melléklet-K'!E12,'2.sz.melléklet-K'!E14,'4.sz.melléklet-K'!E14)</f>
        <v>19</v>
      </c>
      <c r="F14" s="48">
        <f>SUM('3.sz.melléklet-K'!F12,'2.sz.melléklet-K'!F14,'4.sz.melléklet-K'!F14)</f>
        <v>19</v>
      </c>
      <c r="G14" s="48">
        <f>SUM('3.sz.melléklet-K'!G12,'2.sz.melléklet-K'!G14,'4.sz.melléklet-K'!G14)</f>
        <v>0</v>
      </c>
    </row>
    <row r="15" spans="1:7" ht="15">
      <c r="A15" s="4" t="s">
        <v>46</v>
      </c>
      <c r="B15" s="22" t="s">
        <v>47</v>
      </c>
      <c r="C15" s="48">
        <f>SUM('3.sz.melléklet-K'!C13,'2.sz.melléklet-K'!C15,'4.sz.melléklet-K'!C15)</f>
        <v>0</v>
      </c>
      <c r="D15" s="48">
        <f>SUM('3.sz.melléklet-K'!D13,'2.sz.melléklet-K'!D15,'4.sz.melléklet-K'!D15)</f>
        <v>0</v>
      </c>
      <c r="E15" s="48">
        <f>SUM('3.sz.melléklet-K'!E13,'2.sz.melléklet-K'!E15,'4.sz.melléklet-K'!E15)</f>
        <v>0</v>
      </c>
      <c r="F15" s="48">
        <f>SUM('3.sz.melléklet-K'!F13,'2.sz.melléklet-K'!F15,'4.sz.melléklet-K'!F15)</f>
        <v>0</v>
      </c>
      <c r="G15" s="48">
        <f>SUM('3.sz.melléklet-K'!G13,'2.sz.melléklet-K'!G15,'4.sz.melléklet-K'!G15)</f>
        <v>0</v>
      </c>
    </row>
    <row r="16" spans="1:7" ht="15">
      <c r="A16" s="4" t="s">
        <v>48</v>
      </c>
      <c r="B16" s="22" t="s">
        <v>49</v>
      </c>
      <c r="C16" s="48">
        <f>SUM('3.sz.melléklet-K'!C14,'2.sz.melléklet-K'!C16,'4.sz.melléklet-K'!C16)</f>
        <v>0</v>
      </c>
      <c r="D16" s="48">
        <f>SUM('3.sz.melléklet-K'!D14,'2.sz.melléklet-K'!D16,'4.sz.melléklet-K'!D16)</f>
        <v>0</v>
      </c>
      <c r="E16" s="48">
        <f>SUM('3.sz.melléklet-K'!E14,'2.sz.melléklet-K'!E16,'4.sz.melléklet-K'!E16)</f>
        <v>0</v>
      </c>
      <c r="F16" s="48">
        <f>SUM('3.sz.melléklet-K'!F14,'2.sz.melléklet-K'!F16,'4.sz.melléklet-K'!F16)</f>
        <v>0</v>
      </c>
      <c r="G16" s="48">
        <f>SUM('3.sz.melléklet-K'!G14,'2.sz.melléklet-K'!G16,'4.sz.melléklet-K'!G16)</f>
        <v>0</v>
      </c>
    </row>
    <row r="17" spans="1:7" ht="15">
      <c r="A17" s="4" t="s">
        <v>50</v>
      </c>
      <c r="B17" s="22" t="s">
        <v>51</v>
      </c>
      <c r="C17" s="48">
        <f>SUM('3.sz.melléklet-K'!C15,'2.sz.melléklet-K'!C17,'4.sz.melléklet-K'!C17)</f>
        <v>0</v>
      </c>
      <c r="D17" s="48">
        <f>SUM('3.sz.melléklet-K'!D15,'2.sz.melléklet-K'!D17,'4.sz.melléklet-K'!D17)</f>
        <v>0</v>
      </c>
      <c r="E17" s="48">
        <f>SUM('3.sz.melléklet-K'!E15,'2.sz.melléklet-K'!E17,'4.sz.melléklet-K'!E17)</f>
        <v>0</v>
      </c>
      <c r="F17" s="48">
        <f>SUM('3.sz.melléklet-K'!F15,'2.sz.melléklet-K'!F17,'4.sz.melléklet-K'!F17)</f>
        <v>0</v>
      </c>
      <c r="G17" s="48">
        <f>SUM('3.sz.melléklet-K'!G15,'2.sz.melléklet-K'!G17,'4.sz.melléklet-K'!G17)</f>
        <v>0</v>
      </c>
    </row>
    <row r="18" spans="1:7" ht="15">
      <c r="A18" s="4" t="s">
        <v>330</v>
      </c>
      <c r="B18" s="22" t="s">
        <v>52</v>
      </c>
      <c r="C18" s="48">
        <f>SUM('3.sz.melléklet-K'!C16,'2.sz.melléklet-K'!C18,'4.sz.melléklet-K'!C18)</f>
        <v>300</v>
      </c>
      <c r="D18" s="48">
        <f>SUM('3.sz.melléklet-K'!D16,'2.sz.melléklet-K'!D18,'4.sz.melléklet-K'!D18)</f>
        <v>1295</v>
      </c>
      <c r="E18" s="48">
        <f>SUM('3.sz.melléklet-K'!E16,'2.sz.melléklet-K'!E18,'4.sz.melléklet-K'!E18)</f>
        <v>1295</v>
      </c>
      <c r="F18" s="48">
        <f>SUM('3.sz.melléklet-K'!F16,'2.sz.melléklet-K'!F18,'4.sz.melléklet-K'!F18)</f>
        <v>1239</v>
      </c>
      <c r="G18" s="48">
        <f>SUM('3.sz.melléklet-K'!G16,'2.sz.melléklet-K'!G18,'4.sz.melléklet-K'!G18)</f>
        <v>56</v>
      </c>
    </row>
    <row r="19" spans="1:7" ht="15">
      <c r="A19" s="24" t="s">
        <v>309</v>
      </c>
      <c r="B19" s="25" t="s">
        <v>53</v>
      </c>
      <c r="C19" s="55">
        <f>SUM('3.sz.melléklet-K'!C17,'2.sz.melléklet-K'!C19,'4.sz.melléklet-K'!C19)</f>
        <v>37472</v>
      </c>
      <c r="D19" s="55">
        <f>SUM('3.sz.melléklet-K'!D17,'2.sz.melléklet-K'!D19,'4.sz.melléklet-K'!D19)</f>
        <v>43451</v>
      </c>
      <c r="E19" s="55">
        <f>SUM('3.sz.melléklet-K'!E17,'2.sz.melléklet-K'!E19,'4.sz.melléklet-K'!E19)</f>
        <v>43451</v>
      </c>
      <c r="F19" s="55">
        <f>SUM('3.sz.melléklet-K'!F17,'2.sz.melléklet-K'!F19,'4.sz.melléklet-K'!F19)</f>
        <v>36866</v>
      </c>
      <c r="G19" s="55">
        <f>SUM('3.sz.melléklet-K'!G17,'2.sz.melléklet-K'!G19,'4.sz.melléklet-K'!G19)</f>
        <v>6585</v>
      </c>
    </row>
    <row r="20" spans="1:7" ht="15">
      <c r="A20" s="4" t="s">
        <v>54</v>
      </c>
      <c r="B20" s="22" t="s">
        <v>55</v>
      </c>
      <c r="C20" s="48">
        <f>SUM('3.sz.melléklet-K'!C18,'2.sz.melléklet-K'!C20,'4.sz.melléklet-K'!C20)</f>
        <v>12517</v>
      </c>
      <c r="D20" s="48">
        <f>SUM('3.sz.melléklet-K'!D18,'2.sz.melléklet-K'!D20,'4.sz.melléklet-K'!D20)</f>
        <v>12540</v>
      </c>
      <c r="E20" s="48">
        <f>SUM('3.sz.melléklet-K'!E18,'2.sz.melléklet-K'!E20,'4.sz.melléklet-K'!E20)</f>
        <v>12540</v>
      </c>
      <c r="F20" s="48">
        <f>SUM('3.sz.melléklet-K'!F18,'2.sz.melléklet-K'!F20,'4.sz.melléklet-K'!F20)</f>
        <v>12540</v>
      </c>
      <c r="G20" s="48">
        <f>SUM('3.sz.melléklet-K'!G18,'2.sz.melléklet-K'!G20,'4.sz.melléklet-K'!G20)</f>
        <v>0</v>
      </c>
    </row>
    <row r="21" spans="1:7" ht="17.25" customHeight="1">
      <c r="A21" s="4" t="s">
        <v>56</v>
      </c>
      <c r="B21" s="22" t="s">
        <v>57</v>
      </c>
      <c r="C21" s="48">
        <f>SUM('3.sz.melléklet-K'!C19,'2.sz.melléklet-K'!C21,'4.sz.melléklet-K'!C21)</f>
        <v>6852</v>
      </c>
      <c r="D21" s="48">
        <f>SUM('3.sz.melléklet-K'!D19,'2.sz.melléklet-K'!D21,'4.sz.melléklet-K'!D21)</f>
        <v>6779</v>
      </c>
      <c r="E21" s="48">
        <f>SUM('3.sz.melléklet-K'!E19,'2.sz.melléklet-K'!E21,'4.sz.melléklet-K'!E21)</f>
        <v>6779</v>
      </c>
      <c r="F21" s="48">
        <f>SUM('3.sz.melléklet-K'!F19,'2.sz.melléklet-K'!F21,'4.sz.melléklet-K'!F21)</f>
        <v>405</v>
      </c>
      <c r="G21" s="48">
        <f>SUM('3.sz.melléklet-K'!G19,'2.sz.melléklet-K'!G21,'4.sz.melléklet-K'!G21)</f>
        <v>6374</v>
      </c>
    </row>
    <row r="22" spans="1:7" ht="15">
      <c r="A22" s="5" t="s">
        <v>58</v>
      </c>
      <c r="B22" s="22" t="s">
        <v>59</v>
      </c>
      <c r="C22" s="48">
        <f>SUM('3.sz.melléklet-K'!C20,'2.sz.melléklet-K'!C22,'4.sz.melléklet-K'!C22)</f>
        <v>323</v>
      </c>
      <c r="D22" s="48">
        <f>SUM('3.sz.melléklet-K'!D20,'2.sz.melléklet-K'!D22,'4.sz.melléklet-K'!D22)</f>
        <v>3790</v>
      </c>
      <c r="E22" s="48">
        <f>SUM('3.sz.melléklet-K'!E20,'2.sz.melléklet-K'!E22,'4.sz.melléklet-K'!E22)</f>
        <v>3779</v>
      </c>
      <c r="F22" s="48">
        <f>SUM('3.sz.melléklet-K'!F20,'2.sz.melléklet-K'!F22,'4.sz.melléklet-K'!F22)</f>
        <v>1163</v>
      </c>
      <c r="G22" s="48">
        <f>SUM('3.sz.melléklet-K'!G20,'2.sz.melléklet-K'!G22,'4.sz.melléklet-K'!G22)</f>
        <v>2616</v>
      </c>
    </row>
    <row r="23" spans="1:7" ht="15">
      <c r="A23" s="6" t="s">
        <v>310</v>
      </c>
      <c r="B23" s="25" t="s">
        <v>60</v>
      </c>
      <c r="C23" s="55">
        <f>SUM('3.sz.melléklet-K'!C21,'2.sz.melléklet-K'!C23,'4.sz.melléklet-K'!C23)</f>
        <v>19692</v>
      </c>
      <c r="D23" s="55">
        <f>SUM('3.sz.melléklet-K'!D21,'2.sz.melléklet-K'!D23,'4.sz.melléklet-K'!D23)</f>
        <v>23109</v>
      </c>
      <c r="E23" s="55">
        <f>SUM('3.sz.melléklet-K'!E21,'2.sz.melléklet-K'!E23,'4.sz.melléklet-K'!E23)</f>
        <v>23098</v>
      </c>
      <c r="F23" s="55">
        <f>SUM('3.sz.melléklet-K'!F21,'2.sz.melléklet-K'!F23,'4.sz.melléklet-K'!F23)</f>
        <v>14108</v>
      </c>
      <c r="G23" s="55">
        <f>SUM('3.sz.melléklet-K'!G21,'2.sz.melléklet-K'!G23,'4.sz.melléklet-K'!G23)</f>
        <v>8990</v>
      </c>
    </row>
    <row r="24" spans="1:7" ht="15">
      <c r="A24" s="42" t="s">
        <v>360</v>
      </c>
      <c r="B24" s="43" t="s">
        <v>61</v>
      </c>
      <c r="C24" s="55">
        <f>SUM('3.sz.melléklet-K'!C22,'2.sz.melléklet-K'!C24,'4.sz.melléklet-K'!C24)</f>
        <v>57164</v>
      </c>
      <c r="D24" s="55">
        <f>SUM('3.sz.melléklet-K'!D22,'2.sz.melléklet-K'!D24,'4.sz.melléklet-K'!D24)</f>
        <v>66560</v>
      </c>
      <c r="E24" s="55">
        <f>SUM('3.sz.melléklet-K'!E22,'2.sz.melléklet-K'!E24,'4.sz.melléklet-K'!E24)</f>
        <v>66549</v>
      </c>
      <c r="F24" s="55">
        <f>SUM('3.sz.melléklet-K'!F22,'2.sz.melléklet-K'!F24,'4.sz.melléklet-K'!F24)</f>
        <v>50974</v>
      </c>
      <c r="G24" s="55">
        <f>SUM('3.sz.melléklet-K'!G22,'2.sz.melléklet-K'!G24,'4.sz.melléklet-K'!G24)</f>
        <v>15575</v>
      </c>
    </row>
    <row r="25" spans="1:7" ht="15">
      <c r="A25" s="31" t="s">
        <v>331</v>
      </c>
      <c r="B25" s="43" t="s">
        <v>62</v>
      </c>
      <c r="C25" s="55">
        <f>SUM('3.sz.melléklet-K'!C23,'2.sz.melléklet-K'!C25,'4.sz.melléklet-K'!C25)</f>
        <v>10772</v>
      </c>
      <c r="D25" s="55">
        <f>SUM('3.sz.melléklet-K'!D23,'2.sz.melléklet-K'!D25,'4.sz.melléklet-K'!D25)</f>
        <v>11654</v>
      </c>
      <c r="E25" s="55">
        <f>SUM('3.sz.melléklet-K'!E23,'2.sz.melléklet-K'!E25,'4.sz.melléklet-K'!E25)</f>
        <v>11654</v>
      </c>
      <c r="F25" s="48">
        <f>SUM('3.sz.melléklet-K'!F23,'2.sz.melléklet-K'!F25,'4.sz.melléklet-K'!F25)</f>
        <v>9491</v>
      </c>
      <c r="G25" s="48">
        <f>SUM('3.sz.melléklet-K'!G23,'2.sz.melléklet-K'!G25,'4.sz.melléklet-K'!G25)</f>
        <v>2163</v>
      </c>
    </row>
    <row r="26" spans="1:7" ht="15">
      <c r="A26" s="4" t="s">
        <v>63</v>
      </c>
      <c r="B26" s="22" t="s">
        <v>64</v>
      </c>
      <c r="C26" s="48">
        <f>SUM('3.sz.melléklet-K'!C24,'2.sz.melléklet-K'!C26,'4.sz.melléklet-K'!C26)</f>
        <v>870</v>
      </c>
      <c r="D26" s="48">
        <f>SUM('3.sz.melléklet-K'!D24,'2.sz.melléklet-K'!D26,'4.sz.melléklet-K'!D26)</f>
        <v>1377</v>
      </c>
      <c r="E26" s="48">
        <f>SUM('3.sz.melléklet-K'!E24,'2.sz.melléklet-K'!E26,'4.sz.melléklet-K'!E26)</f>
        <v>1377</v>
      </c>
      <c r="F26" s="48">
        <f>SUM('3.sz.melléklet-K'!F24,'2.sz.melléklet-K'!F26,'4.sz.melléklet-K'!F26)</f>
        <v>718</v>
      </c>
      <c r="G26" s="48">
        <f>SUM('3.sz.melléklet-K'!G24,'2.sz.melléklet-K'!G26,'4.sz.melléklet-K'!G26)</f>
        <v>659</v>
      </c>
    </row>
    <row r="27" spans="1:7" ht="15">
      <c r="A27" s="4" t="s">
        <v>65</v>
      </c>
      <c r="B27" s="22" t="s">
        <v>66</v>
      </c>
      <c r="C27" s="48">
        <f>SUM('3.sz.melléklet-K'!C25,'2.sz.melléklet-K'!C27,'4.sz.melléklet-K'!C27)</f>
        <v>5240</v>
      </c>
      <c r="D27" s="48">
        <f>SUM('3.sz.melléklet-K'!D25,'2.sz.melléklet-K'!D27,'4.sz.melléklet-K'!D27)</f>
        <v>7540</v>
      </c>
      <c r="E27" s="48">
        <f>SUM('3.sz.melléklet-K'!E25,'2.sz.melléklet-K'!E27,'4.sz.melléklet-K'!E27)</f>
        <v>7540</v>
      </c>
      <c r="F27" s="48">
        <f>SUM('3.sz.melléklet-K'!F25,'2.sz.melléklet-K'!F27,'4.sz.melléklet-K'!F27)</f>
        <v>4817</v>
      </c>
      <c r="G27" s="48">
        <f>SUM('3.sz.melléklet-K'!G25,'2.sz.melléklet-K'!G27,'4.sz.melléklet-K'!G27)</f>
        <v>2723</v>
      </c>
    </row>
    <row r="28" spans="1:7" ht="15">
      <c r="A28" s="4" t="s">
        <v>67</v>
      </c>
      <c r="B28" s="22" t="s">
        <v>68</v>
      </c>
      <c r="C28" s="48">
        <f>SUM('3.sz.melléklet-K'!C26,'2.sz.melléklet-K'!C28,'4.sz.melléklet-K'!C28)</f>
        <v>0</v>
      </c>
      <c r="D28" s="48">
        <f>SUM('3.sz.melléklet-K'!D26,'2.sz.melléklet-K'!D28,'4.sz.melléklet-K'!D28)</f>
        <v>0</v>
      </c>
      <c r="E28" s="48">
        <f>SUM('3.sz.melléklet-K'!E26,'2.sz.melléklet-K'!E28,'4.sz.melléklet-K'!E28)</f>
        <v>0</v>
      </c>
      <c r="F28" s="48">
        <f>SUM('3.sz.melléklet-K'!F26,'2.sz.melléklet-K'!F28,'4.sz.melléklet-K'!F28)</f>
        <v>0</v>
      </c>
      <c r="G28" s="48">
        <f>SUM('3.sz.melléklet-K'!G26,'2.sz.melléklet-K'!G28,'4.sz.melléklet-K'!G28)</f>
        <v>0</v>
      </c>
    </row>
    <row r="29" spans="1:7" ht="15">
      <c r="A29" s="6" t="s">
        <v>311</v>
      </c>
      <c r="B29" s="25" t="s">
        <v>69</v>
      </c>
      <c r="C29" s="55">
        <f>SUM('3.sz.melléklet-K'!C27,'2.sz.melléklet-K'!C29,'4.sz.melléklet-K'!C29)</f>
        <v>6110</v>
      </c>
      <c r="D29" s="55">
        <f>SUM('3.sz.melléklet-K'!D27,'2.sz.melléklet-K'!D29,'4.sz.melléklet-K'!D29)</f>
        <v>8917</v>
      </c>
      <c r="E29" s="55">
        <f>SUM('3.sz.melléklet-K'!E27,'2.sz.melléklet-K'!E29,'4.sz.melléklet-K'!E29)</f>
        <v>8917</v>
      </c>
      <c r="F29" s="55">
        <f>SUM('3.sz.melléklet-K'!F27,'2.sz.melléklet-K'!F29,'4.sz.melléklet-K'!F29)</f>
        <v>5535</v>
      </c>
      <c r="G29" s="55">
        <f>SUM('3.sz.melléklet-K'!G27,'2.sz.melléklet-K'!G29,'4.sz.melléklet-K'!G29)</f>
        <v>3382</v>
      </c>
    </row>
    <row r="30" spans="1:7" ht="15">
      <c r="A30" s="4" t="s">
        <v>70</v>
      </c>
      <c r="B30" s="22" t="s">
        <v>71</v>
      </c>
      <c r="C30" s="48">
        <f>SUM('3.sz.melléklet-K'!C28,'2.sz.melléklet-K'!C30,'4.sz.melléklet-K'!C30)</f>
        <v>1461</v>
      </c>
      <c r="D30" s="48">
        <f>SUM('3.sz.melléklet-K'!D28,'2.sz.melléklet-K'!D30,'4.sz.melléklet-K'!D30)</f>
        <v>1181</v>
      </c>
      <c r="E30" s="48">
        <f>SUM('3.sz.melléklet-K'!E28,'2.sz.melléklet-K'!E30,'4.sz.melléklet-K'!E30)</f>
        <v>1161</v>
      </c>
      <c r="F30" s="48">
        <f>SUM('3.sz.melléklet-K'!F28,'2.sz.melléklet-K'!F30,'4.sz.melléklet-K'!F30)</f>
        <v>1082</v>
      </c>
      <c r="G30" s="48">
        <f>SUM('3.sz.melléklet-K'!G28,'2.sz.melléklet-K'!G30,'4.sz.melléklet-K'!G30)</f>
        <v>79</v>
      </c>
    </row>
    <row r="31" spans="1:7" ht="15">
      <c r="A31" s="4" t="s">
        <v>72</v>
      </c>
      <c r="B31" s="22" t="s">
        <v>73</v>
      </c>
      <c r="C31" s="48">
        <f>SUM('3.sz.melléklet-K'!C29,'2.sz.melléklet-K'!C31,'4.sz.melléklet-K'!C31)</f>
        <v>236</v>
      </c>
      <c r="D31" s="48">
        <f>SUM('3.sz.melléklet-K'!D29,'2.sz.melléklet-K'!D31,'4.sz.melléklet-K'!D31)</f>
        <v>159</v>
      </c>
      <c r="E31" s="48">
        <f>SUM('3.sz.melléklet-K'!E29,'2.sz.melléklet-K'!E31,'4.sz.melléklet-K'!E31)</f>
        <v>159</v>
      </c>
      <c r="F31" s="48">
        <f>SUM('3.sz.melléklet-K'!F29,'2.sz.melléklet-K'!F31,'4.sz.melléklet-K'!F31)</f>
        <v>153</v>
      </c>
      <c r="G31" s="48">
        <f>SUM('3.sz.melléklet-K'!G29,'2.sz.melléklet-K'!G31,'4.sz.melléklet-K'!G31)</f>
        <v>6</v>
      </c>
    </row>
    <row r="32" spans="1:7" ht="15" customHeight="1">
      <c r="A32" s="6" t="s">
        <v>361</v>
      </c>
      <c r="B32" s="25" t="s">
        <v>74</v>
      </c>
      <c r="C32" s="55">
        <f>SUM('3.sz.melléklet-K'!C30,'2.sz.melléklet-K'!C32,'4.sz.melléklet-K'!C32)</f>
        <v>1697</v>
      </c>
      <c r="D32" s="55">
        <f>SUM('3.sz.melléklet-K'!D30,'2.sz.melléklet-K'!D32,'4.sz.melléklet-K'!D32)</f>
        <v>1340</v>
      </c>
      <c r="E32" s="55">
        <f>SUM('3.sz.melléklet-K'!E30,'2.sz.melléklet-K'!E32,'4.sz.melléklet-K'!E32)</f>
        <v>1320</v>
      </c>
      <c r="F32" s="55">
        <f>SUM('3.sz.melléklet-K'!F30,'2.sz.melléklet-K'!F32,'4.sz.melléklet-K'!F32)</f>
        <v>1235</v>
      </c>
      <c r="G32" s="55">
        <f>SUM('3.sz.melléklet-K'!G30,'2.sz.melléklet-K'!G32,'4.sz.melléklet-K'!G32)</f>
        <v>85</v>
      </c>
    </row>
    <row r="33" spans="1:7" ht="15">
      <c r="A33" s="4" t="s">
        <v>75</v>
      </c>
      <c r="B33" s="22" t="s">
        <v>76</v>
      </c>
      <c r="C33" s="48">
        <f>SUM('3.sz.melléklet-K'!C31,'2.sz.melléklet-K'!C33,'4.sz.melléklet-K'!C33)</f>
        <v>8280</v>
      </c>
      <c r="D33" s="48">
        <f>SUM('3.sz.melléklet-K'!D31,'2.sz.melléklet-K'!D33,'4.sz.melléklet-K'!D33)</f>
        <v>6009</v>
      </c>
      <c r="E33" s="48">
        <f>SUM('3.sz.melléklet-K'!E31,'2.sz.melléklet-K'!E33,'4.sz.melléklet-K'!E33)</f>
        <v>6008</v>
      </c>
      <c r="F33" s="48">
        <f>SUM('3.sz.melléklet-K'!F31,'2.sz.melléklet-K'!F33,'4.sz.melléklet-K'!F33)</f>
        <v>5845</v>
      </c>
      <c r="G33" s="48">
        <f>SUM('3.sz.melléklet-K'!G31,'2.sz.melléklet-K'!G33,'4.sz.melléklet-K'!G33)</f>
        <v>163</v>
      </c>
    </row>
    <row r="34" spans="1:7" ht="15">
      <c r="A34" s="4" t="s">
        <v>77</v>
      </c>
      <c r="B34" s="22" t="s">
        <v>78</v>
      </c>
      <c r="C34" s="48">
        <f>SUM('3.sz.melléklet-K'!C32,'2.sz.melléklet-K'!C34,'4.sz.melléklet-K'!C34)</f>
        <v>60</v>
      </c>
      <c r="D34" s="48">
        <f>SUM('3.sz.melléklet-K'!D32,'2.sz.melléklet-K'!D34,'4.sz.melléklet-K'!D34)</f>
        <v>49</v>
      </c>
      <c r="E34" s="48">
        <f>SUM('3.sz.melléklet-K'!E32,'2.sz.melléklet-K'!E34,'4.sz.melléklet-K'!E34)</f>
        <v>35</v>
      </c>
      <c r="F34" s="48">
        <f>SUM('3.sz.melléklet-K'!F32,'2.sz.melléklet-K'!F34,'4.sz.melléklet-K'!F34)</f>
        <v>0</v>
      </c>
      <c r="G34" s="48">
        <f>SUM('3.sz.melléklet-K'!G32,'2.sz.melléklet-K'!G34,'4.sz.melléklet-K'!G34)</f>
        <v>35</v>
      </c>
    </row>
    <row r="35" spans="1:7" ht="15">
      <c r="A35" s="4" t="s">
        <v>332</v>
      </c>
      <c r="B35" s="22" t="s">
        <v>79</v>
      </c>
      <c r="C35" s="48">
        <f>SUM('3.sz.melléklet-K'!C33,'2.sz.melléklet-K'!C35,'4.sz.melléklet-K'!C35)</f>
        <v>38</v>
      </c>
      <c r="D35" s="48">
        <f>SUM('3.sz.melléklet-K'!D33,'2.sz.melléklet-K'!D35,'4.sz.melléklet-K'!D35)</f>
        <v>634</v>
      </c>
      <c r="E35" s="48">
        <f>SUM('3.sz.melléklet-K'!E33,'2.sz.melléklet-K'!E35,'4.sz.melléklet-K'!E35)</f>
        <v>624</v>
      </c>
      <c r="F35" s="48">
        <f>SUM('3.sz.melléklet-K'!F33,'2.sz.melléklet-K'!F35,'4.sz.melléklet-K'!F35)</f>
        <v>3</v>
      </c>
      <c r="G35" s="48">
        <f>SUM('3.sz.melléklet-K'!G33,'2.sz.melléklet-K'!G35,'4.sz.melléklet-K'!G35)</f>
        <v>621</v>
      </c>
    </row>
    <row r="36" spans="1:7" ht="15">
      <c r="A36" s="4" t="s">
        <v>80</v>
      </c>
      <c r="B36" s="22" t="s">
        <v>81</v>
      </c>
      <c r="C36" s="48">
        <f>SUM('3.sz.melléklet-K'!C34,'2.sz.melléklet-K'!C36,'4.sz.melléklet-K'!C36)</f>
        <v>5563</v>
      </c>
      <c r="D36" s="48">
        <f>SUM('3.sz.melléklet-K'!D34,'2.sz.melléklet-K'!D36,'4.sz.melléklet-K'!D36)</f>
        <v>7195</v>
      </c>
      <c r="E36" s="48">
        <f>SUM('3.sz.melléklet-K'!E34,'2.sz.melléklet-K'!E36,'4.sz.melléklet-K'!E36)</f>
        <v>7195</v>
      </c>
      <c r="F36" s="48">
        <f>SUM('3.sz.melléklet-K'!F34,'2.sz.melléklet-K'!F36,'4.sz.melléklet-K'!F36)</f>
        <v>6872</v>
      </c>
      <c r="G36" s="48">
        <f>SUM('3.sz.melléklet-K'!G34,'2.sz.melléklet-K'!G36,'4.sz.melléklet-K'!G36)</f>
        <v>323</v>
      </c>
    </row>
    <row r="37" spans="1:7" ht="15">
      <c r="A37" s="8" t="s">
        <v>333</v>
      </c>
      <c r="B37" s="22" t="s">
        <v>82</v>
      </c>
      <c r="C37" s="48">
        <f>SUM('3.sz.melléklet-K'!C35,'2.sz.melléklet-K'!C37,'4.sz.melléklet-K'!C37)</f>
        <v>640</v>
      </c>
      <c r="D37" s="48">
        <f>SUM('3.sz.melléklet-K'!D35,'2.sz.melléklet-K'!D37,'4.sz.melléklet-K'!D37)</f>
        <v>919</v>
      </c>
      <c r="E37" s="48">
        <f>SUM('3.sz.melléklet-K'!E35,'2.sz.melléklet-K'!E37,'4.sz.melléklet-K'!E37)</f>
        <v>919</v>
      </c>
      <c r="F37" s="48">
        <f>SUM('3.sz.melléklet-K'!F35,'2.sz.melléklet-K'!F37,'4.sz.melléklet-K'!F37)</f>
        <v>95</v>
      </c>
      <c r="G37" s="48">
        <f>SUM('3.sz.melléklet-K'!G35,'2.sz.melléklet-K'!G37,'4.sz.melléklet-K'!G37)</f>
        <v>824</v>
      </c>
    </row>
    <row r="38" spans="1:7" ht="15">
      <c r="A38" s="5" t="s">
        <v>83</v>
      </c>
      <c r="B38" s="22" t="s">
        <v>84</v>
      </c>
      <c r="C38" s="48">
        <f>SUM('3.sz.melléklet-K'!C36,'2.sz.melléklet-K'!C38,'4.sz.melléklet-K'!C38)</f>
        <v>713</v>
      </c>
      <c r="D38" s="48">
        <f>SUM('3.sz.melléklet-K'!D36,'2.sz.melléklet-K'!D38,'4.sz.melléklet-K'!D38)</f>
        <v>1659</v>
      </c>
      <c r="E38" s="48">
        <f>SUM('3.sz.melléklet-K'!E36,'2.sz.melléklet-K'!E38,'4.sz.melléklet-K'!E38)</f>
        <v>1659</v>
      </c>
      <c r="F38" s="48">
        <f>SUM('3.sz.melléklet-K'!F36,'2.sz.melléklet-K'!F38,'4.sz.melléklet-K'!F38)</f>
        <v>664</v>
      </c>
      <c r="G38" s="48">
        <f>SUM('3.sz.melléklet-K'!G36,'2.sz.melléklet-K'!G38,'4.sz.melléklet-K'!G38)</f>
        <v>995</v>
      </c>
    </row>
    <row r="39" spans="1:7" ht="15">
      <c r="A39" s="4" t="s">
        <v>334</v>
      </c>
      <c r="B39" s="22" t="s">
        <v>85</v>
      </c>
      <c r="C39" s="48">
        <f>SUM('3.sz.melléklet-K'!C37,'2.sz.melléklet-K'!C39,'4.sz.melléklet-K'!C39)</f>
        <v>18528</v>
      </c>
      <c r="D39" s="48">
        <f>SUM('3.sz.melléklet-K'!D37,'2.sz.melléklet-K'!D39,'4.sz.melléklet-K'!D39)</f>
        <v>26057</v>
      </c>
      <c r="E39" s="48">
        <f>SUM('3.sz.melléklet-K'!E37,'2.sz.melléklet-K'!E39,'4.sz.melléklet-K'!E39)</f>
        <v>15455</v>
      </c>
      <c r="F39" s="48">
        <f>SUM('3.sz.melléklet-K'!F37,'2.sz.melléklet-K'!F39,'4.sz.melléklet-K'!F39)</f>
        <v>6091</v>
      </c>
      <c r="G39" s="48">
        <f>SUM('3.sz.melléklet-K'!G37,'2.sz.melléklet-K'!G39,'4.sz.melléklet-K'!G39)</f>
        <v>9364</v>
      </c>
    </row>
    <row r="40" spans="1:7" ht="15">
      <c r="A40" s="6" t="s">
        <v>312</v>
      </c>
      <c r="B40" s="25" t="s">
        <v>86</v>
      </c>
      <c r="C40" s="55">
        <f>SUM('3.sz.melléklet-K'!C38,'2.sz.melléklet-K'!C40,'4.sz.melléklet-K'!C40)</f>
        <v>33822</v>
      </c>
      <c r="D40" s="55">
        <f>SUM('3.sz.melléklet-K'!D38,'2.sz.melléklet-K'!D40,'4.sz.melléklet-K'!D40)</f>
        <v>42522</v>
      </c>
      <c r="E40" s="55">
        <f>SUM('3.sz.melléklet-K'!E38,'2.sz.melléklet-K'!E40,'4.sz.melléklet-K'!E40)</f>
        <v>31895</v>
      </c>
      <c r="F40" s="55">
        <f>SUM('3.sz.melléklet-K'!F38,'2.sz.melléklet-K'!F40,'4.sz.melléklet-K'!F40)</f>
        <v>19570</v>
      </c>
      <c r="G40" s="55">
        <f>SUM('3.sz.melléklet-K'!G38,'2.sz.melléklet-K'!G40,'4.sz.melléklet-K'!G40)</f>
        <v>12325</v>
      </c>
    </row>
    <row r="41" spans="1:7" ht="15">
      <c r="A41" s="4" t="s">
        <v>87</v>
      </c>
      <c r="B41" s="22" t="s">
        <v>88</v>
      </c>
      <c r="C41" s="48">
        <f>SUM('3.sz.melléklet-K'!C39,'2.sz.melléklet-K'!C41,'4.sz.melléklet-K'!C41)</f>
        <v>1210</v>
      </c>
      <c r="D41" s="48">
        <f>SUM('3.sz.melléklet-K'!D39,'2.sz.melléklet-K'!D41,'4.sz.melléklet-K'!D41)</f>
        <v>968</v>
      </c>
      <c r="E41" s="48">
        <f>SUM('3.sz.melléklet-K'!E39,'2.sz.melléklet-K'!E41,'4.sz.melléklet-K'!E41)</f>
        <v>968</v>
      </c>
      <c r="F41" s="48">
        <f>SUM('3.sz.melléklet-K'!F39,'2.sz.melléklet-K'!F41,'4.sz.melléklet-K'!F41)</f>
        <v>954</v>
      </c>
      <c r="G41" s="48">
        <f>SUM('3.sz.melléklet-K'!G39,'2.sz.melléklet-K'!G41,'4.sz.melléklet-K'!G41)</f>
        <v>14</v>
      </c>
    </row>
    <row r="42" spans="1:7" ht="15">
      <c r="A42" s="4" t="s">
        <v>89</v>
      </c>
      <c r="B42" s="22" t="s">
        <v>90</v>
      </c>
      <c r="C42" s="48">
        <f>SUM('3.sz.melléklet-K'!C40,'2.sz.melléklet-K'!C42,'4.sz.melléklet-K'!C42)</f>
        <v>810</v>
      </c>
      <c r="D42" s="48">
        <f>SUM('3.sz.melléklet-K'!D40,'2.sz.melléklet-K'!D42,'4.sz.melléklet-K'!D42)</f>
        <v>850</v>
      </c>
      <c r="E42" s="48">
        <f>SUM('3.sz.melléklet-K'!E40,'2.sz.melléklet-K'!E42,'4.sz.melléklet-K'!E42)</f>
        <v>850</v>
      </c>
      <c r="F42" s="48">
        <f>SUM('3.sz.melléklet-K'!F40,'2.sz.melléklet-K'!F42,'4.sz.melléklet-K'!F42)</f>
        <v>14</v>
      </c>
      <c r="G42" s="48">
        <f>SUM('3.sz.melléklet-K'!G40,'2.sz.melléklet-K'!G42,'4.sz.melléklet-K'!G42)</f>
        <v>836</v>
      </c>
    </row>
    <row r="43" spans="1:7" ht="15">
      <c r="A43" s="6" t="s">
        <v>313</v>
      </c>
      <c r="B43" s="25" t="s">
        <v>91</v>
      </c>
      <c r="C43" s="55">
        <f>SUM('3.sz.melléklet-K'!C41,'2.sz.melléklet-K'!C43,'4.sz.melléklet-K'!C43)</f>
        <v>2020</v>
      </c>
      <c r="D43" s="55">
        <f>SUM('3.sz.melléklet-K'!D41,'2.sz.melléklet-K'!D43,'4.sz.melléklet-K'!D43)</f>
        <v>1818</v>
      </c>
      <c r="E43" s="55">
        <f>SUM('3.sz.melléklet-K'!E41,'2.sz.melléklet-K'!E43,'4.sz.melléklet-K'!E43)</f>
        <v>1818</v>
      </c>
      <c r="F43" s="55">
        <f>SUM('3.sz.melléklet-K'!F41,'2.sz.melléklet-K'!F43,'4.sz.melléklet-K'!F43)</f>
        <v>968</v>
      </c>
      <c r="G43" s="55">
        <f>SUM('3.sz.melléklet-K'!G41,'2.sz.melléklet-K'!G43,'4.sz.melléklet-K'!G43)</f>
        <v>850</v>
      </c>
    </row>
    <row r="44" spans="1:7" ht="15">
      <c r="A44" s="4" t="s">
        <v>92</v>
      </c>
      <c r="B44" s="22" t="s">
        <v>93</v>
      </c>
      <c r="C44" s="48">
        <f>SUM('3.sz.melléklet-K'!C42,'2.sz.melléklet-K'!C44,'4.sz.melléklet-K'!C44)</f>
        <v>10120</v>
      </c>
      <c r="D44" s="48">
        <f>SUM('3.sz.melléklet-K'!D42,'2.sz.melléklet-K'!D44,'4.sz.melléklet-K'!D44)</f>
        <v>10267</v>
      </c>
      <c r="E44" s="48">
        <f>SUM('3.sz.melléklet-K'!E42,'2.sz.melléklet-K'!E44,'4.sz.melléklet-K'!E44)</f>
        <v>9364</v>
      </c>
      <c r="F44" s="48">
        <f>SUM('3.sz.melléklet-K'!F42,'2.sz.melléklet-K'!F44,'4.sz.melléklet-K'!F44)</f>
        <v>5812</v>
      </c>
      <c r="G44" s="48">
        <f>SUM('3.sz.melléklet-K'!G42,'2.sz.melléklet-K'!G44,'4.sz.melléklet-K'!G44)</f>
        <v>3552</v>
      </c>
    </row>
    <row r="45" spans="1:7" ht="15">
      <c r="A45" s="4" t="s">
        <v>94</v>
      </c>
      <c r="B45" s="22" t="s">
        <v>95</v>
      </c>
      <c r="C45" s="48">
        <f>SUM('3.sz.melléklet-K'!C43,'2.sz.melléklet-K'!C45,'4.sz.melléklet-K'!C45)</f>
        <v>798</v>
      </c>
      <c r="D45" s="48">
        <f>SUM('3.sz.melléklet-K'!D43,'2.sz.melléklet-K'!D45,'4.sz.melléklet-K'!D45)</f>
        <v>622</v>
      </c>
      <c r="E45" s="48">
        <f>SUM('3.sz.melléklet-K'!E43,'2.sz.melléklet-K'!E45,'4.sz.melléklet-K'!E45)</f>
        <v>622</v>
      </c>
      <c r="F45" s="48">
        <f>SUM('3.sz.melléklet-K'!F43,'2.sz.melléklet-K'!F45,'4.sz.melléklet-K'!F45)</f>
        <v>622</v>
      </c>
      <c r="G45" s="48">
        <f>SUM('3.sz.melléklet-K'!G43,'2.sz.melléklet-K'!G45,'4.sz.melléklet-K'!G45)</f>
        <v>0</v>
      </c>
    </row>
    <row r="46" spans="1:7" ht="15">
      <c r="A46" s="4" t="s">
        <v>335</v>
      </c>
      <c r="B46" s="22" t="s">
        <v>96</v>
      </c>
      <c r="C46" s="48">
        <f>SUM('3.sz.melléklet-K'!C44,'2.sz.melléklet-K'!C46,'4.sz.melléklet-K'!C46)</f>
        <v>0</v>
      </c>
      <c r="D46" s="48">
        <f>SUM('3.sz.melléklet-K'!D44,'2.sz.melléklet-K'!D46,'4.sz.melléklet-K'!D46)</f>
        <v>0</v>
      </c>
      <c r="E46" s="48">
        <f>SUM('3.sz.melléklet-K'!E44,'2.sz.melléklet-K'!E46,'4.sz.melléklet-K'!E46)</f>
        <v>0</v>
      </c>
      <c r="F46" s="48">
        <f>SUM('3.sz.melléklet-K'!F44,'2.sz.melléklet-K'!F46,'4.sz.melléklet-K'!F46)</f>
        <v>0</v>
      </c>
      <c r="G46" s="48">
        <f>SUM('3.sz.melléklet-K'!G44,'2.sz.melléklet-K'!G46,'4.sz.melléklet-K'!G46)</f>
        <v>0</v>
      </c>
    </row>
    <row r="47" spans="1:7" ht="15">
      <c r="A47" s="4" t="s">
        <v>336</v>
      </c>
      <c r="B47" s="22" t="s">
        <v>97</v>
      </c>
      <c r="C47" s="48">
        <f>SUM('3.sz.melléklet-K'!C45,'2.sz.melléklet-K'!C47,'4.sz.melléklet-K'!C47)</f>
        <v>0</v>
      </c>
      <c r="D47" s="48">
        <f>SUM('3.sz.melléklet-K'!D45,'2.sz.melléklet-K'!D47,'4.sz.melléklet-K'!D47)</f>
        <v>0</v>
      </c>
      <c r="E47" s="48">
        <f>SUM('3.sz.melléklet-K'!E45,'2.sz.melléklet-K'!E47,'4.sz.melléklet-K'!E47)</f>
        <v>0</v>
      </c>
      <c r="F47" s="48">
        <f>SUM('3.sz.melléklet-K'!F45,'2.sz.melléklet-K'!F47,'4.sz.melléklet-K'!F47)</f>
        <v>0</v>
      </c>
      <c r="G47" s="48">
        <f>SUM('3.sz.melléklet-K'!G45,'2.sz.melléklet-K'!G47,'4.sz.melléklet-K'!G47)</f>
        <v>0</v>
      </c>
    </row>
    <row r="48" spans="1:7" ht="15">
      <c r="A48" s="4" t="s">
        <v>98</v>
      </c>
      <c r="B48" s="22" t="s">
        <v>99</v>
      </c>
      <c r="C48" s="48">
        <f>SUM('3.sz.melléklet-K'!C46,'2.sz.melléklet-K'!C48,'4.sz.melléklet-K'!C48)</f>
        <v>1285</v>
      </c>
      <c r="D48" s="48">
        <f>SUM('3.sz.melléklet-K'!D46,'2.sz.melléklet-K'!D48,'4.sz.melléklet-K'!D48)</f>
        <v>1883</v>
      </c>
      <c r="E48" s="48">
        <f>SUM('3.sz.melléklet-K'!E46,'2.sz.melléklet-K'!E48,'4.sz.melléklet-K'!E48)</f>
        <v>1883</v>
      </c>
      <c r="F48" s="48">
        <f>SUM('3.sz.melléklet-K'!F46,'2.sz.melléklet-K'!F48,'4.sz.melléklet-K'!F48)</f>
        <v>1694</v>
      </c>
      <c r="G48" s="48">
        <f>SUM('3.sz.melléklet-K'!G46,'2.sz.melléklet-K'!G48,'4.sz.melléklet-K'!G48)</f>
        <v>189</v>
      </c>
    </row>
    <row r="49" spans="1:7" ht="15">
      <c r="A49" s="6" t="s">
        <v>314</v>
      </c>
      <c r="B49" s="25" t="s">
        <v>100</v>
      </c>
      <c r="C49" s="48">
        <f>SUM('3.sz.melléklet-K'!C47,'2.sz.melléklet-K'!C49,'4.sz.melléklet-K'!C49)</f>
        <v>12203</v>
      </c>
      <c r="D49" s="48">
        <f>SUM('3.sz.melléklet-K'!D47,'2.sz.melléklet-K'!D49,'4.sz.melléklet-K'!D49)</f>
        <v>12772</v>
      </c>
      <c r="E49" s="48">
        <f>SUM('3.sz.melléklet-K'!E47,'2.sz.melléklet-K'!E49,'4.sz.melléklet-K'!E49)</f>
        <v>11869</v>
      </c>
      <c r="F49" s="48">
        <f>SUM('3.sz.melléklet-K'!F47,'2.sz.melléklet-K'!F49,'4.sz.melléklet-K'!F49)</f>
        <v>8128</v>
      </c>
      <c r="G49" s="48">
        <f>SUM('3.sz.melléklet-K'!G47,'2.sz.melléklet-K'!G49,'4.sz.melléklet-K'!G49)</f>
        <v>3741</v>
      </c>
    </row>
    <row r="50" spans="1:7" ht="15">
      <c r="A50" s="31" t="s">
        <v>315</v>
      </c>
      <c r="B50" s="43" t="s">
        <v>101</v>
      </c>
      <c r="C50" s="55">
        <f>SUM('3.sz.melléklet-K'!C48,'2.sz.melléklet-K'!C50,'4.sz.melléklet-K'!C50)</f>
        <v>55852</v>
      </c>
      <c r="D50" s="55">
        <f>SUM('3.sz.melléklet-K'!D48,'2.sz.melléklet-K'!D50,'4.sz.melléklet-K'!D50)</f>
        <v>67369</v>
      </c>
      <c r="E50" s="55">
        <f>SUM('3.sz.melléklet-K'!E48,'2.sz.melléklet-K'!E50,'4.sz.melléklet-K'!E50)</f>
        <v>55819</v>
      </c>
      <c r="F50" s="55">
        <f>SUM('3.sz.melléklet-K'!F48,'2.sz.melléklet-K'!F50,'4.sz.melléklet-K'!F50)</f>
        <v>35436</v>
      </c>
      <c r="G50" s="55">
        <f>SUM('3.sz.melléklet-K'!G48,'2.sz.melléklet-K'!G50,'4.sz.melléklet-K'!G50)</f>
        <v>20383</v>
      </c>
    </row>
    <row r="51" spans="1:7" ht="15">
      <c r="A51" s="10" t="s">
        <v>102</v>
      </c>
      <c r="B51" s="22" t="s">
        <v>103</v>
      </c>
      <c r="C51" s="48">
        <f>SUM('3.sz.melléklet-K'!C49,'2.sz.melléklet-K'!C51,'4.sz.melléklet-K'!C51)</f>
        <v>0</v>
      </c>
      <c r="D51" s="48">
        <f>SUM('3.sz.melléklet-K'!D49,'2.sz.melléklet-K'!D51,'4.sz.melléklet-K'!D51)</f>
        <v>0</v>
      </c>
      <c r="E51" s="48">
        <f>SUM('3.sz.melléklet-K'!E49,'2.sz.melléklet-K'!E51,'4.sz.melléklet-K'!E51)</f>
        <v>0</v>
      </c>
      <c r="F51" s="48">
        <f>SUM('3.sz.melléklet-K'!F49,'2.sz.melléklet-K'!F51,'4.sz.melléklet-K'!F51)</f>
        <v>0</v>
      </c>
      <c r="G51" s="48">
        <f>SUM('3.sz.melléklet-K'!G49,'2.sz.melléklet-K'!G51,'4.sz.melléklet-K'!G51)</f>
        <v>0</v>
      </c>
    </row>
    <row r="52" spans="1:7" ht="15">
      <c r="A52" s="10" t="s">
        <v>316</v>
      </c>
      <c r="B52" s="22" t="s">
        <v>104</v>
      </c>
      <c r="C52" s="48">
        <f>SUM('3.sz.melléklet-K'!C50,'2.sz.melléklet-K'!C52,'4.sz.melléklet-K'!C52)</f>
        <v>92</v>
      </c>
      <c r="D52" s="48">
        <f>SUM('3.sz.melléklet-K'!D50,'2.sz.melléklet-K'!D52,'4.sz.melléklet-K'!D52)</f>
        <v>44</v>
      </c>
      <c r="E52" s="48">
        <f>SUM('3.sz.melléklet-K'!E50,'2.sz.melléklet-K'!E52,'4.sz.melléklet-K'!E52)</f>
        <v>44</v>
      </c>
      <c r="F52" s="48">
        <f>SUM('3.sz.melléklet-K'!F50,'2.sz.melléklet-K'!F52,'4.sz.melléklet-K'!F52)</f>
        <v>44</v>
      </c>
      <c r="G52" s="48">
        <f>SUM('3.sz.melléklet-K'!G50,'2.sz.melléklet-K'!G52,'4.sz.melléklet-K'!G52)</f>
        <v>0</v>
      </c>
    </row>
    <row r="53" spans="1:7" ht="15">
      <c r="A53" s="13" t="s">
        <v>337</v>
      </c>
      <c r="B53" s="22" t="s">
        <v>105</v>
      </c>
      <c r="C53" s="48">
        <f>SUM('3.sz.melléklet-K'!C51,'2.sz.melléklet-K'!C53,'4.sz.melléklet-K'!C53)</f>
        <v>0</v>
      </c>
      <c r="D53" s="48">
        <f>SUM('3.sz.melléklet-K'!D51,'2.sz.melléklet-K'!D53,'4.sz.melléklet-K'!D53)</f>
        <v>0</v>
      </c>
      <c r="E53" s="48">
        <f>SUM('3.sz.melléklet-K'!E51,'2.sz.melléklet-K'!E53,'4.sz.melléklet-K'!E53)</f>
        <v>0</v>
      </c>
      <c r="F53" s="48">
        <f>SUM('3.sz.melléklet-K'!F51,'2.sz.melléklet-K'!F53,'4.sz.melléklet-K'!F53)</f>
        <v>0</v>
      </c>
      <c r="G53" s="48">
        <f>SUM('3.sz.melléklet-K'!G51,'2.sz.melléklet-K'!G53,'4.sz.melléklet-K'!G53)</f>
        <v>0</v>
      </c>
    </row>
    <row r="54" spans="1:7" ht="15">
      <c r="A54" s="13" t="s">
        <v>338</v>
      </c>
      <c r="B54" s="22" t="s">
        <v>106</v>
      </c>
      <c r="C54" s="48">
        <f>SUM('3.sz.melléklet-K'!C52,'2.sz.melléklet-K'!C54,'4.sz.melléklet-K'!C54)</f>
        <v>0</v>
      </c>
      <c r="D54" s="48">
        <f>SUM('3.sz.melléklet-K'!D52,'2.sz.melléklet-K'!D54,'4.sz.melléklet-K'!D54)</f>
        <v>0</v>
      </c>
      <c r="E54" s="48">
        <f>SUM('3.sz.melléklet-K'!E52,'2.sz.melléklet-K'!E54,'4.sz.melléklet-K'!E54)</f>
        <v>0</v>
      </c>
      <c r="F54" s="48">
        <f>SUM('3.sz.melléklet-K'!F52,'2.sz.melléklet-K'!F54,'4.sz.melléklet-K'!F54)</f>
        <v>0</v>
      </c>
      <c r="G54" s="48">
        <f>SUM('3.sz.melléklet-K'!G52,'2.sz.melléklet-K'!G54,'4.sz.melléklet-K'!G54)</f>
        <v>0</v>
      </c>
    </row>
    <row r="55" spans="1:7" ht="15">
      <c r="A55" s="13" t="s">
        <v>339</v>
      </c>
      <c r="B55" s="22" t="s">
        <v>107</v>
      </c>
      <c r="C55" s="48">
        <f>SUM('3.sz.melléklet-K'!C53,'2.sz.melléklet-K'!C55,'4.sz.melléklet-K'!C55)</f>
        <v>0</v>
      </c>
      <c r="D55" s="48">
        <f>SUM('3.sz.melléklet-K'!D53,'2.sz.melléklet-K'!D55,'4.sz.melléklet-K'!D55)</f>
        <v>0</v>
      </c>
      <c r="E55" s="48">
        <f>SUM('3.sz.melléklet-K'!E53,'2.sz.melléklet-K'!E55,'4.sz.melléklet-K'!E55)</f>
        <v>0</v>
      </c>
      <c r="F55" s="48">
        <f>SUM('3.sz.melléklet-K'!F53,'2.sz.melléklet-K'!F55,'4.sz.melléklet-K'!F55)</f>
        <v>0</v>
      </c>
      <c r="G55" s="48">
        <f>SUM('3.sz.melléklet-K'!G53,'2.sz.melléklet-K'!G55,'4.sz.melléklet-K'!G55)</f>
        <v>0</v>
      </c>
    </row>
    <row r="56" spans="1:7" ht="15">
      <c r="A56" s="10" t="s">
        <v>340</v>
      </c>
      <c r="B56" s="22" t="s">
        <v>108</v>
      </c>
      <c r="C56" s="48">
        <f>SUM('3.sz.melléklet-K'!C54,'2.sz.melléklet-K'!C56,'4.sz.melléklet-K'!C56)</f>
        <v>0</v>
      </c>
      <c r="D56" s="48">
        <f>SUM('3.sz.melléklet-K'!D54,'2.sz.melléklet-K'!D56,'4.sz.melléklet-K'!D56)</f>
        <v>0</v>
      </c>
      <c r="E56" s="48">
        <f>SUM('3.sz.melléklet-K'!E54,'2.sz.melléklet-K'!E56,'4.sz.melléklet-K'!E56)</f>
        <v>0</v>
      </c>
      <c r="F56" s="48">
        <f>SUM('3.sz.melléklet-K'!F54,'2.sz.melléklet-K'!F56,'4.sz.melléklet-K'!F56)</f>
        <v>0</v>
      </c>
      <c r="G56" s="48">
        <f>SUM('3.sz.melléklet-K'!G54,'2.sz.melléklet-K'!G56,'4.sz.melléklet-K'!G56)</f>
        <v>0</v>
      </c>
    </row>
    <row r="57" spans="1:7" ht="15">
      <c r="A57" s="10" t="s">
        <v>341</v>
      </c>
      <c r="B57" s="22" t="s">
        <v>109</v>
      </c>
      <c r="C57" s="48">
        <f>SUM('3.sz.melléklet-K'!C55,'2.sz.melléklet-K'!C57,'4.sz.melléklet-K'!C57)</f>
        <v>0</v>
      </c>
      <c r="D57" s="48">
        <f>SUM('3.sz.melléklet-K'!D55,'2.sz.melléklet-K'!D57,'4.sz.melléklet-K'!D57)</f>
        <v>0</v>
      </c>
      <c r="E57" s="48">
        <f>SUM('3.sz.melléklet-K'!E55,'2.sz.melléklet-K'!E57,'4.sz.melléklet-K'!E57)</f>
        <v>0</v>
      </c>
      <c r="F57" s="48">
        <f>SUM('3.sz.melléklet-K'!F55,'2.sz.melléklet-K'!F57,'4.sz.melléklet-K'!F57)</f>
        <v>0</v>
      </c>
      <c r="G57" s="48">
        <f>SUM('3.sz.melléklet-K'!G55,'2.sz.melléklet-K'!G57,'4.sz.melléklet-K'!G57)</f>
        <v>0</v>
      </c>
    </row>
    <row r="58" spans="1:7" ht="15">
      <c r="A58" s="10" t="s">
        <v>342</v>
      </c>
      <c r="B58" s="22" t="s">
        <v>110</v>
      </c>
      <c r="C58" s="48">
        <f>SUM('3.sz.melléklet-K'!C56,'2.sz.melléklet-K'!C58,'4.sz.melléklet-K'!C58)</f>
        <v>3400</v>
      </c>
      <c r="D58" s="48">
        <f>SUM('3.sz.melléklet-K'!D56,'2.sz.melléklet-K'!D58,'4.sz.melléklet-K'!D58)</f>
        <v>6164</v>
      </c>
      <c r="E58" s="48">
        <f>SUM('3.sz.melléklet-K'!E56,'2.sz.melléklet-K'!E58,'4.sz.melléklet-K'!E58)</f>
        <v>6164</v>
      </c>
      <c r="F58" s="48">
        <f>SUM('3.sz.melléklet-K'!F56,'2.sz.melléklet-K'!F58,'4.sz.melléklet-K'!F58)</f>
        <v>423</v>
      </c>
      <c r="G58" s="48">
        <f>SUM('3.sz.melléklet-K'!G56,'2.sz.melléklet-K'!G58,'4.sz.melléklet-K'!G58)</f>
        <v>5741</v>
      </c>
    </row>
    <row r="59" spans="1:7" ht="15">
      <c r="A59" s="40" t="s">
        <v>317</v>
      </c>
      <c r="B59" s="43" t="s">
        <v>111</v>
      </c>
      <c r="C59" s="55">
        <f>SUM('3.sz.melléklet-K'!C57,'2.sz.melléklet-K'!C59,'4.sz.melléklet-K'!C59)</f>
        <v>3492</v>
      </c>
      <c r="D59" s="55">
        <f>SUM('3.sz.melléklet-K'!D57,'2.sz.melléklet-K'!D59,'4.sz.melléklet-K'!D59)</f>
        <v>6208</v>
      </c>
      <c r="E59" s="55">
        <f>SUM('3.sz.melléklet-K'!E57,'2.sz.melléklet-K'!E59,'4.sz.melléklet-K'!E59)</f>
        <v>6208</v>
      </c>
      <c r="F59" s="55">
        <f>SUM('3.sz.melléklet-K'!F57,'2.sz.melléklet-K'!F59,'4.sz.melléklet-K'!F59)</f>
        <v>467</v>
      </c>
      <c r="G59" s="55">
        <f>SUM('3.sz.melléklet-K'!G57,'2.sz.melléklet-K'!G59,'4.sz.melléklet-K'!G59)</f>
        <v>5741</v>
      </c>
    </row>
    <row r="60" spans="1:7" ht="15">
      <c r="A60" s="9" t="s">
        <v>343</v>
      </c>
      <c r="B60" s="22" t="s">
        <v>112</v>
      </c>
      <c r="C60" s="48">
        <f>SUM('3.sz.melléklet-K'!C58,'2.sz.melléklet-K'!C60,'4.sz.melléklet-K'!C60)</f>
        <v>0</v>
      </c>
      <c r="D60" s="48">
        <f>SUM('3.sz.melléklet-K'!D58,'2.sz.melléklet-K'!D60,'4.sz.melléklet-K'!D60)</f>
        <v>0</v>
      </c>
      <c r="E60" s="48">
        <f>SUM('3.sz.melléklet-K'!E58,'2.sz.melléklet-K'!E60,'4.sz.melléklet-K'!E60)</f>
        <v>0</v>
      </c>
      <c r="F60" s="48">
        <f>SUM('3.sz.melléklet-K'!F58,'2.sz.melléklet-K'!F60,'4.sz.melléklet-K'!F60)</f>
        <v>0</v>
      </c>
      <c r="G60" s="48">
        <f>SUM('3.sz.melléklet-K'!G58,'2.sz.melléklet-K'!G60,'4.sz.melléklet-K'!G60)</f>
        <v>0</v>
      </c>
    </row>
    <row r="61" spans="1:7" ht="15">
      <c r="A61" s="9" t="s">
        <v>113</v>
      </c>
      <c r="B61" s="22" t="s">
        <v>114</v>
      </c>
      <c r="C61" s="48">
        <f>SUM('3.sz.melléklet-K'!C59,'2.sz.melléklet-K'!C61,'4.sz.melléklet-K'!C61)</f>
        <v>0</v>
      </c>
      <c r="D61" s="48">
        <f>SUM('3.sz.melléklet-K'!D59,'2.sz.melléklet-K'!D61,'4.sz.melléklet-K'!D61)</f>
        <v>799</v>
      </c>
      <c r="E61" s="48">
        <f>SUM('3.sz.melléklet-K'!E59,'2.sz.melléklet-K'!E61,'4.sz.melléklet-K'!E61)</f>
        <v>799</v>
      </c>
      <c r="F61" s="48">
        <f>SUM('3.sz.melléklet-K'!F59,'2.sz.melléklet-K'!F61,'4.sz.melléklet-K'!F61)</f>
        <v>799</v>
      </c>
      <c r="G61" s="48">
        <f>SUM('3.sz.melléklet-K'!G59,'2.sz.melléklet-K'!G61,'4.sz.melléklet-K'!G61)</f>
        <v>0</v>
      </c>
    </row>
    <row r="62" spans="1:7" ht="16.5" customHeight="1">
      <c r="A62" s="9" t="s">
        <v>115</v>
      </c>
      <c r="B62" s="22" t="s">
        <v>116</v>
      </c>
      <c r="C62" s="48">
        <f>SUM('3.sz.melléklet-K'!C60,'2.sz.melléklet-K'!C62,'4.sz.melléklet-K'!C62)</f>
        <v>0</v>
      </c>
      <c r="D62" s="48">
        <f>SUM('3.sz.melléklet-K'!D60,'2.sz.melléklet-K'!D62,'4.sz.melléklet-K'!D62)</f>
        <v>0</v>
      </c>
      <c r="E62" s="48">
        <f>SUM('3.sz.melléklet-K'!E60,'2.sz.melléklet-K'!E62,'4.sz.melléklet-K'!E62)</f>
        <v>0</v>
      </c>
      <c r="F62" s="48">
        <f>SUM('3.sz.melléklet-K'!F60,'2.sz.melléklet-K'!F62,'4.sz.melléklet-K'!F62)</f>
        <v>0</v>
      </c>
      <c r="G62" s="48">
        <f>SUM('3.sz.melléklet-K'!G60,'2.sz.melléklet-K'!G62,'4.sz.melléklet-K'!G62)</f>
        <v>0</v>
      </c>
    </row>
    <row r="63" spans="1:7" ht="16.5" customHeight="1">
      <c r="A63" s="9" t="s">
        <v>318</v>
      </c>
      <c r="B63" s="22" t="s">
        <v>117</v>
      </c>
      <c r="C63" s="48">
        <f>SUM('3.sz.melléklet-K'!C61,'2.sz.melléklet-K'!C63,'4.sz.melléklet-K'!C63)</f>
        <v>0</v>
      </c>
      <c r="D63" s="48">
        <f>SUM('3.sz.melléklet-K'!D61,'2.sz.melléklet-K'!D63,'4.sz.melléklet-K'!D63)</f>
        <v>0</v>
      </c>
      <c r="E63" s="48">
        <f>SUM('3.sz.melléklet-K'!E61,'2.sz.melléklet-K'!E63,'4.sz.melléklet-K'!E63)</f>
        <v>0</v>
      </c>
      <c r="F63" s="48">
        <f>SUM('3.sz.melléklet-K'!F61,'2.sz.melléklet-K'!F63,'4.sz.melléklet-K'!F63)</f>
        <v>0</v>
      </c>
      <c r="G63" s="48">
        <f>SUM('3.sz.melléklet-K'!G61,'2.sz.melléklet-K'!G63,'4.sz.melléklet-K'!G63)</f>
        <v>0</v>
      </c>
    </row>
    <row r="64" spans="1:7" ht="16.5" customHeight="1">
      <c r="A64" s="9" t="s">
        <v>344</v>
      </c>
      <c r="B64" s="22" t="s">
        <v>118</v>
      </c>
      <c r="C64" s="48">
        <f>SUM('3.sz.melléklet-K'!C62,'2.sz.melléklet-K'!C64,'4.sz.melléklet-K'!C64)</f>
        <v>0</v>
      </c>
      <c r="D64" s="48">
        <f>SUM('3.sz.melléklet-K'!D62,'2.sz.melléklet-K'!D64,'4.sz.melléklet-K'!D64)</f>
        <v>0</v>
      </c>
      <c r="E64" s="48">
        <f>SUM('3.sz.melléklet-K'!E62,'2.sz.melléklet-K'!E64,'4.sz.melléklet-K'!E64)</f>
        <v>0</v>
      </c>
      <c r="F64" s="48">
        <f>SUM('3.sz.melléklet-K'!F62,'2.sz.melléklet-K'!F64,'4.sz.melléklet-K'!F64)</f>
        <v>0</v>
      </c>
      <c r="G64" s="48">
        <f>SUM('3.sz.melléklet-K'!G62,'2.sz.melléklet-K'!G64,'4.sz.melléklet-K'!G64)</f>
        <v>0</v>
      </c>
    </row>
    <row r="65" spans="1:7" ht="15">
      <c r="A65" s="9" t="s">
        <v>319</v>
      </c>
      <c r="B65" s="22" t="s">
        <v>119</v>
      </c>
      <c r="C65" s="48">
        <f>SUM('3.sz.melléklet-K'!C63,'2.sz.melléklet-K'!C65,'4.sz.melléklet-K'!C65)</f>
        <v>175132</v>
      </c>
      <c r="D65" s="48">
        <f>SUM('3.sz.melléklet-K'!D63,'2.sz.melléklet-K'!D65,'4.sz.melléklet-K'!D65)</f>
        <v>159696</v>
      </c>
      <c r="E65" s="48">
        <f>SUM('3.sz.melléklet-K'!E63,'2.sz.melléklet-K'!E65,'4.sz.melléklet-K'!E65)</f>
        <v>159696</v>
      </c>
      <c r="F65" s="48">
        <f>SUM('3.sz.melléklet-K'!F63,'2.sz.melléklet-K'!F65,'4.sz.melléklet-K'!F65)</f>
        <v>159696</v>
      </c>
      <c r="G65" s="48">
        <f>SUM('3.sz.melléklet-K'!G63,'2.sz.melléklet-K'!G65,'4.sz.melléklet-K'!G65)</f>
        <v>0</v>
      </c>
    </row>
    <row r="66" spans="1:7" ht="15.75" customHeight="1">
      <c r="A66" s="9" t="s">
        <v>345</v>
      </c>
      <c r="B66" s="22" t="s">
        <v>120</v>
      </c>
      <c r="C66" s="48">
        <f>SUM('3.sz.melléklet-K'!C64,'2.sz.melléklet-K'!C66,'4.sz.melléklet-K'!C66)</f>
        <v>0</v>
      </c>
      <c r="D66" s="48">
        <f>SUM('3.sz.melléklet-K'!D64,'2.sz.melléklet-K'!D66,'4.sz.melléklet-K'!D66)</f>
        <v>0</v>
      </c>
      <c r="E66" s="48">
        <f>SUM('3.sz.melléklet-K'!E64,'2.sz.melléklet-K'!E66,'4.sz.melléklet-K'!E66)</f>
        <v>0</v>
      </c>
      <c r="F66" s="48">
        <f>SUM('3.sz.melléklet-K'!F64,'2.sz.melléklet-K'!F66,'4.sz.melléklet-K'!F66)</f>
        <v>0</v>
      </c>
      <c r="G66" s="48">
        <f>SUM('3.sz.melléklet-K'!G64,'2.sz.melléklet-K'!G66,'4.sz.melléklet-K'!G66)</f>
        <v>0</v>
      </c>
    </row>
    <row r="67" spans="1:7" ht="15.75" customHeight="1">
      <c r="A67" s="9" t="s">
        <v>346</v>
      </c>
      <c r="B67" s="22" t="s">
        <v>121</v>
      </c>
      <c r="C67" s="48">
        <f>SUM('3.sz.melléklet-K'!C65,'2.sz.melléklet-K'!C67,'4.sz.melléklet-K'!C67)</f>
        <v>0</v>
      </c>
      <c r="D67" s="48">
        <f>SUM('3.sz.melléklet-K'!D65,'2.sz.melléklet-K'!D67,'4.sz.melléklet-K'!D67)</f>
        <v>0</v>
      </c>
      <c r="E67" s="48">
        <f>SUM('3.sz.melléklet-K'!E65,'2.sz.melléklet-K'!E67,'4.sz.melléklet-K'!E67)</f>
        <v>0</v>
      </c>
      <c r="F67" s="48">
        <f>SUM('3.sz.melléklet-K'!F65,'2.sz.melléklet-K'!F67,'4.sz.melléklet-K'!F67)</f>
        <v>0</v>
      </c>
      <c r="G67" s="48">
        <f>SUM('3.sz.melléklet-K'!G65,'2.sz.melléklet-K'!G67,'4.sz.melléklet-K'!G67)</f>
        <v>0</v>
      </c>
    </row>
    <row r="68" spans="1:7" ht="15">
      <c r="A68" s="9" t="s">
        <v>122</v>
      </c>
      <c r="B68" s="22" t="s">
        <v>123</v>
      </c>
      <c r="C68" s="48">
        <f>SUM('3.sz.melléklet-K'!C66,'2.sz.melléklet-K'!C68,'4.sz.melléklet-K'!C68)</f>
        <v>0</v>
      </c>
      <c r="D68" s="48">
        <f>SUM('3.sz.melléklet-K'!D66,'2.sz.melléklet-K'!D68,'4.sz.melléklet-K'!D68)</f>
        <v>0</v>
      </c>
      <c r="E68" s="48">
        <f>SUM('3.sz.melléklet-K'!E66,'2.sz.melléklet-K'!E68,'4.sz.melléklet-K'!E68)</f>
        <v>0</v>
      </c>
      <c r="F68" s="48">
        <f>SUM('3.sz.melléklet-K'!F66,'2.sz.melléklet-K'!F68,'4.sz.melléklet-K'!F68)</f>
        <v>0</v>
      </c>
      <c r="G68" s="48">
        <f>SUM('3.sz.melléklet-K'!G66,'2.sz.melléklet-K'!G68,'4.sz.melléklet-K'!G68)</f>
        <v>0</v>
      </c>
    </row>
    <row r="69" spans="1:7" ht="15">
      <c r="A69" s="14" t="s">
        <v>124</v>
      </c>
      <c r="B69" s="22" t="s">
        <v>125</v>
      </c>
      <c r="C69" s="48">
        <f>SUM('3.sz.melléklet-K'!C67,'2.sz.melléklet-K'!C69,'4.sz.melléklet-K'!C69)</f>
        <v>0</v>
      </c>
      <c r="D69" s="48">
        <f>SUM('3.sz.melléklet-K'!D67,'2.sz.melléklet-K'!D69,'4.sz.melléklet-K'!D69)</f>
        <v>0</v>
      </c>
      <c r="E69" s="48">
        <f>SUM('3.sz.melléklet-K'!E67,'2.sz.melléklet-K'!E69,'4.sz.melléklet-K'!E69)</f>
        <v>0</v>
      </c>
      <c r="F69" s="48">
        <f>SUM('3.sz.melléklet-K'!F67,'2.sz.melléklet-K'!F69,'4.sz.melléklet-K'!F69)</f>
        <v>0</v>
      </c>
      <c r="G69" s="48">
        <f>SUM('3.sz.melléklet-K'!G67,'2.sz.melléklet-K'!G69,'4.sz.melléklet-K'!G69)</f>
        <v>0</v>
      </c>
    </row>
    <row r="70" spans="1:7" ht="15">
      <c r="A70" s="9" t="s">
        <v>347</v>
      </c>
      <c r="B70" s="22" t="s">
        <v>126</v>
      </c>
      <c r="C70" s="48">
        <f>SUM('3.sz.melléklet-K'!C68,'2.sz.melléklet-K'!C70,'4.sz.melléklet-K'!C70)</f>
        <v>0</v>
      </c>
      <c r="D70" s="48">
        <f>SUM('3.sz.melléklet-K'!D68,'2.sz.melléklet-K'!D70,'4.sz.melléklet-K'!D70)</f>
        <v>0</v>
      </c>
      <c r="E70" s="48">
        <f>SUM('3.sz.melléklet-K'!E68,'2.sz.melléklet-K'!E70,'4.sz.melléklet-K'!E70)</f>
        <v>0</v>
      </c>
      <c r="F70" s="48">
        <f>SUM('3.sz.melléklet-K'!F68,'2.sz.melléklet-K'!F70,'4.sz.melléklet-K'!F70)</f>
        <v>0</v>
      </c>
      <c r="G70" s="48">
        <f>SUM('3.sz.melléklet-K'!G68,'2.sz.melléklet-K'!G70,'4.sz.melléklet-K'!G70)</f>
        <v>0</v>
      </c>
    </row>
    <row r="71" spans="1:7" ht="15">
      <c r="A71" s="14" t="s">
        <v>424</v>
      </c>
      <c r="B71" s="22" t="s">
        <v>127</v>
      </c>
      <c r="C71" s="48">
        <f>SUM('3.sz.melléklet-K'!C69,'2.sz.melléklet-K'!C71,'4.sz.melléklet-K'!C71)</f>
        <v>9048</v>
      </c>
      <c r="D71" s="48">
        <f>SUM('3.sz.melléklet-K'!D69,'2.sz.melléklet-K'!D71,'4.sz.melléklet-K'!D71)</f>
        <v>95691</v>
      </c>
      <c r="E71" s="48">
        <f>SUM('3.sz.melléklet-K'!E69,'2.sz.melléklet-K'!E71,'4.sz.melléklet-K'!E71)</f>
        <v>0</v>
      </c>
      <c r="F71" s="48">
        <f>SUM('3.sz.melléklet-K'!F69,'2.sz.melléklet-K'!F71,'4.sz.melléklet-K'!F71)</f>
        <v>0</v>
      </c>
      <c r="G71" s="48">
        <f>SUM('3.sz.melléklet-K'!G69,'2.sz.melléklet-K'!G71,'4.sz.melléklet-K'!G71)</f>
        <v>0</v>
      </c>
    </row>
    <row r="72" spans="1:7" ht="15">
      <c r="A72" s="14" t="s">
        <v>425</v>
      </c>
      <c r="B72" s="22" t="s">
        <v>127</v>
      </c>
      <c r="C72" s="48">
        <f>SUM('3.sz.melléklet-K'!C70,'2.sz.melléklet-K'!C72,'4.sz.melléklet-K'!C72)</f>
        <v>0</v>
      </c>
      <c r="D72" s="48">
        <f>SUM('3.sz.melléklet-K'!D70,'2.sz.melléklet-K'!D72,'4.sz.melléklet-K'!D72)</f>
        <v>0</v>
      </c>
      <c r="E72" s="48">
        <f>SUM('3.sz.melléklet-K'!E70,'2.sz.melléklet-K'!E72,'4.sz.melléklet-K'!E72)</f>
        <v>0</v>
      </c>
      <c r="F72" s="48">
        <f>SUM('3.sz.melléklet-K'!F70,'2.sz.melléklet-K'!F72,'4.sz.melléklet-K'!F72)</f>
        <v>0</v>
      </c>
      <c r="G72" s="48">
        <f>SUM('3.sz.melléklet-K'!G70,'2.sz.melléklet-K'!G72,'4.sz.melléklet-K'!G72)</f>
        <v>0</v>
      </c>
    </row>
    <row r="73" spans="1:7" ht="15">
      <c r="A73" s="40" t="s">
        <v>320</v>
      </c>
      <c r="B73" s="43" t="s">
        <v>128</v>
      </c>
      <c r="C73" s="55">
        <f>SUM('3.sz.melléklet-K'!C71,'2.sz.melléklet-K'!C73,'4.sz.melléklet-K'!C73)</f>
        <v>184180</v>
      </c>
      <c r="D73" s="55">
        <f>SUM('3.sz.melléklet-K'!D71,'2.sz.melléklet-K'!D73,'4.sz.melléklet-K'!D73)</f>
        <v>256186</v>
      </c>
      <c r="E73" s="55">
        <f>SUM('3.sz.melléklet-K'!E71,'2.sz.melléklet-K'!E73,'4.sz.melléklet-K'!E73)</f>
        <v>160495</v>
      </c>
      <c r="F73" s="55">
        <f>SUM('3.sz.melléklet-K'!F71,'2.sz.melléklet-K'!F73,'4.sz.melléklet-K'!F73)</f>
        <v>160495</v>
      </c>
      <c r="G73" s="55">
        <f>SUM('3.sz.melléklet-K'!G71,'2.sz.melléklet-K'!G73,'4.sz.melléklet-K'!G73)</f>
        <v>0</v>
      </c>
    </row>
    <row r="74" spans="1:7" ht="15.75">
      <c r="A74" s="44" t="s">
        <v>1</v>
      </c>
      <c r="B74" s="43"/>
      <c r="C74" s="55">
        <f>SUM('3.sz.melléklet-K'!C72,'2.sz.melléklet-K'!C74,'4.sz.melléklet-K'!C74)</f>
        <v>311460</v>
      </c>
      <c r="D74" s="55">
        <f>SUM('3.sz.melléklet-K'!D72,'2.sz.melléklet-K'!D74,'4.sz.melléklet-K'!D74)</f>
        <v>407977</v>
      </c>
      <c r="E74" s="55">
        <f>SUM('3.sz.melléklet-K'!E72,'2.sz.melléklet-K'!E74,'4.sz.melléklet-K'!E74)</f>
        <v>300725</v>
      </c>
      <c r="F74" s="55">
        <f>SUM('3.sz.melléklet-K'!F72,'2.sz.melléklet-K'!F74,'4.sz.melléklet-K'!F74)</f>
        <v>256863</v>
      </c>
      <c r="G74" s="55">
        <f>SUM('3.sz.melléklet-K'!G72,'2.sz.melléklet-K'!G74,'4.sz.melléklet-K'!G74)</f>
        <v>43862</v>
      </c>
    </row>
    <row r="75" spans="1:7" ht="15">
      <c r="A75" s="26" t="s">
        <v>129</v>
      </c>
      <c r="B75" s="22" t="s">
        <v>130</v>
      </c>
      <c r="C75" s="48">
        <f>SUM('3.sz.melléklet-K'!C73,'2.sz.melléklet-K'!C75,'4.sz.melléklet-K'!C75)</f>
        <v>200</v>
      </c>
      <c r="D75" s="48">
        <f>SUM('3.sz.melléklet-K'!D73,'2.sz.melléklet-K'!D75,'4.sz.melléklet-K'!D75)</f>
        <v>419</v>
      </c>
      <c r="E75" s="48">
        <f>SUM('3.sz.melléklet-K'!E73,'2.sz.melléklet-K'!E75,'4.sz.melléklet-K'!E75)</f>
        <v>419</v>
      </c>
      <c r="F75" s="48">
        <f>SUM('3.sz.melléklet-K'!F73,'2.sz.melléklet-K'!F75,'4.sz.melléklet-K'!F75)</f>
        <v>106</v>
      </c>
      <c r="G75" s="48">
        <f>SUM('3.sz.melléklet-K'!G73,'2.sz.melléklet-K'!G75,'4.sz.melléklet-K'!G75)</f>
        <v>313</v>
      </c>
    </row>
    <row r="76" spans="1:7" ht="15">
      <c r="A76" s="26" t="s">
        <v>348</v>
      </c>
      <c r="B76" s="22" t="s">
        <v>131</v>
      </c>
      <c r="C76" s="48">
        <f>SUM('3.sz.melléklet-K'!C74,'2.sz.melléklet-K'!C76,'4.sz.melléklet-K'!C76)</f>
        <v>12374</v>
      </c>
      <c r="D76" s="48">
        <f>SUM('3.sz.melléklet-K'!D74,'2.sz.melléklet-K'!D76,'4.sz.melléklet-K'!D76)</f>
        <v>14188</v>
      </c>
      <c r="E76" s="48">
        <f>SUM('3.sz.melléklet-K'!E74,'2.sz.melléklet-K'!E76,'4.sz.melléklet-K'!E76)</f>
        <v>14188</v>
      </c>
      <c r="F76" s="48">
        <f>SUM('3.sz.melléklet-K'!F74,'2.sz.melléklet-K'!F76,'4.sz.melléklet-K'!F76)</f>
        <v>0</v>
      </c>
      <c r="G76" s="48">
        <f>SUM('3.sz.melléklet-K'!G74,'2.sz.melléklet-K'!G76,'4.sz.melléklet-K'!G76)</f>
        <v>14188</v>
      </c>
    </row>
    <row r="77" spans="1:7" ht="15">
      <c r="A77" s="26" t="s">
        <v>132</v>
      </c>
      <c r="B77" s="22" t="s">
        <v>133</v>
      </c>
      <c r="C77" s="48">
        <f>SUM('3.sz.melléklet-K'!C75,'2.sz.melléklet-K'!C77,'4.sz.melléklet-K'!C77)</f>
        <v>700</v>
      </c>
      <c r="D77" s="48">
        <f>SUM('3.sz.melléklet-K'!D75,'2.sz.melléklet-K'!D77,'4.sz.melléklet-K'!D77)</f>
        <v>769</v>
      </c>
      <c r="E77" s="48">
        <f>SUM('3.sz.melléklet-K'!E75,'2.sz.melléklet-K'!E77,'4.sz.melléklet-K'!E77)</f>
        <v>769</v>
      </c>
      <c r="F77" s="48">
        <f>SUM('3.sz.melléklet-K'!F75,'2.sz.melléklet-K'!F77,'4.sz.melléklet-K'!F77)</f>
        <v>0</v>
      </c>
      <c r="G77" s="48">
        <f>SUM('3.sz.melléklet-K'!G75,'2.sz.melléklet-K'!G77,'4.sz.melléklet-K'!G77)</f>
        <v>769</v>
      </c>
    </row>
    <row r="78" spans="1:7" ht="15">
      <c r="A78" s="26" t="s">
        <v>134</v>
      </c>
      <c r="B78" s="22" t="s">
        <v>135</v>
      </c>
      <c r="C78" s="48">
        <f>SUM('3.sz.melléklet-K'!C76,'2.sz.melléklet-K'!C78,'4.sz.melléklet-K'!C78)</f>
        <v>2035</v>
      </c>
      <c r="D78" s="48">
        <f>SUM('3.sz.melléklet-K'!D76,'2.sz.melléklet-K'!D78,'4.sz.melléklet-K'!D78)</f>
        <v>3677</v>
      </c>
      <c r="E78" s="48">
        <f>SUM('3.sz.melléklet-K'!E76,'2.sz.melléklet-K'!E78,'4.sz.melléklet-K'!E78)</f>
        <v>3677</v>
      </c>
      <c r="F78" s="48">
        <f>SUM('3.sz.melléklet-K'!F76,'2.sz.melléklet-K'!F78,'4.sz.melléklet-K'!F78)</f>
        <v>840</v>
      </c>
      <c r="G78" s="48">
        <f>SUM('3.sz.melléklet-K'!G76,'2.sz.melléklet-K'!G78,'4.sz.melléklet-K'!G78)</f>
        <v>2837</v>
      </c>
    </row>
    <row r="79" spans="1:7" ht="15">
      <c r="A79" s="5" t="s">
        <v>136</v>
      </c>
      <c r="B79" s="22" t="s">
        <v>137</v>
      </c>
      <c r="C79" s="48">
        <f>SUM('3.sz.melléklet-K'!C77,'2.sz.melléklet-K'!C79,'4.sz.melléklet-K'!C79)</f>
        <v>0</v>
      </c>
      <c r="D79" s="48">
        <f>SUM('3.sz.melléklet-K'!D77,'2.sz.melléklet-K'!D79,'4.sz.melléklet-K'!D79)</f>
        <v>0</v>
      </c>
      <c r="E79" s="48">
        <f>SUM('3.sz.melléklet-K'!E77,'2.sz.melléklet-K'!E79,'4.sz.melléklet-K'!E79)</f>
        <v>0</v>
      </c>
      <c r="F79" s="48">
        <f>SUM('3.sz.melléklet-K'!F77,'2.sz.melléklet-K'!F79,'4.sz.melléklet-K'!F79)</f>
        <v>0</v>
      </c>
      <c r="G79" s="48">
        <f>SUM('3.sz.melléklet-K'!G77,'2.sz.melléklet-K'!G79,'4.sz.melléklet-K'!G79)</f>
        <v>0</v>
      </c>
    </row>
    <row r="80" spans="1:7" ht="15">
      <c r="A80" s="5" t="s">
        <v>138</v>
      </c>
      <c r="B80" s="22" t="s">
        <v>139</v>
      </c>
      <c r="C80" s="48">
        <f>SUM('3.sz.melléklet-K'!C78,'2.sz.melléklet-K'!C80,'4.sz.melléklet-K'!C80)</f>
        <v>0</v>
      </c>
      <c r="D80" s="48">
        <f>SUM('3.sz.melléklet-K'!D78,'2.sz.melléklet-K'!D80,'4.sz.melléklet-K'!D80)</f>
        <v>0</v>
      </c>
      <c r="E80" s="48">
        <f>SUM('3.sz.melléklet-K'!E78,'2.sz.melléklet-K'!E80,'4.sz.melléklet-K'!E80)</f>
        <v>0</v>
      </c>
      <c r="F80" s="48">
        <f>SUM('3.sz.melléklet-K'!F78,'2.sz.melléklet-K'!F80,'4.sz.melléklet-K'!F80)</f>
        <v>0</v>
      </c>
      <c r="G80" s="48">
        <f>SUM('3.sz.melléklet-K'!G78,'2.sz.melléklet-K'!G80,'4.sz.melléklet-K'!G80)</f>
        <v>0</v>
      </c>
    </row>
    <row r="81" spans="1:7" ht="15">
      <c r="A81" s="5" t="s">
        <v>140</v>
      </c>
      <c r="B81" s="22" t="s">
        <v>141</v>
      </c>
      <c r="C81" s="48">
        <f>SUM('3.sz.melléklet-K'!C79,'2.sz.melléklet-K'!C81,'4.sz.melléklet-K'!C81)</f>
        <v>3902</v>
      </c>
      <c r="D81" s="48">
        <f>SUM('3.sz.melléklet-K'!D79,'2.sz.melléklet-K'!D81,'4.sz.melléklet-K'!D81)</f>
        <v>5223</v>
      </c>
      <c r="E81" s="48">
        <f>SUM('3.sz.melléklet-K'!E79,'2.sz.melléklet-K'!E81,'4.sz.melléklet-K'!E81)</f>
        <v>5223</v>
      </c>
      <c r="F81" s="48">
        <f>SUM('3.sz.melléklet-K'!F79,'2.sz.melléklet-K'!F81,'4.sz.melléklet-K'!F81)</f>
        <v>252</v>
      </c>
      <c r="G81" s="48">
        <f>SUM('3.sz.melléklet-K'!G79,'2.sz.melléklet-K'!G81,'4.sz.melléklet-K'!G81)</f>
        <v>4971</v>
      </c>
    </row>
    <row r="82" spans="1:7" ht="15">
      <c r="A82" s="41" t="s">
        <v>321</v>
      </c>
      <c r="B82" s="43" t="s">
        <v>142</v>
      </c>
      <c r="C82" s="55">
        <f>SUM('3.sz.melléklet-K'!C80,'2.sz.melléklet-K'!C82,'4.sz.melléklet-K'!C82)</f>
        <v>19211</v>
      </c>
      <c r="D82" s="55">
        <f>SUM('3.sz.melléklet-K'!D80,'2.sz.melléklet-K'!D82,'4.sz.melléklet-K'!D82)</f>
        <v>24276</v>
      </c>
      <c r="E82" s="55">
        <f>SUM('3.sz.melléklet-K'!E80,'2.sz.melléklet-K'!E82,'4.sz.melléklet-K'!E82)</f>
        <v>24276</v>
      </c>
      <c r="F82" s="55">
        <f>SUM('3.sz.melléklet-K'!F80,'2.sz.melléklet-K'!F82,'4.sz.melléklet-K'!F82)</f>
        <v>1198</v>
      </c>
      <c r="G82" s="55">
        <f>SUM('3.sz.melléklet-K'!G80,'2.sz.melléklet-K'!G82,'4.sz.melléklet-K'!G82)</f>
        <v>23078</v>
      </c>
    </row>
    <row r="83" spans="1:7" ht="15">
      <c r="A83" s="10" t="s">
        <v>143</v>
      </c>
      <c r="B83" s="22" t="s">
        <v>144</v>
      </c>
      <c r="C83" s="48">
        <f>SUM('3.sz.melléklet-K'!C81,'2.sz.melléklet-K'!C83,'4.sz.melléklet-K'!C83)</f>
        <v>17639</v>
      </c>
      <c r="D83" s="48">
        <f>SUM('3.sz.melléklet-K'!D81,'2.sz.melléklet-K'!D83,'4.sz.melléklet-K'!D83)</f>
        <v>57785</v>
      </c>
      <c r="E83" s="48">
        <f>SUM('3.sz.melléklet-K'!E81,'2.sz.melléklet-K'!E83,'4.sz.melléklet-K'!E83)</f>
        <v>48482</v>
      </c>
      <c r="F83" s="48">
        <f>SUM('3.sz.melléklet-K'!F81,'2.sz.melléklet-K'!F83,'4.sz.melléklet-K'!F83)</f>
        <v>3647</v>
      </c>
      <c r="G83" s="48">
        <f>SUM('3.sz.melléklet-K'!G81,'2.sz.melléklet-K'!G83,'4.sz.melléklet-K'!G83)</f>
        <v>44835</v>
      </c>
    </row>
    <row r="84" spans="1:7" ht="15">
      <c r="A84" s="10" t="s">
        <v>145</v>
      </c>
      <c r="B84" s="22" t="s">
        <v>146</v>
      </c>
      <c r="C84" s="48">
        <f>SUM('3.sz.melléklet-K'!C82,'2.sz.melléklet-K'!C84,'4.sz.melléklet-K'!C84)</f>
        <v>0</v>
      </c>
      <c r="D84" s="48">
        <f>SUM('3.sz.melléklet-K'!D82,'2.sz.melléklet-K'!D84,'4.sz.melléklet-K'!D84)</f>
        <v>0</v>
      </c>
      <c r="E84" s="48">
        <f>SUM('3.sz.melléklet-K'!E82,'2.sz.melléklet-K'!E84,'4.sz.melléklet-K'!E84)</f>
        <v>0</v>
      </c>
      <c r="F84" s="48">
        <f>SUM('3.sz.melléklet-K'!F82,'2.sz.melléklet-K'!F84,'4.sz.melléklet-K'!F84)</f>
        <v>0</v>
      </c>
      <c r="G84" s="48">
        <f>SUM('3.sz.melléklet-K'!G82,'2.sz.melléklet-K'!G84,'4.sz.melléklet-K'!G84)</f>
        <v>0</v>
      </c>
    </row>
    <row r="85" spans="1:7" ht="15">
      <c r="A85" s="10" t="s">
        <v>147</v>
      </c>
      <c r="B85" s="22" t="s">
        <v>148</v>
      </c>
      <c r="C85" s="48">
        <f>SUM('3.sz.melléklet-K'!C83,'2.sz.melléklet-K'!C85,'4.sz.melléklet-K'!C85)</f>
        <v>0</v>
      </c>
      <c r="D85" s="48">
        <f>SUM('3.sz.melléklet-K'!D83,'2.sz.melléklet-K'!D85,'4.sz.melléklet-K'!D85)</f>
        <v>0</v>
      </c>
      <c r="E85" s="48">
        <f>SUM('3.sz.melléklet-K'!E83,'2.sz.melléklet-K'!E85,'4.sz.melléklet-K'!E85)</f>
        <v>0</v>
      </c>
      <c r="F85" s="48">
        <f>SUM('3.sz.melléklet-K'!F83,'2.sz.melléklet-K'!F85,'4.sz.melléklet-K'!F85)</f>
        <v>0</v>
      </c>
      <c r="G85" s="48">
        <f>SUM('3.sz.melléklet-K'!G83,'2.sz.melléklet-K'!G85,'4.sz.melléklet-K'!G85)</f>
        <v>0</v>
      </c>
    </row>
    <row r="86" spans="1:7" ht="15">
      <c r="A86" s="10" t="s">
        <v>149</v>
      </c>
      <c r="B86" s="22" t="s">
        <v>150</v>
      </c>
      <c r="C86" s="48">
        <f>SUM('3.sz.melléklet-K'!C84,'2.sz.melléklet-K'!C86,'4.sz.melléklet-K'!C86)</f>
        <v>4763</v>
      </c>
      <c r="D86" s="48">
        <f>SUM('3.sz.melléklet-K'!D84,'2.sz.melléklet-K'!D86,'4.sz.melléklet-K'!D86)</f>
        <v>10630</v>
      </c>
      <c r="E86" s="48">
        <f>SUM('3.sz.melléklet-K'!E84,'2.sz.melléklet-K'!E86,'4.sz.melléklet-K'!E86)</f>
        <v>8322</v>
      </c>
      <c r="F86" s="48">
        <f>SUM('3.sz.melléklet-K'!F84,'2.sz.melléklet-K'!F86,'4.sz.melléklet-K'!F86)</f>
        <v>785</v>
      </c>
      <c r="G86" s="48">
        <f>SUM('3.sz.melléklet-K'!G84,'2.sz.melléklet-K'!G86,'4.sz.melléklet-K'!G86)</f>
        <v>7537</v>
      </c>
    </row>
    <row r="87" spans="1:7" ht="15">
      <c r="A87" s="40" t="s">
        <v>322</v>
      </c>
      <c r="B87" s="43" t="s">
        <v>151</v>
      </c>
      <c r="C87" s="55">
        <f>SUM('3.sz.melléklet-K'!C85,'2.sz.melléklet-K'!C87,'4.sz.melléklet-K'!C87)</f>
        <v>22402</v>
      </c>
      <c r="D87" s="55">
        <f>SUM('3.sz.melléklet-K'!D85,'2.sz.melléklet-K'!D87,'4.sz.melléklet-K'!D87)</f>
        <v>68415</v>
      </c>
      <c r="E87" s="55">
        <f>SUM('3.sz.melléklet-K'!E85,'2.sz.melléklet-K'!E87,'4.sz.melléklet-K'!E87)</f>
        <v>56804</v>
      </c>
      <c r="F87" s="55">
        <f>SUM('3.sz.melléklet-K'!F85,'2.sz.melléklet-K'!F87,'4.sz.melléklet-K'!F87)</f>
        <v>4432</v>
      </c>
      <c r="G87" s="55">
        <f>SUM('3.sz.melléklet-K'!G85,'2.sz.melléklet-K'!G87,'4.sz.melléklet-K'!G87)</f>
        <v>52372</v>
      </c>
    </row>
    <row r="88" spans="1:7" ht="14.25" customHeight="1">
      <c r="A88" s="10" t="s">
        <v>152</v>
      </c>
      <c r="B88" s="22" t="s">
        <v>153</v>
      </c>
      <c r="C88" s="48">
        <f>SUM('3.sz.melléklet-K'!C86,'2.sz.melléklet-K'!C88,'4.sz.melléklet-K'!C88)</f>
        <v>0</v>
      </c>
      <c r="D88" s="48">
        <f>SUM('3.sz.melléklet-K'!D86,'2.sz.melléklet-K'!D88,'4.sz.melléklet-K'!D88)</f>
        <v>0</v>
      </c>
      <c r="E88" s="48">
        <f>SUM('3.sz.melléklet-K'!E86,'2.sz.melléklet-K'!E88,'4.sz.melléklet-K'!E88)</f>
        <v>0</v>
      </c>
      <c r="F88" s="48">
        <f>SUM('3.sz.melléklet-K'!F86,'2.sz.melléklet-K'!F88,'4.sz.melléklet-K'!F88)</f>
        <v>0</v>
      </c>
      <c r="G88" s="48">
        <f>SUM('3.sz.melléklet-K'!G86,'2.sz.melléklet-K'!G88,'4.sz.melléklet-K'!G88)</f>
        <v>0</v>
      </c>
    </row>
    <row r="89" spans="1:7" ht="14.25" customHeight="1">
      <c r="A89" s="10" t="s">
        <v>349</v>
      </c>
      <c r="B89" s="22" t="s">
        <v>154</v>
      </c>
      <c r="C89" s="48">
        <f>SUM('3.sz.melléklet-K'!C87,'2.sz.melléklet-K'!C89,'4.sz.melléklet-K'!C89)</f>
        <v>0</v>
      </c>
      <c r="D89" s="48">
        <f>SUM('3.sz.melléklet-K'!D87,'2.sz.melléklet-K'!D89,'4.sz.melléklet-K'!D89)</f>
        <v>0</v>
      </c>
      <c r="E89" s="48">
        <f>SUM('3.sz.melléklet-K'!E87,'2.sz.melléklet-K'!E89,'4.sz.melléklet-K'!E89)</f>
        <v>0</v>
      </c>
      <c r="F89" s="48">
        <f>SUM('3.sz.melléklet-K'!F87,'2.sz.melléklet-K'!F89,'4.sz.melléklet-K'!F89)</f>
        <v>0</v>
      </c>
      <c r="G89" s="48">
        <f>SUM('3.sz.melléklet-K'!G87,'2.sz.melléklet-K'!G89,'4.sz.melléklet-K'!G89)</f>
        <v>0</v>
      </c>
    </row>
    <row r="90" spans="1:7" ht="14.25" customHeight="1">
      <c r="A90" s="10" t="s">
        <v>350</v>
      </c>
      <c r="B90" s="22" t="s">
        <v>155</v>
      </c>
      <c r="C90" s="48">
        <f>SUM('3.sz.melléklet-K'!C88,'2.sz.melléklet-K'!C90,'4.sz.melléklet-K'!C90)</f>
        <v>0</v>
      </c>
      <c r="D90" s="48">
        <f>SUM('3.sz.melléklet-K'!D88,'2.sz.melléklet-K'!D90,'4.sz.melléklet-K'!D90)</f>
        <v>0</v>
      </c>
      <c r="E90" s="48">
        <f>SUM('3.sz.melléklet-K'!E88,'2.sz.melléklet-K'!E90,'4.sz.melléklet-K'!E90)</f>
        <v>0</v>
      </c>
      <c r="F90" s="48">
        <f>SUM('3.sz.melléklet-K'!F88,'2.sz.melléklet-K'!F90,'4.sz.melléklet-K'!F90)</f>
        <v>0</v>
      </c>
      <c r="G90" s="48">
        <f>SUM('3.sz.melléklet-K'!G88,'2.sz.melléklet-K'!G90,'4.sz.melléklet-K'!G90)</f>
        <v>0</v>
      </c>
    </row>
    <row r="91" spans="1:7" ht="14.25" customHeight="1">
      <c r="A91" s="10" t="s">
        <v>351</v>
      </c>
      <c r="B91" s="22" t="s">
        <v>156</v>
      </c>
      <c r="C91" s="48">
        <f>SUM('3.sz.melléklet-K'!C89,'2.sz.melléklet-K'!C91,'4.sz.melléklet-K'!C91)</f>
        <v>0</v>
      </c>
      <c r="D91" s="48">
        <f>SUM('3.sz.melléklet-K'!D89,'2.sz.melléklet-K'!D91,'4.sz.melléklet-K'!D91)</f>
        <v>0</v>
      </c>
      <c r="E91" s="48">
        <f>SUM('3.sz.melléklet-K'!E89,'2.sz.melléklet-K'!E91,'4.sz.melléklet-K'!E91)</f>
        <v>0</v>
      </c>
      <c r="F91" s="48">
        <f>SUM('3.sz.melléklet-K'!F89,'2.sz.melléklet-K'!F91,'4.sz.melléklet-K'!F91)</f>
        <v>0</v>
      </c>
      <c r="G91" s="48">
        <f>SUM('3.sz.melléklet-K'!G89,'2.sz.melléklet-K'!G91,'4.sz.melléklet-K'!G91)</f>
        <v>0</v>
      </c>
    </row>
    <row r="92" spans="1:7" ht="14.25" customHeight="1">
      <c r="A92" s="10" t="s">
        <v>352</v>
      </c>
      <c r="B92" s="22" t="s">
        <v>157</v>
      </c>
      <c r="C92" s="48">
        <f>SUM('3.sz.melléklet-K'!C90,'2.sz.melléklet-K'!C92,'4.sz.melléklet-K'!C92)</f>
        <v>0</v>
      </c>
      <c r="D92" s="48">
        <f>SUM('3.sz.melléklet-K'!D90,'2.sz.melléklet-K'!D92,'4.sz.melléklet-K'!D92)</f>
        <v>0</v>
      </c>
      <c r="E92" s="48">
        <f>SUM('3.sz.melléklet-K'!E90,'2.sz.melléklet-K'!E92,'4.sz.melléklet-K'!E92)</f>
        <v>0</v>
      </c>
      <c r="F92" s="48">
        <f>SUM('3.sz.melléklet-K'!F90,'2.sz.melléklet-K'!F92,'4.sz.melléklet-K'!F92)</f>
        <v>0</v>
      </c>
      <c r="G92" s="48">
        <f>SUM('3.sz.melléklet-K'!G90,'2.sz.melléklet-K'!G92,'4.sz.melléklet-K'!G92)</f>
        <v>0</v>
      </c>
    </row>
    <row r="93" spans="1:7" ht="14.25" customHeight="1">
      <c r="A93" s="10" t="s">
        <v>353</v>
      </c>
      <c r="B93" s="22" t="s">
        <v>158</v>
      </c>
      <c r="C93" s="48">
        <f>SUM('3.sz.melléklet-K'!C91,'2.sz.melléklet-K'!C93,'4.sz.melléklet-K'!C93)</f>
        <v>0</v>
      </c>
      <c r="D93" s="48">
        <f>SUM('3.sz.melléklet-K'!D91,'2.sz.melléklet-K'!D93,'4.sz.melléklet-K'!D93)</f>
        <v>0</v>
      </c>
      <c r="E93" s="48">
        <f>SUM('3.sz.melléklet-K'!E91,'2.sz.melléklet-K'!E93,'4.sz.melléklet-K'!E93)</f>
        <v>0</v>
      </c>
      <c r="F93" s="48">
        <f>SUM('3.sz.melléklet-K'!F91,'2.sz.melléklet-K'!F93,'4.sz.melléklet-K'!F93)</f>
        <v>0</v>
      </c>
      <c r="G93" s="48">
        <f>SUM('3.sz.melléklet-K'!G91,'2.sz.melléklet-K'!G93,'4.sz.melléklet-K'!G93)</f>
        <v>0</v>
      </c>
    </row>
    <row r="94" spans="1:7" ht="15">
      <c r="A94" s="10" t="s">
        <v>159</v>
      </c>
      <c r="B94" s="22" t="s">
        <v>160</v>
      </c>
      <c r="C94" s="48">
        <f>SUM('3.sz.melléklet-K'!C92,'2.sz.melléklet-K'!C94,'4.sz.melléklet-K'!C94)</f>
        <v>0</v>
      </c>
      <c r="D94" s="48">
        <f>SUM('3.sz.melléklet-K'!D92,'2.sz.melléklet-K'!D94,'4.sz.melléklet-K'!D94)</f>
        <v>0</v>
      </c>
      <c r="E94" s="48">
        <f>SUM('3.sz.melléklet-K'!E92,'2.sz.melléklet-K'!E94,'4.sz.melléklet-K'!E94)</f>
        <v>0</v>
      </c>
      <c r="F94" s="48">
        <f>SUM('3.sz.melléklet-K'!F92,'2.sz.melléklet-K'!F94,'4.sz.melléklet-K'!F94)</f>
        <v>0</v>
      </c>
      <c r="G94" s="48">
        <f>SUM('3.sz.melléklet-K'!G92,'2.sz.melléklet-K'!G94,'4.sz.melléklet-K'!G94)</f>
        <v>0</v>
      </c>
    </row>
    <row r="95" spans="1:7" ht="15">
      <c r="A95" s="10" t="s">
        <v>354</v>
      </c>
      <c r="B95" s="22" t="s">
        <v>161</v>
      </c>
      <c r="C95" s="48">
        <f>SUM('3.sz.melléklet-K'!C93,'2.sz.melléklet-K'!C95,'4.sz.melléklet-K'!C95)</f>
        <v>0</v>
      </c>
      <c r="D95" s="48">
        <f>SUM('3.sz.melléklet-K'!D93,'2.sz.melléklet-K'!D95,'4.sz.melléklet-K'!D95)</f>
        <v>0</v>
      </c>
      <c r="E95" s="48">
        <f>SUM('3.sz.melléklet-K'!E93,'2.sz.melléklet-K'!E95,'4.sz.melléklet-K'!E95)</f>
        <v>0</v>
      </c>
      <c r="F95" s="48">
        <f>SUM('3.sz.melléklet-K'!F93,'2.sz.melléklet-K'!F95,'4.sz.melléklet-K'!F95)</f>
        <v>0</v>
      </c>
      <c r="G95" s="48">
        <f>SUM('3.sz.melléklet-K'!G93,'2.sz.melléklet-K'!G95,'4.sz.melléklet-K'!G95)</f>
        <v>0</v>
      </c>
    </row>
    <row r="96" spans="1:7" ht="15">
      <c r="A96" s="40" t="s">
        <v>323</v>
      </c>
      <c r="B96" s="43" t="s">
        <v>162</v>
      </c>
      <c r="C96" s="55">
        <f>SUM('3.sz.melléklet-K'!C94,'2.sz.melléklet-K'!C96,'4.sz.melléklet-K'!C96)</f>
        <v>0</v>
      </c>
      <c r="D96" s="55">
        <f>SUM('3.sz.melléklet-K'!D94,'2.sz.melléklet-K'!D96,'4.sz.melléklet-K'!D96)</f>
        <v>0</v>
      </c>
      <c r="E96" s="55">
        <f>SUM('3.sz.melléklet-K'!E94,'2.sz.melléklet-K'!E96,'4.sz.melléklet-K'!E96)</f>
        <v>0</v>
      </c>
      <c r="F96" s="48">
        <f>SUM('3.sz.melléklet-K'!F94,'2.sz.melléklet-K'!F96,'4.sz.melléklet-K'!F96)</f>
        <v>0</v>
      </c>
      <c r="G96" s="48">
        <f>SUM('3.sz.melléklet-K'!G94,'2.sz.melléklet-K'!G96,'4.sz.melléklet-K'!G96)</f>
        <v>0</v>
      </c>
    </row>
    <row r="97" spans="1:7" ht="15.75">
      <c r="A97" s="44" t="s">
        <v>2</v>
      </c>
      <c r="B97" s="43"/>
      <c r="C97" s="55">
        <f>SUM('3.sz.melléklet-K'!C95,'2.sz.melléklet-K'!C97,'4.sz.melléklet-K'!C97)</f>
        <v>41613</v>
      </c>
      <c r="D97" s="55">
        <f>SUM('3.sz.melléklet-K'!D95,'2.sz.melléklet-K'!D97,'4.sz.melléklet-K'!D97)</f>
        <v>92691</v>
      </c>
      <c r="E97" s="55">
        <f>SUM('3.sz.melléklet-K'!E95,'2.sz.melléklet-K'!E97,'4.sz.melléklet-K'!E97)</f>
        <v>81080</v>
      </c>
      <c r="F97" s="55">
        <f>SUM('3.sz.melléklet-K'!F95,'2.sz.melléklet-K'!F97,'4.sz.melléklet-K'!F97)</f>
        <v>5630</v>
      </c>
      <c r="G97" s="55">
        <f>SUM('3.sz.melléklet-K'!G95,'2.sz.melléklet-K'!G97,'4.sz.melléklet-K'!G97)</f>
        <v>75450</v>
      </c>
    </row>
    <row r="98" spans="1:7" ht="15.75">
      <c r="A98" s="27" t="s">
        <v>362</v>
      </c>
      <c r="B98" s="28" t="s">
        <v>163</v>
      </c>
      <c r="C98" s="55">
        <f>SUM('3.sz.melléklet-K'!C96,'2.sz.melléklet-K'!C98,'4.sz.melléklet-K'!C98)</f>
        <v>353073</v>
      </c>
      <c r="D98" s="55">
        <f>SUM('3.sz.melléklet-K'!D96,'2.sz.melléklet-K'!D98,'4.sz.melléklet-K'!D98)</f>
        <v>500668</v>
      </c>
      <c r="E98" s="55">
        <f>SUM('3.sz.melléklet-K'!E96,'2.sz.melléklet-K'!E98,'4.sz.melléklet-K'!E98)</f>
        <v>381805</v>
      </c>
      <c r="F98" s="55">
        <f>SUM('3.sz.melléklet-K'!F96,'2.sz.melléklet-K'!F98,'4.sz.melléklet-K'!F98)</f>
        <v>262493</v>
      </c>
      <c r="G98" s="55">
        <f>SUM('3.sz.melléklet-K'!G96,'2.sz.melléklet-K'!G98,'4.sz.melléklet-K'!G98)</f>
        <v>119312</v>
      </c>
    </row>
    <row r="99" spans="1:23" ht="15">
      <c r="A99" s="10" t="s">
        <v>355</v>
      </c>
      <c r="B99" s="4" t="s">
        <v>164</v>
      </c>
      <c r="C99" s="48">
        <f>SUM('3.sz.melléklet-K'!C97,'2.sz.melléklet-K'!C99,'4.sz.melléklet-K'!C99)</f>
        <v>0</v>
      </c>
      <c r="D99" s="48">
        <f>SUM('3.sz.melléklet-K'!D97,'2.sz.melléklet-K'!D99,'4.sz.melléklet-K'!D99)</f>
        <v>0</v>
      </c>
      <c r="E99" s="48">
        <f>SUM('3.sz.melléklet-K'!E97,'2.sz.melléklet-K'!E99,'4.sz.melléklet-K'!E99)</f>
        <v>0</v>
      </c>
      <c r="F99" s="48">
        <f>SUM('3.sz.melléklet-K'!F97,'2.sz.melléklet-K'!F99,'4.sz.melléklet-K'!F99)</f>
        <v>0</v>
      </c>
      <c r="G99" s="48">
        <f>SUM('3.sz.melléklet-K'!G97,'2.sz.melléklet-K'!G99,'4.sz.melléklet-K'!G99)</f>
        <v>0</v>
      </c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6"/>
      <c r="W99" s="16"/>
    </row>
    <row r="100" spans="1:23" ht="15">
      <c r="A100" s="10" t="s">
        <v>165</v>
      </c>
      <c r="B100" s="4" t="s">
        <v>166</v>
      </c>
      <c r="C100" s="48">
        <f>SUM('3.sz.melléklet-K'!C98,'2.sz.melléklet-K'!C100,'4.sz.melléklet-K'!C100)</f>
        <v>18550</v>
      </c>
      <c r="D100" s="48">
        <f>SUM('3.sz.melléklet-K'!D98,'2.sz.melléklet-K'!D100,'4.sz.melléklet-K'!D100)</f>
        <v>18550</v>
      </c>
      <c r="E100" s="48">
        <f>SUM('3.sz.melléklet-K'!E98,'2.sz.melléklet-K'!E100,'4.sz.melléklet-K'!E100)</f>
        <v>18550</v>
      </c>
      <c r="F100" s="48">
        <f>SUM('3.sz.melléklet-K'!F98,'2.sz.melléklet-K'!F100,'4.sz.melléklet-K'!F100)</f>
        <v>18550</v>
      </c>
      <c r="G100" s="48">
        <f>SUM('3.sz.melléklet-K'!G98,'2.sz.melléklet-K'!G100,'4.sz.melléklet-K'!G100)</f>
        <v>0</v>
      </c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6"/>
      <c r="W100" s="16"/>
    </row>
    <row r="101" spans="1:23" ht="15">
      <c r="A101" s="10" t="s">
        <v>356</v>
      </c>
      <c r="B101" s="4" t="s">
        <v>167</v>
      </c>
      <c r="C101" s="48">
        <f>SUM('3.sz.melléklet-K'!C99,'2.sz.melléklet-K'!C101,'4.sz.melléklet-K'!C101)</f>
        <v>0</v>
      </c>
      <c r="D101" s="48">
        <f>SUM('3.sz.melléklet-K'!D99,'2.sz.melléklet-K'!D101,'4.sz.melléklet-K'!D101)</f>
        <v>0</v>
      </c>
      <c r="E101" s="48">
        <f>SUM('3.sz.melléklet-K'!E99,'2.sz.melléklet-K'!E101,'4.sz.melléklet-K'!E101)</f>
        <v>0</v>
      </c>
      <c r="F101" s="48">
        <f>SUM('3.sz.melléklet-K'!F99,'2.sz.melléklet-K'!F101,'4.sz.melléklet-K'!F101)</f>
        <v>0</v>
      </c>
      <c r="G101" s="48">
        <f>SUM('3.sz.melléklet-K'!G99,'2.sz.melléklet-K'!G101,'4.sz.melléklet-K'!G101)</f>
        <v>0</v>
      </c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6"/>
      <c r="W101" s="16"/>
    </row>
    <row r="102" spans="1:23" ht="15">
      <c r="A102" s="12" t="s">
        <v>324</v>
      </c>
      <c r="B102" s="6" t="s">
        <v>168</v>
      </c>
      <c r="C102" s="48">
        <f>SUM('3.sz.melléklet-K'!C100,'2.sz.melléklet-K'!C102,'4.sz.melléklet-K'!C102)</f>
        <v>18550</v>
      </c>
      <c r="D102" s="48">
        <f>SUM('3.sz.melléklet-K'!D100,'2.sz.melléklet-K'!D102,'4.sz.melléklet-K'!D102)</f>
        <v>18550</v>
      </c>
      <c r="E102" s="48">
        <f>SUM('3.sz.melléklet-K'!E100,'2.sz.melléklet-K'!E102,'4.sz.melléklet-K'!E102)</f>
        <v>18550</v>
      </c>
      <c r="F102" s="48">
        <f>SUM('3.sz.melléklet-K'!F100,'2.sz.melléklet-K'!F102,'4.sz.melléklet-K'!F102)</f>
        <v>18550</v>
      </c>
      <c r="G102" s="48">
        <f>SUM('3.sz.melléklet-K'!G100,'2.sz.melléklet-K'!G102,'4.sz.melléklet-K'!G102)</f>
        <v>0</v>
      </c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6"/>
      <c r="W102" s="16"/>
    </row>
    <row r="103" spans="1:23" ht="15">
      <c r="A103" s="29" t="s">
        <v>357</v>
      </c>
      <c r="B103" s="4" t="s">
        <v>169</v>
      </c>
      <c r="C103" s="48">
        <f>SUM('3.sz.melléklet-K'!C101,'2.sz.melléklet-K'!C103,'4.sz.melléklet-K'!C103)</f>
        <v>0</v>
      </c>
      <c r="D103" s="48">
        <f>SUM('3.sz.melléklet-K'!D101,'2.sz.melléklet-K'!D103,'4.sz.melléklet-K'!D103)</f>
        <v>0</v>
      </c>
      <c r="E103" s="48">
        <f>SUM('3.sz.melléklet-K'!E101,'2.sz.melléklet-K'!E103,'4.sz.melléklet-K'!E103)</f>
        <v>0</v>
      </c>
      <c r="F103" s="48">
        <f>SUM('3.sz.melléklet-K'!F101,'2.sz.melléklet-K'!F103,'4.sz.melléklet-K'!F103)</f>
        <v>0</v>
      </c>
      <c r="G103" s="48">
        <f>SUM('3.sz.melléklet-K'!G101,'2.sz.melléklet-K'!G103,'4.sz.melléklet-K'!G103)</f>
        <v>0</v>
      </c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6"/>
      <c r="W103" s="16"/>
    </row>
    <row r="104" spans="1:23" ht="15">
      <c r="A104" s="29" t="s">
        <v>327</v>
      </c>
      <c r="B104" s="4" t="s">
        <v>170</v>
      </c>
      <c r="C104" s="48">
        <f>SUM('3.sz.melléklet-K'!C102,'2.sz.melléklet-K'!C104,'4.sz.melléklet-K'!C104)</f>
        <v>0</v>
      </c>
      <c r="D104" s="48">
        <f>SUM('3.sz.melléklet-K'!D102,'2.sz.melléklet-K'!D104,'4.sz.melléklet-K'!D104)</f>
        <v>0</v>
      </c>
      <c r="E104" s="48">
        <f>SUM('3.sz.melléklet-K'!E102,'2.sz.melléklet-K'!E104,'4.sz.melléklet-K'!E104)</f>
        <v>0</v>
      </c>
      <c r="F104" s="48">
        <f>SUM('3.sz.melléklet-K'!F102,'2.sz.melléklet-K'!F104,'4.sz.melléklet-K'!F104)</f>
        <v>0</v>
      </c>
      <c r="G104" s="48">
        <f>SUM('3.sz.melléklet-K'!G102,'2.sz.melléklet-K'!G104,'4.sz.melléklet-K'!G104)</f>
        <v>0</v>
      </c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6"/>
      <c r="W104" s="16"/>
    </row>
    <row r="105" spans="1:23" ht="15">
      <c r="A105" s="10" t="s">
        <v>171</v>
      </c>
      <c r="B105" s="4" t="s">
        <v>172</v>
      </c>
      <c r="C105" s="48">
        <f>SUM('3.sz.melléklet-K'!C103,'2.sz.melléklet-K'!C105,'4.sz.melléklet-K'!C105)</f>
        <v>0</v>
      </c>
      <c r="D105" s="48">
        <f>SUM('3.sz.melléklet-K'!D103,'2.sz.melléklet-K'!D105,'4.sz.melléklet-K'!D105)</f>
        <v>0</v>
      </c>
      <c r="E105" s="48">
        <f>SUM('3.sz.melléklet-K'!E103,'2.sz.melléklet-K'!E105,'4.sz.melléklet-K'!E105)</f>
        <v>0</v>
      </c>
      <c r="F105" s="48">
        <f>SUM('3.sz.melléklet-K'!F103,'2.sz.melléklet-K'!F105,'4.sz.melléklet-K'!F105)</f>
        <v>0</v>
      </c>
      <c r="G105" s="48">
        <f>SUM('3.sz.melléklet-K'!G103,'2.sz.melléklet-K'!G105,'4.sz.melléklet-K'!G105)</f>
        <v>0</v>
      </c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6"/>
      <c r="W105" s="16"/>
    </row>
    <row r="106" spans="1:23" ht="15">
      <c r="A106" s="10" t="s">
        <v>358</v>
      </c>
      <c r="B106" s="4" t="s">
        <v>173</v>
      </c>
      <c r="C106" s="48">
        <f>SUM('3.sz.melléklet-K'!C104,'2.sz.melléklet-K'!C106,'4.sz.melléklet-K'!C106)</f>
        <v>0</v>
      </c>
      <c r="D106" s="48">
        <f>SUM('3.sz.melléklet-K'!D104,'2.sz.melléklet-K'!D106,'4.sz.melléklet-K'!D106)</f>
        <v>0</v>
      </c>
      <c r="E106" s="48">
        <f>SUM('3.sz.melléklet-K'!E104,'2.sz.melléklet-K'!E106,'4.sz.melléklet-K'!E106)</f>
        <v>0</v>
      </c>
      <c r="F106" s="48">
        <f>SUM('3.sz.melléklet-K'!F104,'2.sz.melléklet-K'!F106,'4.sz.melléklet-K'!F106)</f>
        <v>0</v>
      </c>
      <c r="G106" s="48">
        <f>SUM('3.sz.melléklet-K'!G104,'2.sz.melléklet-K'!G106,'4.sz.melléklet-K'!G106)</f>
        <v>0</v>
      </c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6"/>
      <c r="W106" s="16"/>
    </row>
    <row r="107" spans="1:23" ht="15">
      <c r="A107" s="11" t="s">
        <v>325</v>
      </c>
      <c r="B107" s="6" t="s">
        <v>174</v>
      </c>
      <c r="C107" s="48">
        <f>SUM('3.sz.melléklet-K'!C105,'2.sz.melléklet-K'!C107,'4.sz.melléklet-K'!C107)</f>
        <v>0</v>
      </c>
      <c r="D107" s="48">
        <f>SUM('3.sz.melléklet-K'!D105,'2.sz.melléklet-K'!D107,'4.sz.melléklet-K'!D107)</f>
        <v>0</v>
      </c>
      <c r="E107" s="48">
        <f>SUM('3.sz.melléklet-K'!E105,'2.sz.melléklet-K'!E107,'4.sz.melléklet-K'!E107)</f>
        <v>0</v>
      </c>
      <c r="F107" s="48">
        <f>SUM('3.sz.melléklet-K'!F105,'2.sz.melléklet-K'!F107,'4.sz.melléklet-K'!F107)</f>
        <v>0</v>
      </c>
      <c r="G107" s="48">
        <f>SUM('3.sz.melléklet-K'!G105,'2.sz.melléklet-K'!G107,'4.sz.melléklet-K'!G107)</f>
        <v>0</v>
      </c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6"/>
      <c r="W107" s="16"/>
    </row>
    <row r="108" spans="1:23" ht="15">
      <c r="A108" s="29" t="s">
        <v>175</v>
      </c>
      <c r="B108" s="4" t="s">
        <v>176</v>
      </c>
      <c r="C108" s="48">
        <f>SUM('3.sz.melléklet-K'!C106,'2.sz.melléklet-K'!C108,'4.sz.melléklet-K'!C108)</f>
        <v>0</v>
      </c>
      <c r="D108" s="48">
        <f>SUM('3.sz.melléklet-K'!D106,'2.sz.melléklet-K'!D108,'4.sz.melléklet-K'!D108)</f>
        <v>0</v>
      </c>
      <c r="E108" s="48">
        <f>SUM('3.sz.melléklet-K'!E106,'2.sz.melléklet-K'!E108,'4.sz.melléklet-K'!E108)</f>
        <v>0</v>
      </c>
      <c r="F108" s="48">
        <f>SUM('3.sz.melléklet-K'!F106,'2.sz.melléklet-K'!F108,'4.sz.melléklet-K'!F108)</f>
        <v>0</v>
      </c>
      <c r="G108" s="48">
        <f>SUM('3.sz.melléklet-K'!G106,'2.sz.melléklet-K'!G108,'4.sz.melléklet-K'!G108)</f>
        <v>0</v>
      </c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6"/>
      <c r="W108" s="16"/>
    </row>
    <row r="109" spans="1:23" ht="15">
      <c r="A109" s="29" t="s">
        <v>177</v>
      </c>
      <c r="B109" s="4" t="s">
        <v>178</v>
      </c>
      <c r="C109" s="48">
        <f>SUM('3.sz.melléklet-K'!C107,'2.sz.melléklet-K'!C109,'4.sz.melléklet-K'!C109)</f>
        <v>7742</v>
      </c>
      <c r="D109" s="48">
        <f>SUM('3.sz.melléklet-K'!D107,'2.sz.melléklet-K'!D109,'4.sz.melléklet-K'!D109)</f>
        <v>7742</v>
      </c>
      <c r="E109" s="48">
        <f>SUM('3.sz.melléklet-K'!E107,'2.sz.melléklet-K'!E109,'4.sz.melléklet-K'!E109)</f>
        <v>7742</v>
      </c>
      <c r="F109" s="48">
        <f>SUM('3.sz.melléklet-K'!F107,'2.sz.melléklet-K'!F109,'4.sz.melléklet-K'!F109)</f>
        <v>7742</v>
      </c>
      <c r="G109" s="48">
        <f>SUM('3.sz.melléklet-K'!G107,'2.sz.melléklet-K'!G109,'4.sz.melléklet-K'!G109)</f>
        <v>0</v>
      </c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6"/>
      <c r="W109" s="16"/>
    </row>
    <row r="110" spans="1:23" ht="15">
      <c r="A110" s="11" t="s">
        <v>179</v>
      </c>
      <c r="B110" s="6" t="s">
        <v>180</v>
      </c>
      <c r="C110" s="55">
        <f>SUM('3.sz.melléklet-K'!C108,'2.sz.melléklet-K'!C110,'4.sz.melléklet-K'!C110)</f>
        <v>44490</v>
      </c>
      <c r="D110" s="55">
        <f>SUM('3.sz.melléklet-K'!D108,'2.sz.melléklet-K'!D110,'4.sz.melléklet-K'!D110)</f>
        <v>51603</v>
      </c>
      <c r="E110" s="55">
        <f>SUM('3.sz.melléklet-K'!E108,'2.sz.melléklet-K'!E110,'4.sz.melléklet-K'!E110)</f>
        <v>51603</v>
      </c>
      <c r="F110" s="55">
        <f>SUM('3.sz.melléklet-K'!F108,'2.sz.melléklet-K'!F110,'4.sz.melléklet-K'!F110)</f>
        <v>51603</v>
      </c>
      <c r="G110" s="55">
        <f>SUM('3.sz.melléklet-K'!G108,'2.sz.melléklet-K'!G110,'4.sz.melléklet-K'!G110)</f>
        <v>0</v>
      </c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6"/>
      <c r="W110" s="16"/>
    </row>
    <row r="111" spans="1:23" ht="15">
      <c r="A111" s="29" t="s">
        <v>181</v>
      </c>
      <c r="B111" s="4" t="s">
        <v>182</v>
      </c>
      <c r="C111" s="48">
        <f>SUM('3.sz.melléklet-K'!C109,'2.sz.melléklet-K'!C111,'4.sz.melléklet-K'!C111)</f>
        <v>0</v>
      </c>
      <c r="D111" s="48">
        <f>SUM('3.sz.melléklet-K'!D109,'2.sz.melléklet-K'!D111,'4.sz.melléklet-K'!D111)</f>
        <v>0</v>
      </c>
      <c r="E111" s="48">
        <f>SUM('3.sz.melléklet-K'!E109,'2.sz.melléklet-K'!E111,'4.sz.melléklet-K'!E111)</f>
        <v>0</v>
      </c>
      <c r="F111" s="48">
        <f>SUM('3.sz.melléklet-K'!F109,'2.sz.melléklet-K'!F111,'4.sz.melléklet-K'!F111)</f>
        <v>0</v>
      </c>
      <c r="G111" s="48">
        <f>SUM('3.sz.melléklet-K'!G109,'2.sz.melléklet-K'!G111,'4.sz.melléklet-K'!G111)</f>
        <v>0</v>
      </c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6"/>
      <c r="W111" s="16"/>
    </row>
    <row r="112" spans="1:23" ht="15">
      <c r="A112" s="29" t="s">
        <v>183</v>
      </c>
      <c r="B112" s="4" t="s">
        <v>184</v>
      </c>
      <c r="C112" s="48">
        <f>SUM('3.sz.melléklet-K'!C110,'2.sz.melléklet-K'!C112,'4.sz.melléklet-K'!C112)</f>
        <v>0</v>
      </c>
      <c r="D112" s="48">
        <f>SUM('3.sz.melléklet-K'!D110,'2.sz.melléklet-K'!D112,'4.sz.melléklet-K'!D112)</f>
        <v>0</v>
      </c>
      <c r="E112" s="48">
        <f>SUM('3.sz.melléklet-K'!E110,'2.sz.melléklet-K'!E112,'4.sz.melléklet-K'!E112)</f>
        <v>0</v>
      </c>
      <c r="F112" s="48">
        <f>SUM('3.sz.melléklet-K'!F110,'2.sz.melléklet-K'!F112,'4.sz.melléklet-K'!F112)</f>
        <v>0</v>
      </c>
      <c r="G112" s="48">
        <f>SUM('3.sz.melléklet-K'!G110,'2.sz.melléklet-K'!G112,'4.sz.melléklet-K'!G112)</f>
        <v>0</v>
      </c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6"/>
      <c r="W112" s="16"/>
    </row>
    <row r="113" spans="1:23" ht="15">
      <c r="A113" s="29" t="s">
        <v>185</v>
      </c>
      <c r="B113" s="4" t="s">
        <v>186</v>
      </c>
      <c r="C113" s="48">
        <f>SUM('3.sz.melléklet-K'!C111,'2.sz.melléklet-K'!C113,'4.sz.melléklet-K'!C113)</f>
        <v>0</v>
      </c>
      <c r="D113" s="48">
        <f>SUM('3.sz.melléklet-K'!D111,'2.sz.melléklet-K'!D113,'4.sz.melléklet-K'!D113)</f>
        <v>0</v>
      </c>
      <c r="E113" s="48">
        <f>SUM('3.sz.melléklet-K'!E111,'2.sz.melléklet-K'!E113,'4.sz.melléklet-K'!E113)</f>
        <v>0</v>
      </c>
      <c r="F113" s="48">
        <f>SUM('3.sz.melléklet-K'!F111,'2.sz.melléklet-K'!F113,'4.sz.melléklet-K'!F113)</f>
        <v>0</v>
      </c>
      <c r="G113" s="48">
        <f>SUM('3.sz.melléklet-K'!G111,'2.sz.melléklet-K'!G113,'4.sz.melléklet-K'!G113)</f>
        <v>0</v>
      </c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6"/>
      <c r="W113" s="16"/>
    </row>
    <row r="114" spans="1:23" ht="15">
      <c r="A114" s="30" t="s">
        <v>326</v>
      </c>
      <c r="B114" s="31" t="s">
        <v>187</v>
      </c>
      <c r="C114" s="55">
        <f>SUM('3.sz.melléklet-K'!C112,'2.sz.melléklet-K'!C114,'4.sz.melléklet-K'!C114)</f>
        <v>70782</v>
      </c>
      <c r="D114" s="55">
        <f>SUM('3.sz.melléklet-K'!D112,'2.sz.melléklet-K'!D114,'4.sz.melléklet-K'!D114)</f>
        <v>77895</v>
      </c>
      <c r="E114" s="55">
        <f>SUM('3.sz.melléklet-K'!E112,'2.sz.melléklet-K'!E114,'4.sz.melléklet-K'!E114)</f>
        <v>77895</v>
      </c>
      <c r="F114" s="55">
        <f>SUM('3.sz.melléklet-K'!F112,'2.sz.melléklet-K'!F114,'4.sz.melléklet-K'!F114)</f>
        <v>77895</v>
      </c>
      <c r="G114" s="55">
        <f>SUM('3.sz.melléklet-K'!G112,'2.sz.melléklet-K'!G114,'4.sz.melléklet-K'!G114)</f>
        <v>0</v>
      </c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6"/>
      <c r="W114" s="16"/>
    </row>
    <row r="115" spans="1:23" ht="15">
      <c r="A115" s="29" t="s">
        <v>188</v>
      </c>
      <c r="B115" s="4" t="s">
        <v>189</v>
      </c>
      <c r="C115" s="48">
        <f>SUM('3.sz.melléklet-K'!C113,'2.sz.melléklet-K'!C115,'4.sz.melléklet-K'!C115)</f>
        <v>0</v>
      </c>
      <c r="D115" s="48">
        <f>SUM('3.sz.melléklet-K'!D113,'2.sz.melléklet-K'!D115,'4.sz.melléklet-K'!D115)</f>
        <v>0</v>
      </c>
      <c r="E115" s="48">
        <f>SUM('3.sz.melléklet-K'!E113,'2.sz.melléklet-K'!E115,'4.sz.melléklet-K'!E115)</f>
        <v>0</v>
      </c>
      <c r="F115" s="48">
        <f>SUM('3.sz.melléklet-K'!F113,'2.sz.melléklet-K'!F115,'4.sz.melléklet-K'!F115)</f>
        <v>0</v>
      </c>
      <c r="G115" s="48">
        <f>SUM('3.sz.melléklet-K'!G113,'2.sz.melléklet-K'!G115,'4.sz.melléklet-K'!G115)</f>
        <v>0</v>
      </c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6"/>
      <c r="W115" s="16"/>
    </row>
    <row r="116" spans="1:23" ht="15">
      <c r="A116" s="10" t="s">
        <v>190</v>
      </c>
      <c r="B116" s="4" t="s">
        <v>191</v>
      </c>
      <c r="C116" s="48">
        <f>SUM('3.sz.melléklet-K'!C114,'2.sz.melléklet-K'!C116,'4.sz.melléklet-K'!C116)</f>
        <v>0</v>
      </c>
      <c r="D116" s="48">
        <f>SUM('3.sz.melléklet-K'!D114,'2.sz.melléklet-K'!D116,'4.sz.melléklet-K'!D116)</f>
        <v>0</v>
      </c>
      <c r="E116" s="48">
        <f>SUM('3.sz.melléklet-K'!E114,'2.sz.melléklet-K'!E116,'4.sz.melléklet-K'!E116)</f>
        <v>0</v>
      </c>
      <c r="F116" s="48">
        <f>SUM('3.sz.melléklet-K'!F114,'2.sz.melléklet-K'!F116,'4.sz.melléklet-K'!F116)</f>
        <v>0</v>
      </c>
      <c r="G116" s="48">
        <f>SUM('3.sz.melléklet-K'!G114,'2.sz.melléklet-K'!G116,'4.sz.melléklet-K'!G116)</f>
        <v>0</v>
      </c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6"/>
      <c r="W116" s="16"/>
    </row>
    <row r="117" spans="1:23" ht="15">
      <c r="A117" s="29" t="s">
        <v>359</v>
      </c>
      <c r="B117" s="4" t="s">
        <v>192</v>
      </c>
      <c r="C117" s="48">
        <f>SUM('3.sz.melléklet-K'!C115,'2.sz.melléklet-K'!C117,'4.sz.melléklet-K'!C117)</f>
        <v>0</v>
      </c>
      <c r="D117" s="48">
        <f>SUM('3.sz.melléklet-K'!D115,'2.sz.melléklet-K'!D117,'4.sz.melléklet-K'!D117)</f>
        <v>0</v>
      </c>
      <c r="E117" s="48">
        <f>SUM('3.sz.melléklet-K'!E115,'2.sz.melléklet-K'!E117,'4.sz.melléklet-K'!E117)</f>
        <v>0</v>
      </c>
      <c r="F117" s="48">
        <f>SUM('3.sz.melléklet-K'!F115,'2.sz.melléklet-K'!F117,'4.sz.melléklet-K'!F117)</f>
        <v>0</v>
      </c>
      <c r="G117" s="48">
        <f>SUM('3.sz.melléklet-K'!G115,'2.sz.melléklet-K'!G117,'4.sz.melléklet-K'!G117)</f>
        <v>0</v>
      </c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6"/>
      <c r="W117" s="16"/>
    </row>
    <row r="118" spans="1:23" ht="15">
      <c r="A118" s="29" t="s">
        <v>328</v>
      </c>
      <c r="B118" s="4" t="s">
        <v>193</v>
      </c>
      <c r="C118" s="48">
        <f>SUM('3.sz.melléklet-K'!C116,'2.sz.melléklet-K'!C118,'4.sz.melléklet-K'!C118)</f>
        <v>0</v>
      </c>
      <c r="D118" s="48">
        <f>SUM('3.sz.melléklet-K'!D116,'2.sz.melléklet-K'!D118,'4.sz.melléklet-K'!D118)</f>
        <v>0</v>
      </c>
      <c r="E118" s="48">
        <f>SUM('3.sz.melléklet-K'!E116,'2.sz.melléklet-K'!E118,'4.sz.melléklet-K'!E118)</f>
        <v>0</v>
      </c>
      <c r="F118" s="48">
        <f>SUM('3.sz.melléklet-K'!F116,'2.sz.melléklet-K'!F118,'4.sz.melléklet-K'!F118)</f>
        <v>0</v>
      </c>
      <c r="G118" s="48">
        <f>SUM('3.sz.melléklet-K'!G116,'2.sz.melléklet-K'!G118,'4.sz.melléklet-K'!G118)</f>
        <v>0</v>
      </c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6"/>
      <c r="W118" s="16"/>
    </row>
    <row r="119" spans="1:23" ht="15">
      <c r="A119" s="30" t="s">
        <v>329</v>
      </c>
      <c r="B119" s="31" t="s">
        <v>194</v>
      </c>
      <c r="C119" s="48">
        <f>SUM('3.sz.melléklet-K'!C117,'2.sz.melléklet-K'!C119,'4.sz.melléklet-K'!C119)</f>
        <v>0</v>
      </c>
      <c r="D119" s="48">
        <f>SUM('3.sz.melléklet-K'!D117,'2.sz.melléklet-K'!D119,'4.sz.melléklet-K'!D119)</f>
        <v>0</v>
      </c>
      <c r="E119" s="48">
        <f>SUM('3.sz.melléklet-K'!E117,'2.sz.melléklet-K'!E119,'4.sz.melléklet-K'!E119)</f>
        <v>0</v>
      </c>
      <c r="F119" s="48">
        <f>SUM('3.sz.melléklet-K'!F117,'2.sz.melléklet-K'!F119,'4.sz.melléklet-K'!F119)</f>
        <v>0</v>
      </c>
      <c r="G119" s="48">
        <f>SUM('3.sz.melléklet-K'!G117,'2.sz.melléklet-K'!G119,'4.sz.melléklet-K'!G119)</f>
        <v>0</v>
      </c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6"/>
      <c r="W119" s="16"/>
    </row>
    <row r="120" spans="1:23" ht="15">
      <c r="A120" s="10" t="s">
        <v>195</v>
      </c>
      <c r="B120" s="4" t="s">
        <v>196</v>
      </c>
      <c r="C120" s="48">
        <f>SUM('3.sz.melléklet-K'!C118,'2.sz.melléklet-K'!C120,'4.sz.melléklet-K'!C120)</f>
        <v>0</v>
      </c>
      <c r="D120" s="48">
        <f>SUM('3.sz.melléklet-K'!D118,'2.sz.melléklet-K'!D120,'4.sz.melléklet-K'!D120)</f>
        <v>0</v>
      </c>
      <c r="E120" s="48">
        <f>SUM('3.sz.melléklet-K'!E118,'2.sz.melléklet-K'!E120,'4.sz.melléklet-K'!E120)</f>
        <v>0</v>
      </c>
      <c r="F120" s="48">
        <f>SUM('3.sz.melléklet-K'!F118,'2.sz.melléklet-K'!F120,'4.sz.melléklet-K'!F120)</f>
        <v>0</v>
      </c>
      <c r="G120" s="48">
        <f>SUM('3.sz.melléklet-K'!G118,'2.sz.melléklet-K'!G120,'4.sz.melléklet-K'!G120)</f>
        <v>0</v>
      </c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6"/>
      <c r="W120" s="16"/>
    </row>
    <row r="121" spans="1:23" ht="15.75">
      <c r="A121" s="32" t="s">
        <v>363</v>
      </c>
      <c r="B121" s="33" t="s">
        <v>197</v>
      </c>
      <c r="C121" s="55">
        <f>SUM('3.sz.melléklet-K'!C119,'2.sz.melléklet-K'!C121,'4.sz.melléklet-K'!C121)</f>
        <v>70782</v>
      </c>
      <c r="D121" s="55">
        <f>SUM('3.sz.melléklet-K'!D119,'2.sz.melléklet-K'!D121,'4.sz.melléklet-K'!D121)</f>
        <v>77895</v>
      </c>
      <c r="E121" s="55">
        <f>SUM('3.sz.melléklet-K'!E119,'2.sz.melléklet-K'!E121,'4.sz.melléklet-K'!E121)</f>
        <v>77895</v>
      </c>
      <c r="F121" s="55">
        <f>SUM('3.sz.melléklet-K'!F119,'2.sz.melléklet-K'!F121,'4.sz.melléklet-K'!F121)</f>
        <v>77895</v>
      </c>
      <c r="G121" s="55">
        <f>SUM('3.sz.melléklet-K'!G119,'2.sz.melléklet-K'!G121,'4.sz.melléklet-K'!G121)</f>
        <v>0</v>
      </c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6"/>
      <c r="W121" s="16"/>
    </row>
    <row r="122" spans="1:23" ht="15.75">
      <c r="A122" s="36" t="s">
        <v>398</v>
      </c>
      <c r="B122" s="37"/>
      <c r="C122" s="55">
        <f>SUM('3.sz.melléklet-K'!C120,'2.sz.melléklet-K'!C122,'4.sz.melléklet-K'!C122)</f>
        <v>423855</v>
      </c>
      <c r="D122" s="55">
        <f>SUM('3.sz.melléklet-K'!D120,'2.sz.melléklet-K'!D122,'4.sz.melléklet-K'!D122)</f>
        <v>578563</v>
      </c>
      <c r="E122" s="55">
        <f>SUM('3.sz.melléklet-K'!E120,'2.sz.melléklet-K'!E122,'4.sz.melléklet-K'!E122)</f>
        <v>459700</v>
      </c>
      <c r="F122" s="55">
        <f>SUM('3.sz.melléklet-K'!F120,'2.sz.melléklet-K'!F122,'4.sz.melléklet-K'!F122)</f>
        <v>340388</v>
      </c>
      <c r="G122" s="55">
        <f>SUM('3.sz.melléklet-K'!G120,'2.sz.melléklet-K'!G122,'4.sz.melléklet-K'!G122)</f>
        <v>119312</v>
      </c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</row>
    <row r="123" spans="2:23" ht="15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</row>
    <row r="124" spans="2:23" ht="15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</row>
    <row r="125" spans="2:23" ht="15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</row>
    <row r="126" spans="2:23" ht="15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</row>
    <row r="127" spans="2:23" ht="15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</row>
    <row r="128" spans="2:23" ht="15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</row>
    <row r="129" spans="2:23" ht="15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</row>
    <row r="130" spans="2:23" ht="15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</row>
    <row r="131" spans="2:23" ht="15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</row>
    <row r="132" spans="2:23" ht="15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</row>
    <row r="133" spans="2:23" ht="15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</row>
    <row r="134" spans="2:23" ht="15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</row>
    <row r="135" spans="2:23" ht="15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</row>
    <row r="136" spans="2:23" ht="15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</row>
    <row r="137" spans="2:23" ht="15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</row>
    <row r="138" spans="2:23" ht="15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</row>
    <row r="139" spans="2:23" ht="15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</row>
    <row r="140" spans="2:23" ht="15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</row>
    <row r="141" spans="2:23" ht="15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</row>
    <row r="142" spans="2:23" ht="15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</row>
    <row r="143" spans="2:23" ht="15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</row>
    <row r="144" spans="2:23" ht="15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</row>
    <row r="145" spans="2:23" ht="15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</row>
    <row r="146" spans="2:23" ht="15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</row>
    <row r="147" spans="2:23" ht="15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</row>
    <row r="148" spans="2:23" ht="15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</row>
    <row r="149" spans="2:23" ht="15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</row>
    <row r="150" spans="2:23" ht="15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</row>
    <row r="151" spans="2:23" ht="15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</row>
    <row r="152" spans="2:23" ht="15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</row>
    <row r="153" spans="2:23" ht="15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</row>
    <row r="154" spans="2:23" ht="15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</row>
    <row r="155" spans="2:23" ht="15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</row>
    <row r="156" spans="2:23" ht="15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</row>
    <row r="157" spans="2:23" ht="15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</row>
    <row r="158" spans="2:23" ht="15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</row>
    <row r="159" spans="2:23" ht="15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</row>
    <row r="160" spans="2:23" ht="15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</row>
    <row r="161" spans="2:23" ht="15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</row>
    <row r="162" spans="2:23" ht="15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</row>
    <row r="163" spans="2:23" ht="15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</row>
    <row r="164" spans="2:23" ht="15"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</row>
    <row r="165" spans="2:23" ht="15"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</row>
    <row r="166" spans="2:23" ht="15"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</row>
    <row r="167" spans="2:23" ht="15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</row>
    <row r="168" spans="2:23" ht="15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</row>
    <row r="169" spans="2:23" ht="15"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</row>
    <row r="170" spans="2:23" ht="15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</row>
    <row r="171" spans="2:23" ht="15"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</row>
  </sheetData>
  <sheetProtection/>
  <mergeCells count="2">
    <mergeCell ref="A1:G1"/>
    <mergeCell ref="A2:G2"/>
  </mergeCells>
  <printOptions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8"/>
  <sheetViews>
    <sheetView view="pageLayout" workbookViewId="0" topLeftCell="A1">
      <selection activeCell="F98" sqref="F98:G98"/>
    </sheetView>
  </sheetViews>
  <sheetFormatPr defaultColWidth="9.140625" defaultRowHeight="15"/>
  <cols>
    <col min="1" max="1" width="92.57421875" style="0" customWidth="1"/>
    <col min="3" max="3" width="17.7109375" style="0" customWidth="1"/>
    <col min="4" max="4" width="16.140625" style="0" customWidth="1"/>
    <col min="5" max="7" width="14.28125" style="0" customWidth="1"/>
  </cols>
  <sheetData>
    <row r="1" spans="1:7" ht="24" customHeight="1">
      <c r="A1" s="246" t="s">
        <v>805</v>
      </c>
      <c r="B1" s="246"/>
      <c r="C1" s="246"/>
      <c r="D1" s="246"/>
      <c r="E1" s="246"/>
      <c r="F1" s="246"/>
      <c r="G1" s="246"/>
    </row>
    <row r="2" spans="1:7" ht="24" customHeight="1">
      <c r="A2" s="240" t="s">
        <v>418</v>
      </c>
      <c r="B2" s="240"/>
      <c r="C2" s="240"/>
      <c r="D2" s="240"/>
      <c r="E2" s="240"/>
      <c r="F2" s="240"/>
      <c r="G2" s="240"/>
    </row>
    <row r="3" ht="18">
      <c r="A3" s="39"/>
    </row>
    <row r="4" ht="15">
      <c r="A4" s="3"/>
    </row>
    <row r="5" spans="1:7" ht="43.5">
      <c r="A5" s="1" t="s">
        <v>26</v>
      </c>
      <c r="B5" s="2" t="s">
        <v>0</v>
      </c>
      <c r="C5" s="60" t="s">
        <v>432</v>
      </c>
      <c r="D5" s="60" t="s">
        <v>433</v>
      </c>
      <c r="E5" s="60" t="s">
        <v>696</v>
      </c>
      <c r="F5" s="60" t="s">
        <v>856</v>
      </c>
      <c r="G5" s="60" t="s">
        <v>855</v>
      </c>
    </row>
    <row r="6" spans="1:7" ht="15" customHeight="1">
      <c r="A6" s="23" t="s">
        <v>198</v>
      </c>
      <c r="B6" s="5" t="s">
        <v>199</v>
      </c>
      <c r="C6" s="56">
        <v>52884</v>
      </c>
      <c r="D6" s="56">
        <v>54172</v>
      </c>
      <c r="E6" s="56">
        <v>54172</v>
      </c>
      <c r="F6" s="56">
        <f>E6-G6</f>
        <v>54172</v>
      </c>
      <c r="G6" s="56">
        <v>0</v>
      </c>
    </row>
    <row r="7" spans="1:7" ht="15" customHeight="1">
      <c r="A7" s="4" t="s">
        <v>200</v>
      </c>
      <c r="B7" s="5" t="s">
        <v>201</v>
      </c>
      <c r="C7" s="56">
        <v>73739</v>
      </c>
      <c r="D7" s="56">
        <v>83074</v>
      </c>
      <c r="E7" s="56">
        <v>83074</v>
      </c>
      <c r="F7" s="56">
        <f aca="true" t="shared" si="0" ref="F7:F65">E7-G7</f>
        <v>83074</v>
      </c>
      <c r="G7" s="56">
        <v>0</v>
      </c>
    </row>
    <row r="8" spans="1:7" ht="15" customHeight="1">
      <c r="A8" s="4" t="s">
        <v>202</v>
      </c>
      <c r="B8" s="5" t="s">
        <v>203</v>
      </c>
      <c r="C8" s="56">
        <v>88612</v>
      </c>
      <c r="D8" s="56">
        <v>87902</v>
      </c>
      <c r="E8" s="56">
        <v>87902</v>
      </c>
      <c r="F8" s="56">
        <f t="shared" si="0"/>
        <v>87902</v>
      </c>
      <c r="G8" s="56">
        <v>0</v>
      </c>
    </row>
    <row r="9" spans="1:7" ht="15" customHeight="1">
      <c r="A9" s="4" t="s">
        <v>204</v>
      </c>
      <c r="B9" s="5" t="s">
        <v>205</v>
      </c>
      <c r="C9" s="56">
        <v>3162</v>
      </c>
      <c r="D9" s="56">
        <v>3644</v>
      </c>
      <c r="E9" s="56">
        <v>3644</v>
      </c>
      <c r="F9" s="56">
        <f t="shared" si="0"/>
        <v>3644</v>
      </c>
      <c r="G9" s="56">
        <v>0</v>
      </c>
    </row>
    <row r="10" spans="1:7" ht="15" customHeight="1">
      <c r="A10" s="4" t="s">
        <v>206</v>
      </c>
      <c r="B10" s="5" t="s">
        <v>207</v>
      </c>
      <c r="C10" s="56"/>
      <c r="D10" s="56">
        <v>7404</v>
      </c>
      <c r="E10" s="56">
        <v>7404</v>
      </c>
      <c r="F10" s="56">
        <f t="shared" si="0"/>
        <v>7404</v>
      </c>
      <c r="G10" s="56">
        <v>0</v>
      </c>
    </row>
    <row r="11" spans="1:7" ht="15" customHeight="1">
      <c r="A11" s="4" t="s">
        <v>208</v>
      </c>
      <c r="B11" s="5" t="s">
        <v>209</v>
      </c>
      <c r="C11" s="56"/>
      <c r="D11" s="56">
        <v>5707</v>
      </c>
      <c r="E11" s="56">
        <v>5707</v>
      </c>
      <c r="F11" s="56">
        <f t="shared" si="0"/>
        <v>5707</v>
      </c>
      <c r="G11" s="56">
        <v>0</v>
      </c>
    </row>
    <row r="12" spans="1:7" ht="15" customHeight="1">
      <c r="A12" s="6" t="s">
        <v>401</v>
      </c>
      <c r="B12" s="7" t="s">
        <v>210</v>
      </c>
      <c r="C12" s="49">
        <f>SUM(C6:C11)</f>
        <v>218397</v>
      </c>
      <c r="D12" s="49">
        <f>SUM(D6:D11)</f>
        <v>241903</v>
      </c>
      <c r="E12" s="49">
        <f>SUM(E6:E11)</f>
        <v>241903</v>
      </c>
      <c r="F12" s="49">
        <f>SUM(F6:F11)</f>
        <v>241903</v>
      </c>
      <c r="G12" s="49">
        <f>SUM(G6:G11)</f>
        <v>0</v>
      </c>
    </row>
    <row r="13" spans="1:7" ht="15" customHeight="1">
      <c r="A13" s="4" t="s">
        <v>211</v>
      </c>
      <c r="B13" s="5" t="s">
        <v>212</v>
      </c>
      <c r="C13" s="56"/>
      <c r="D13" s="56"/>
      <c r="E13" s="56"/>
      <c r="F13" s="56"/>
      <c r="G13" s="56"/>
    </row>
    <row r="14" spans="1:7" ht="15" customHeight="1">
      <c r="A14" s="4" t="s">
        <v>213</v>
      </c>
      <c r="B14" s="5" t="s">
        <v>214</v>
      </c>
      <c r="C14" s="56"/>
      <c r="D14" s="56"/>
      <c r="E14" s="56"/>
      <c r="F14" s="56"/>
      <c r="G14" s="56"/>
    </row>
    <row r="15" spans="1:7" ht="15" customHeight="1">
      <c r="A15" s="4" t="s">
        <v>364</v>
      </c>
      <c r="B15" s="5" t="s">
        <v>215</v>
      </c>
      <c r="C15" s="56"/>
      <c r="D15" s="56"/>
      <c r="E15" s="56"/>
      <c r="F15" s="56"/>
      <c r="G15" s="56"/>
    </row>
    <row r="16" spans="1:7" ht="15" customHeight="1">
      <c r="A16" s="4" t="s">
        <v>365</v>
      </c>
      <c r="B16" s="5" t="s">
        <v>216</v>
      </c>
      <c r="C16" s="56"/>
      <c r="D16" s="56"/>
      <c r="E16" s="56"/>
      <c r="F16" s="56"/>
      <c r="G16" s="56"/>
    </row>
    <row r="17" spans="1:7" ht="15" customHeight="1">
      <c r="A17" s="4" t="s">
        <v>366</v>
      </c>
      <c r="B17" s="5" t="s">
        <v>217</v>
      </c>
      <c r="C17" s="56">
        <v>1912</v>
      </c>
      <c r="D17" s="56">
        <v>28704</v>
      </c>
      <c r="E17" s="56">
        <v>28704</v>
      </c>
      <c r="F17" s="56">
        <f>E17-G17</f>
        <v>5672</v>
      </c>
      <c r="G17" s="56">
        <v>23032</v>
      </c>
    </row>
    <row r="18" spans="1:7" ht="15" customHeight="1">
      <c r="A18" s="31" t="s">
        <v>402</v>
      </c>
      <c r="B18" s="41" t="s">
        <v>218</v>
      </c>
      <c r="C18" s="49">
        <f>SUM(C12:C17)</f>
        <v>220309</v>
      </c>
      <c r="D18" s="49">
        <f>SUM(D12:D17)</f>
        <v>270607</v>
      </c>
      <c r="E18" s="49">
        <f>SUM(E12:E17)</f>
        <v>270607</v>
      </c>
      <c r="F18" s="49">
        <f>SUM(F12:F17)</f>
        <v>247575</v>
      </c>
      <c r="G18" s="49">
        <f>SUM(G12:G17)</f>
        <v>23032</v>
      </c>
    </row>
    <row r="19" spans="1:7" ht="15" customHeight="1">
      <c r="A19" s="4" t="s">
        <v>370</v>
      </c>
      <c r="B19" s="5" t="s">
        <v>227</v>
      </c>
      <c r="C19" s="56"/>
      <c r="D19" s="56"/>
      <c r="E19" s="56"/>
      <c r="F19" s="56"/>
      <c r="G19" s="56"/>
    </row>
    <row r="20" spans="1:7" ht="15" customHeight="1">
      <c r="A20" s="4" t="s">
        <v>371</v>
      </c>
      <c r="B20" s="5" t="s">
        <v>228</v>
      </c>
      <c r="C20" s="56"/>
      <c r="D20" s="56"/>
      <c r="E20" s="56"/>
      <c r="F20" s="56"/>
      <c r="G20" s="56"/>
    </row>
    <row r="21" spans="1:7" ht="15" customHeight="1">
      <c r="A21" s="6" t="s">
        <v>404</v>
      </c>
      <c r="B21" s="7" t="s">
        <v>229</v>
      </c>
      <c r="C21" s="56">
        <f>SUM(C19:C20)</f>
        <v>0</v>
      </c>
      <c r="D21" s="56">
        <f>SUM(D19:D20)</f>
        <v>0</v>
      </c>
      <c r="E21" s="56">
        <f>SUM(E19:E20)</f>
        <v>0</v>
      </c>
      <c r="F21" s="56">
        <f>SUM(F19:F20)</f>
        <v>0</v>
      </c>
      <c r="G21" s="56">
        <f>SUM(G19:G20)</f>
        <v>0</v>
      </c>
    </row>
    <row r="22" spans="1:7" ht="15" customHeight="1">
      <c r="A22" s="4" t="s">
        <v>372</v>
      </c>
      <c r="B22" s="5" t="s">
        <v>230</v>
      </c>
      <c r="C22" s="56"/>
      <c r="D22" s="56"/>
      <c r="E22" s="56"/>
      <c r="F22" s="56"/>
      <c r="G22" s="56"/>
    </row>
    <row r="23" spans="1:7" ht="15" customHeight="1">
      <c r="A23" s="4" t="s">
        <v>373</v>
      </c>
      <c r="B23" s="5" t="s">
        <v>231</v>
      </c>
      <c r="C23" s="56"/>
      <c r="D23" s="56"/>
      <c r="E23" s="56"/>
      <c r="F23" s="56"/>
      <c r="G23" s="56"/>
    </row>
    <row r="24" spans="1:7" ht="15" customHeight="1">
      <c r="A24" s="4" t="s">
        <v>374</v>
      </c>
      <c r="B24" s="5" t="s">
        <v>232</v>
      </c>
      <c r="C24" s="56"/>
      <c r="D24" s="56"/>
      <c r="E24" s="56"/>
      <c r="F24" s="56"/>
      <c r="G24" s="56"/>
    </row>
    <row r="25" spans="1:7" ht="15" customHeight="1">
      <c r="A25" s="4" t="s">
        <v>375</v>
      </c>
      <c r="B25" s="5" t="s">
        <v>233</v>
      </c>
      <c r="C25" s="56">
        <v>40000</v>
      </c>
      <c r="D25" s="56">
        <v>65453</v>
      </c>
      <c r="E25" s="56">
        <v>36936</v>
      </c>
      <c r="F25" s="56">
        <f t="shared" si="0"/>
        <v>36936</v>
      </c>
      <c r="G25" s="56">
        <v>0</v>
      </c>
    </row>
    <row r="26" spans="1:7" ht="15" customHeight="1">
      <c r="A26" s="4" t="s">
        <v>376</v>
      </c>
      <c r="B26" s="5" t="s">
        <v>234</v>
      </c>
      <c r="C26" s="56"/>
      <c r="D26" s="56"/>
      <c r="E26" s="56"/>
      <c r="F26" s="56"/>
      <c r="G26" s="56"/>
    </row>
    <row r="27" spans="1:7" ht="15" customHeight="1">
      <c r="A27" s="4" t="s">
        <v>235</v>
      </c>
      <c r="B27" s="5" t="s">
        <v>236</v>
      </c>
      <c r="C27" s="56"/>
      <c r="D27" s="56"/>
      <c r="E27" s="56"/>
      <c r="F27" s="56"/>
      <c r="G27" s="56"/>
    </row>
    <row r="28" spans="1:7" ht="15" customHeight="1">
      <c r="A28" s="4" t="s">
        <v>377</v>
      </c>
      <c r="B28" s="5" t="s">
        <v>237</v>
      </c>
      <c r="C28" s="56">
        <v>8750</v>
      </c>
      <c r="D28" s="56">
        <v>11839</v>
      </c>
      <c r="E28" s="56">
        <v>10003</v>
      </c>
      <c r="F28" s="56">
        <f t="shared" si="0"/>
        <v>10003</v>
      </c>
      <c r="G28" s="56">
        <v>0</v>
      </c>
    </row>
    <row r="29" spans="1:7" ht="15" customHeight="1">
      <c r="A29" s="4" t="s">
        <v>378</v>
      </c>
      <c r="B29" s="5" t="s">
        <v>238</v>
      </c>
      <c r="C29" s="56"/>
      <c r="D29" s="56"/>
      <c r="E29" s="56"/>
      <c r="F29" s="56">
        <f t="shared" si="0"/>
        <v>0</v>
      </c>
      <c r="G29" s="56"/>
    </row>
    <row r="30" spans="1:7" ht="15" customHeight="1">
      <c r="A30" s="6" t="s">
        <v>405</v>
      </c>
      <c r="B30" s="7" t="s">
        <v>239</v>
      </c>
      <c r="C30" s="49">
        <f>SUM(C25:C29)</f>
        <v>48750</v>
      </c>
      <c r="D30" s="49">
        <f>SUM(D25:D29)</f>
        <v>77292</v>
      </c>
      <c r="E30" s="49">
        <f>SUM(E25:E29)</f>
        <v>46939</v>
      </c>
      <c r="F30" s="49">
        <f>SUM(F25:F29)</f>
        <v>46939</v>
      </c>
      <c r="G30" s="49">
        <f>SUM(G25:G29)</f>
        <v>0</v>
      </c>
    </row>
    <row r="31" spans="1:7" ht="15" customHeight="1">
      <c r="A31" s="4" t="s">
        <v>379</v>
      </c>
      <c r="B31" s="5" t="s">
        <v>240</v>
      </c>
      <c r="C31" s="56">
        <v>5250</v>
      </c>
      <c r="D31" s="56">
        <v>6080</v>
      </c>
      <c r="E31" s="56">
        <v>4629</v>
      </c>
      <c r="F31" s="56">
        <f t="shared" si="0"/>
        <v>4629</v>
      </c>
      <c r="G31" s="56">
        <v>0</v>
      </c>
    </row>
    <row r="32" spans="1:7" ht="15" customHeight="1">
      <c r="A32" s="31" t="s">
        <v>406</v>
      </c>
      <c r="B32" s="41" t="s">
        <v>241</v>
      </c>
      <c r="C32" s="49">
        <f>SUM(C22:C24,C30,C31)</f>
        <v>54000</v>
      </c>
      <c r="D32" s="49">
        <f>SUM(D22:D24,D30,D31)</f>
        <v>83372</v>
      </c>
      <c r="E32" s="49">
        <f>SUM(E22:E24,E30,E31)</f>
        <v>51568</v>
      </c>
      <c r="F32" s="49">
        <f>SUM(F22:F24,F30,F31)</f>
        <v>51568</v>
      </c>
      <c r="G32" s="49">
        <f>SUM(G22:G24,G30,G31)</f>
        <v>0</v>
      </c>
    </row>
    <row r="33" spans="1:7" ht="15" customHeight="1">
      <c r="A33" s="10" t="s">
        <v>242</v>
      </c>
      <c r="B33" s="5" t="s">
        <v>243</v>
      </c>
      <c r="C33" s="56"/>
      <c r="D33" s="56"/>
      <c r="E33" s="56"/>
      <c r="F33" s="56">
        <f t="shared" si="0"/>
        <v>0</v>
      </c>
      <c r="G33" s="56"/>
    </row>
    <row r="34" spans="1:7" ht="15" customHeight="1">
      <c r="A34" s="10" t="s">
        <v>380</v>
      </c>
      <c r="B34" s="5" t="s">
        <v>244</v>
      </c>
      <c r="C34" s="56">
        <v>8804</v>
      </c>
      <c r="D34" s="56">
        <v>11889</v>
      </c>
      <c r="E34" s="56">
        <v>10772</v>
      </c>
      <c r="F34" s="56">
        <f t="shared" si="0"/>
        <v>3945</v>
      </c>
      <c r="G34" s="56">
        <v>6827</v>
      </c>
    </row>
    <row r="35" spans="1:7" ht="15" customHeight="1">
      <c r="A35" s="10" t="s">
        <v>381</v>
      </c>
      <c r="B35" s="5" t="s">
        <v>245</v>
      </c>
      <c r="C35" s="56">
        <v>1235</v>
      </c>
      <c r="D35" s="56">
        <v>1237</v>
      </c>
      <c r="E35" s="56">
        <v>1237</v>
      </c>
      <c r="F35" s="56">
        <f t="shared" si="0"/>
        <v>0</v>
      </c>
      <c r="G35" s="56">
        <v>1237</v>
      </c>
    </row>
    <row r="36" spans="1:7" ht="15" customHeight="1">
      <c r="A36" s="10" t="s">
        <v>382</v>
      </c>
      <c r="B36" s="5" t="s">
        <v>246</v>
      </c>
      <c r="C36" s="56"/>
      <c r="D36" s="56"/>
      <c r="E36" s="56"/>
      <c r="F36" s="56"/>
      <c r="G36" s="56"/>
    </row>
    <row r="37" spans="1:7" ht="15" customHeight="1">
      <c r="A37" s="10" t="s">
        <v>247</v>
      </c>
      <c r="B37" s="5" t="s">
        <v>248</v>
      </c>
      <c r="C37" s="56"/>
      <c r="D37" s="56">
        <v>209</v>
      </c>
      <c r="E37" s="56"/>
      <c r="F37" s="56"/>
      <c r="G37" s="56"/>
    </row>
    <row r="38" spans="1:7" ht="15" customHeight="1">
      <c r="A38" s="10" t="s">
        <v>249</v>
      </c>
      <c r="B38" s="5" t="s">
        <v>250</v>
      </c>
      <c r="C38" s="56"/>
      <c r="D38" s="56">
        <v>61</v>
      </c>
      <c r="E38" s="56">
        <v>4</v>
      </c>
      <c r="F38" s="56">
        <f t="shared" si="0"/>
        <v>0</v>
      </c>
      <c r="G38" s="56">
        <v>4</v>
      </c>
    </row>
    <row r="39" spans="1:7" ht="15" customHeight="1">
      <c r="A39" s="10" t="s">
        <v>251</v>
      </c>
      <c r="B39" s="5" t="s">
        <v>252</v>
      </c>
      <c r="C39" s="56"/>
      <c r="D39" s="56">
        <v>150</v>
      </c>
      <c r="E39" s="56"/>
      <c r="F39" s="56"/>
      <c r="G39" s="56"/>
    </row>
    <row r="40" spans="1:7" ht="15" customHeight="1">
      <c r="A40" s="10" t="s">
        <v>383</v>
      </c>
      <c r="B40" s="5" t="s">
        <v>253</v>
      </c>
      <c r="C40" s="56"/>
      <c r="D40" s="56"/>
      <c r="E40" s="56"/>
      <c r="F40" s="56"/>
      <c r="G40" s="56"/>
    </row>
    <row r="41" spans="1:7" ht="15" customHeight="1">
      <c r="A41" s="10" t="s">
        <v>384</v>
      </c>
      <c r="B41" s="5" t="s">
        <v>254</v>
      </c>
      <c r="C41" s="56"/>
      <c r="D41" s="56">
        <v>13</v>
      </c>
      <c r="E41" s="56">
        <v>13</v>
      </c>
      <c r="F41" s="56">
        <f t="shared" si="0"/>
        <v>13</v>
      </c>
      <c r="G41" s="56">
        <v>0</v>
      </c>
    </row>
    <row r="42" spans="1:7" ht="15" customHeight="1">
      <c r="A42" s="10" t="s">
        <v>438</v>
      </c>
      <c r="B42" s="5" t="s">
        <v>255</v>
      </c>
      <c r="C42" s="56"/>
      <c r="D42" s="56">
        <v>344</v>
      </c>
      <c r="E42" s="56">
        <v>344</v>
      </c>
      <c r="F42" s="56">
        <f t="shared" si="0"/>
        <v>344</v>
      </c>
      <c r="G42" s="56">
        <v>0</v>
      </c>
    </row>
    <row r="43" spans="1:7" ht="15" customHeight="1">
      <c r="A43" s="10" t="s">
        <v>385</v>
      </c>
      <c r="B43" s="5" t="s">
        <v>429</v>
      </c>
      <c r="C43" s="56">
        <v>81</v>
      </c>
      <c r="D43" s="56">
        <v>357</v>
      </c>
      <c r="E43" s="56">
        <v>276</v>
      </c>
      <c r="F43" s="56">
        <f t="shared" si="0"/>
        <v>276</v>
      </c>
      <c r="G43" s="56">
        <v>0</v>
      </c>
    </row>
    <row r="44" spans="1:7" ht="15" customHeight="1">
      <c r="A44" s="40" t="s">
        <v>407</v>
      </c>
      <c r="B44" s="41" t="s">
        <v>256</v>
      </c>
      <c r="C44" s="49">
        <f>SUM(C33:C43)</f>
        <v>10120</v>
      </c>
      <c r="D44" s="49">
        <f>SUM(D33:D43)</f>
        <v>14260</v>
      </c>
      <c r="E44" s="49">
        <f>SUM(E33:E43)</f>
        <v>12646</v>
      </c>
      <c r="F44" s="49">
        <f>SUM(F33:F43)</f>
        <v>4578</v>
      </c>
      <c r="G44" s="49">
        <f>SUM(G33:G43)</f>
        <v>8068</v>
      </c>
    </row>
    <row r="45" spans="1:7" ht="15" customHeight="1">
      <c r="A45" s="10" t="s">
        <v>265</v>
      </c>
      <c r="B45" s="5" t="s">
        <v>266</v>
      </c>
      <c r="C45" s="56"/>
      <c r="D45" s="56"/>
      <c r="E45" s="56"/>
      <c r="F45" s="56">
        <f t="shared" si="0"/>
        <v>0</v>
      </c>
      <c r="G45" s="56"/>
    </row>
    <row r="46" spans="1:7" ht="15" customHeight="1">
      <c r="A46" s="4" t="s">
        <v>437</v>
      </c>
      <c r="B46" s="5" t="s">
        <v>436</v>
      </c>
      <c r="C46" s="56"/>
      <c r="D46" s="56">
        <v>1551</v>
      </c>
      <c r="E46" s="56">
        <v>1538</v>
      </c>
      <c r="F46" s="56">
        <f t="shared" si="0"/>
        <v>778</v>
      </c>
      <c r="G46" s="56">
        <v>760</v>
      </c>
    </row>
    <row r="47" spans="1:7" ht="15" customHeight="1">
      <c r="A47" s="10" t="s">
        <v>389</v>
      </c>
      <c r="B47" s="5" t="s">
        <v>430</v>
      </c>
      <c r="C47" s="56">
        <v>20</v>
      </c>
      <c r="D47" s="56">
        <v>20</v>
      </c>
      <c r="E47" s="56"/>
      <c r="F47" s="56">
        <f t="shared" si="0"/>
        <v>0</v>
      </c>
      <c r="G47" s="56"/>
    </row>
    <row r="48" spans="1:7" ht="15" customHeight="1">
      <c r="A48" s="31" t="s">
        <v>409</v>
      </c>
      <c r="B48" s="41" t="s">
        <v>267</v>
      </c>
      <c r="C48" s="49">
        <f>SUM(C45:C47)</f>
        <v>20</v>
      </c>
      <c r="D48" s="49">
        <f>SUM(D45:D47)</f>
        <v>1571</v>
      </c>
      <c r="E48" s="49">
        <f>SUM(E45:E47)</f>
        <v>1538</v>
      </c>
      <c r="F48" s="49">
        <f>SUM(F45:F47)</f>
        <v>778</v>
      </c>
      <c r="G48" s="49">
        <f>SUM(G45:G47)</f>
        <v>760</v>
      </c>
    </row>
    <row r="49" spans="1:7" ht="15" customHeight="1">
      <c r="A49" s="44" t="s">
        <v>3</v>
      </c>
      <c r="B49" s="45"/>
      <c r="C49" s="49">
        <f>SUM(C48,C44,C32,C18)</f>
        <v>284449</v>
      </c>
      <c r="D49" s="49">
        <f>SUM(D48,D44,D32,D18)</f>
        <v>369810</v>
      </c>
      <c r="E49" s="49">
        <f>SUM(E48,E44,E32,E18)</f>
        <v>336359</v>
      </c>
      <c r="F49" s="49">
        <f>SUM(F48,F44,F32,F18)</f>
        <v>304499</v>
      </c>
      <c r="G49" s="49">
        <f>SUM(G48,G44,G32,G18)</f>
        <v>31860</v>
      </c>
    </row>
    <row r="50" spans="1:7" ht="15" customHeight="1">
      <c r="A50" s="4" t="s">
        <v>219</v>
      </c>
      <c r="B50" s="5" t="s">
        <v>220</v>
      </c>
      <c r="C50" s="56"/>
      <c r="D50" s="56"/>
      <c r="E50" s="56"/>
      <c r="F50" s="56">
        <f t="shared" si="0"/>
        <v>0</v>
      </c>
      <c r="G50" s="56"/>
    </row>
    <row r="51" spans="1:7" ht="15" customHeight="1">
      <c r="A51" s="4" t="s">
        <v>221</v>
      </c>
      <c r="B51" s="5" t="s">
        <v>222</v>
      </c>
      <c r="C51" s="56"/>
      <c r="D51" s="56"/>
      <c r="E51" s="56"/>
      <c r="F51" s="56">
        <f t="shared" si="0"/>
        <v>0</v>
      </c>
      <c r="G51" s="56"/>
    </row>
    <row r="52" spans="1:7" ht="15" customHeight="1">
      <c r="A52" s="4" t="s">
        <v>367</v>
      </c>
      <c r="B52" s="5" t="s">
        <v>223</v>
      </c>
      <c r="C52" s="56"/>
      <c r="D52" s="56"/>
      <c r="E52" s="56"/>
      <c r="F52" s="56">
        <f t="shared" si="0"/>
        <v>0</v>
      </c>
      <c r="G52" s="56"/>
    </row>
    <row r="53" spans="1:7" ht="15" customHeight="1">
      <c r="A53" s="4" t="s">
        <v>368</v>
      </c>
      <c r="B53" s="5" t="s">
        <v>224</v>
      </c>
      <c r="C53" s="56"/>
      <c r="D53" s="56"/>
      <c r="E53" s="56"/>
      <c r="F53" s="56">
        <f t="shared" si="0"/>
        <v>0</v>
      </c>
      <c r="G53" s="56"/>
    </row>
    <row r="54" spans="1:7" ht="15" customHeight="1">
      <c r="A54" s="4" t="s">
        <v>369</v>
      </c>
      <c r="B54" s="5" t="s">
        <v>225</v>
      </c>
      <c r="C54" s="56">
        <v>3175</v>
      </c>
      <c r="D54" s="56">
        <v>59300</v>
      </c>
      <c r="E54" s="56">
        <v>59270</v>
      </c>
      <c r="F54" s="56">
        <f t="shared" si="0"/>
        <v>42502</v>
      </c>
      <c r="G54" s="56">
        <v>16768</v>
      </c>
    </row>
    <row r="55" spans="1:7" ht="15" customHeight="1">
      <c r="A55" s="31" t="s">
        <v>403</v>
      </c>
      <c r="B55" s="41" t="s">
        <v>226</v>
      </c>
      <c r="C55" s="49">
        <f>SUM(C50:C54)</f>
        <v>3175</v>
      </c>
      <c r="D55" s="49">
        <f>SUM(D50:D54)</f>
        <v>59300</v>
      </c>
      <c r="E55" s="49">
        <f>SUM(E50:E54)</f>
        <v>59270</v>
      </c>
      <c r="F55" s="49">
        <f>SUM(F50:F54)</f>
        <v>42502</v>
      </c>
      <c r="G55" s="49">
        <f>SUM(G50:G54)</f>
        <v>16768</v>
      </c>
    </row>
    <row r="56" spans="1:7" ht="15" customHeight="1">
      <c r="A56" s="10" t="s">
        <v>386</v>
      </c>
      <c r="B56" s="5" t="s">
        <v>257</v>
      </c>
      <c r="C56" s="56"/>
      <c r="D56" s="56"/>
      <c r="E56" s="56"/>
      <c r="F56" s="56">
        <f t="shared" si="0"/>
        <v>0</v>
      </c>
      <c r="G56" s="56"/>
    </row>
    <row r="57" spans="1:7" ht="15" customHeight="1">
      <c r="A57" s="10" t="s">
        <v>387</v>
      </c>
      <c r="B57" s="5" t="s">
        <v>258</v>
      </c>
      <c r="C57" s="56">
        <v>20000</v>
      </c>
      <c r="D57" s="56">
        <v>23121</v>
      </c>
      <c r="E57" s="56">
        <v>23121</v>
      </c>
      <c r="F57" s="56">
        <f t="shared" si="0"/>
        <v>0</v>
      </c>
      <c r="G57" s="56">
        <v>23121</v>
      </c>
    </row>
    <row r="58" spans="1:7" ht="15" customHeight="1">
      <c r="A58" s="10" t="s">
        <v>259</v>
      </c>
      <c r="B58" s="5" t="s">
        <v>260</v>
      </c>
      <c r="C58" s="56"/>
      <c r="D58" s="56">
        <v>140</v>
      </c>
      <c r="E58" s="56">
        <v>140</v>
      </c>
      <c r="F58" s="56">
        <f t="shared" si="0"/>
        <v>140</v>
      </c>
      <c r="G58" s="56"/>
    </row>
    <row r="59" spans="1:7" ht="15" customHeight="1">
      <c r="A59" s="10" t="s">
        <v>388</v>
      </c>
      <c r="B59" s="5" t="s">
        <v>261</v>
      </c>
      <c r="C59" s="56"/>
      <c r="D59" s="56"/>
      <c r="E59" s="56"/>
      <c r="F59" s="56">
        <f t="shared" si="0"/>
        <v>0</v>
      </c>
      <c r="G59" s="56"/>
    </row>
    <row r="60" spans="1:7" ht="15" customHeight="1">
      <c r="A60" s="10" t="s">
        <v>262</v>
      </c>
      <c r="B60" s="5" t="s">
        <v>263</v>
      </c>
      <c r="C60" s="56"/>
      <c r="D60" s="56"/>
      <c r="E60" s="56"/>
      <c r="F60" s="56">
        <f t="shared" si="0"/>
        <v>0</v>
      </c>
      <c r="G60" s="56"/>
    </row>
    <row r="61" spans="1:7" ht="15" customHeight="1">
      <c r="A61" s="31" t="s">
        <v>408</v>
      </c>
      <c r="B61" s="41" t="s">
        <v>264</v>
      </c>
      <c r="C61" s="49">
        <f>SUM(C56:C60)</f>
        <v>20000</v>
      </c>
      <c r="D61" s="49">
        <f>SUM(D56:D60)</f>
        <v>23261</v>
      </c>
      <c r="E61" s="49">
        <f>SUM(E56:E60)</f>
        <v>23261</v>
      </c>
      <c r="F61" s="49">
        <f>SUM(F56:F60)</f>
        <v>140</v>
      </c>
      <c r="G61" s="49">
        <f>SUM(G56:G60)</f>
        <v>23121</v>
      </c>
    </row>
    <row r="62" spans="1:7" ht="15" customHeight="1">
      <c r="A62" s="10" t="s">
        <v>268</v>
      </c>
      <c r="B62" s="5" t="s">
        <v>269</v>
      </c>
      <c r="C62" s="56"/>
      <c r="D62" s="56"/>
      <c r="E62" s="56"/>
      <c r="F62" s="56">
        <f t="shared" si="0"/>
        <v>0</v>
      </c>
      <c r="G62" s="56"/>
    </row>
    <row r="63" spans="1:7" ht="15" customHeight="1">
      <c r="A63" s="4" t="s">
        <v>390</v>
      </c>
      <c r="B63" s="5" t="s">
        <v>270</v>
      </c>
      <c r="C63" s="56"/>
      <c r="D63" s="56"/>
      <c r="E63" s="56"/>
      <c r="F63" s="56">
        <f t="shared" si="0"/>
        <v>0</v>
      </c>
      <c r="G63" s="56"/>
    </row>
    <row r="64" spans="1:7" ht="15" customHeight="1">
      <c r="A64" s="66" t="s">
        <v>440</v>
      </c>
      <c r="B64" s="5" t="s">
        <v>431</v>
      </c>
      <c r="C64" s="56">
        <v>94</v>
      </c>
      <c r="D64" s="56">
        <v>87</v>
      </c>
      <c r="E64" s="56">
        <v>8</v>
      </c>
      <c r="F64" s="56">
        <f t="shared" si="0"/>
        <v>8</v>
      </c>
      <c r="G64" s="56"/>
    </row>
    <row r="65" spans="1:7" ht="15" customHeight="1">
      <c r="A65" s="10" t="s">
        <v>391</v>
      </c>
      <c r="B65" s="5" t="s">
        <v>439</v>
      </c>
      <c r="C65" s="56"/>
      <c r="D65" s="56">
        <v>543</v>
      </c>
      <c r="E65" s="56">
        <v>50</v>
      </c>
      <c r="F65" s="56">
        <f t="shared" si="0"/>
        <v>50</v>
      </c>
      <c r="G65" s="56"/>
    </row>
    <row r="66" spans="1:7" ht="15" customHeight="1">
      <c r="A66" s="31" t="s">
        <v>411</v>
      </c>
      <c r="B66" s="41" t="s">
        <v>271</v>
      </c>
      <c r="C66" s="49">
        <f>SUM(C62:C65)</f>
        <v>94</v>
      </c>
      <c r="D66" s="49">
        <f>SUM(D62:D65)</f>
        <v>630</v>
      </c>
      <c r="E66" s="49">
        <f>SUM(E62:E65)</f>
        <v>58</v>
      </c>
      <c r="F66" s="49">
        <f>SUM(F62:F65)</f>
        <v>58</v>
      </c>
      <c r="G66" s="49">
        <f>SUM(G62:G65)</f>
        <v>0</v>
      </c>
    </row>
    <row r="67" spans="1:7" ht="15" customHeight="1">
      <c r="A67" s="44" t="s">
        <v>4</v>
      </c>
      <c r="B67" s="45"/>
      <c r="C67" s="49">
        <f>SUM(C66,C61,C55)</f>
        <v>23269</v>
      </c>
      <c r="D67" s="49">
        <f>SUM(D66,D61,D55)</f>
        <v>83191</v>
      </c>
      <c r="E67" s="49">
        <f>SUM(E66,E61,E55)</f>
        <v>82589</v>
      </c>
      <c r="F67" s="49">
        <f>SUM(F66,F61,F55)</f>
        <v>42700</v>
      </c>
      <c r="G67" s="49">
        <f>SUM(G66,G61,G55)</f>
        <v>39889</v>
      </c>
    </row>
    <row r="68" spans="1:7" ht="15.75">
      <c r="A68" s="38" t="s">
        <v>410</v>
      </c>
      <c r="B68" s="27" t="s">
        <v>272</v>
      </c>
      <c r="C68" s="49">
        <f>SUM(C49,C67)</f>
        <v>307718</v>
      </c>
      <c r="D68" s="49">
        <f>SUM(D49,D67)</f>
        <v>453001</v>
      </c>
      <c r="E68" s="49">
        <f>SUM(E49,E67)</f>
        <v>418948</v>
      </c>
      <c r="F68" s="49">
        <f>SUM(F49,F67)</f>
        <v>347199</v>
      </c>
      <c r="G68" s="49">
        <f>SUM(G49,G67)</f>
        <v>71749</v>
      </c>
    </row>
    <row r="69" spans="1:7" ht="15.75">
      <c r="A69" s="47" t="s">
        <v>5</v>
      </c>
      <c r="B69" s="46"/>
      <c r="C69" s="56">
        <f>C49-'2.sz.melléklet-K'!C74</f>
        <v>17789</v>
      </c>
      <c r="D69" s="56">
        <f>D49-'2.sz.melléklet-K'!D74</f>
        <v>16058</v>
      </c>
      <c r="E69" s="56">
        <f>E49-'2.sz.melléklet-K'!E74</f>
        <v>89095</v>
      </c>
      <c r="F69" s="56">
        <f>F49-'2.sz.melléklet-K'!F74</f>
        <v>101037</v>
      </c>
      <c r="G69" s="56">
        <f>G49-'2.sz.melléklet-K'!G74</f>
        <v>-11942</v>
      </c>
    </row>
    <row r="70" spans="1:7" ht="15.75">
      <c r="A70" s="47" t="s">
        <v>6</v>
      </c>
      <c r="B70" s="46"/>
      <c r="C70" s="56">
        <f>C67-'2.sz.melléklet-K'!C97</f>
        <v>-18344</v>
      </c>
      <c r="D70" s="56">
        <f>D67-'2.sz.melléklet-K'!D97</f>
        <v>-9500</v>
      </c>
      <c r="E70" s="56">
        <f>E67-'2.sz.melléklet-K'!E97</f>
        <v>1509</v>
      </c>
      <c r="F70" s="56">
        <f>F67-'2.sz.melléklet-K'!F97</f>
        <v>37070</v>
      </c>
      <c r="G70" s="56">
        <f>G67-'2.sz.melléklet-K'!G97</f>
        <v>-35561</v>
      </c>
    </row>
    <row r="71" spans="1:7" ht="15">
      <c r="A71" s="29" t="s">
        <v>392</v>
      </c>
      <c r="B71" s="4" t="s">
        <v>273</v>
      </c>
      <c r="C71" s="56"/>
      <c r="D71" s="56"/>
      <c r="E71" s="56"/>
      <c r="F71" s="56"/>
      <c r="G71" s="56"/>
    </row>
    <row r="72" spans="1:7" ht="15">
      <c r="A72" s="10" t="s">
        <v>274</v>
      </c>
      <c r="B72" s="4" t="s">
        <v>275</v>
      </c>
      <c r="C72" s="56">
        <v>18550</v>
      </c>
      <c r="D72" s="56">
        <v>18550</v>
      </c>
      <c r="E72" s="56">
        <v>18550</v>
      </c>
      <c r="F72" s="56">
        <f>E72-G72</f>
        <v>18550</v>
      </c>
      <c r="G72" s="56">
        <v>0</v>
      </c>
    </row>
    <row r="73" spans="1:7" ht="15">
      <c r="A73" s="29" t="s">
        <v>393</v>
      </c>
      <c r="B73" s="4" t="s">
        <v>276</v>
      </c>
      <c r="C73" s="56"/>
      <c r="D73" s="56"/>
      <c r="E73" s="56"/>
      <c r="F73" s="56"/>
      <c r="G73" s="56"/>
    </row>
    <row r="74" spans="1:7" ht="15">
      <c r="A74" s="12" t="s">
        <v>412</v>
      </c>
      <c r="B74" s="6" t="s">
        <v>277</v>
      </c>
      <c r="C74" s="49">
        <f>SUM(C71:C73)</f>
        <v>18550</v>
      </c>
      <c r="D74" s="49">
        <f>SUM(D71:D73)</f>
        <v>18550</v>
      </c>
      <c r="E74" s="49">
        <f>SUM(E71:E73)</f>
        <v>18550</v>
      </c>
      <c r="F74" s="49">
        <f>SUM(F71:F73)</f>
        <v>18550</v>
      </c>
      <c r="G74" s="49">
        <f>SUM(G71:G73)</f>
        <v>0</v>
      </c>
    </row>
    <row r="75" spans="1:7" ht="15">
      <c r="A75" s="10" t="s">
        <v>394</v>
      </c>
      <c r="B75" s="4" t="s">
        <v>278</v>
      </c>
      <c r="C75" s="56"/>
      <c r="D75" s="56"/>
      <c r="E75" s="56"/>
      <c r="F75" s="56"/>
      <c r="G75" s="56"/>
    </row>
    <row r="76" spans="1:7" ht="15">
      <c r="A76" s="29" t="s">
        <v>279</v>
      </c>
      <c r="B76" s="4" t="s">
        <v>280</v>
      </c>
      <c r="C76" s="56"/>
      <c r="D76" s="56"/>
      <c r="E76" s="56"/>
      <c r="F76" s="56"/>
      <c r="G76" s="56"/>
    </row>
    <row r="77" spans="1:7" ht="15">
      <c r="A77" s="10" t="s">
        <v>395</v>
      </c>
      <c r="B77" s="4" t="s">
        <v>281</v>
      </c>
      <c r="C77" s="56"/>
      <c r="D77" s="56"/>
      <c r="E77" s="56"/>
      <c r="F77" s="56"/>
      <c r="G77" s="56"/>
    </row>
    <row r="78" spans="1:7" ht="15">
      <c r="A78" s="29" t="s">
        <v>282</v>
      </c>
      <c r="B78" s="4" t="s">
        <v>283</v>
      </c>
      <c r="C78" s="56"/>
      <c r="D78" s="56"/>
      <c r="E78" s="56"/>
      <c r="F78" s="56"/>
      <c r="G78" s="56"/>
    </row>
    <row r="79" spans="1:7" ht="15">
      <c r="A79" s="11" t="s">
        <v>413</v>
      </c>
      <c r="B79" s="6" t="s">
        <v>284</v>
      </c>
      <c r="C79" s="56"/>
      <c r="D79" s="56"/>
      <c r="E79" s="56"/>
      <c r="F79" s="56"/>
      <c r="G79" s="56"/>
    </row>
    <row r="80" spans="1:7" ht="15">
      <c r="A80" s="4" t="s">
        <v>422</v>
      </c>
      <c r="B80" s="4" t="s">
        <v>285</v>
      </c>
      <c r="C80" s="56">
        <v>52787</v>
      </c>
      <c r="D80" s="56">
        <v>52787</v>
      </c>
      <c r="E80" s="56">
        <v>52787</v>
      </c>
      <c r="F80" s="56">
        <f>E80-G80</f>
        <v>52787</v>
      </c>
      <c r="G80" s="56">
        <v>0</v>
      </c>
    </row>
    <row r="81" spans="1:7" ht="15">
      <c r="A81" s="4" t="s">
        <v>423</v>
      </c>
      <c r="B81" s="4" t="s">
        <v>285</v>
      </c>
      <c r="C81" s="56"/>
      <c r="D81" s="56"/>
      <c r="E81" s="56"/>
      <c r="F81" s="56"/>
      <c r="G81" s="56"/>
    </row>
    <row r="82" spans="1:7" ht="15">
      <c r="A82" s="4" t="s">
        <v>420</v>
      </c>
      <c r="B82" s="4" t="s">
        <v>286</v>
      </c>
      <c r="C82" s="56"/>
      <c r="D82" s="56"/>
      <c r="E82" s="56"/>
      <c r="F82" s="56"/>
      <c r="G82" s="56"/>
    </row>
    <row r="83" spans="1:7" ht="15">
      <c r="A83" s="4" t="s">
        <v>421</v>
      </c>
      <c r="B83" s="4" t="s">
        <v>286</v>
      </c>
      <c r="C83" s="56"/>
      <c r="D83" s="56"/>
      <c r="E83" s="56"/>
      <c r="F83" s="56"/>
      <c r="G83" s="56"/>
    </row>
    <row r="84" spans="1:7" ht="15">
      <c r="A84" s="6" t="s">
        <v>414</v>
      </c>
      <c r="B84" s="6" t="s">
        <v>287</v>
      </c>
      <c r="C84" s="49">
        <f>SUM(C80:C83)</f>
        <v>52787</v>
      </c>
      <c r="D84" s="49">
        <f>SUM(D80:D83)</f>
        <v>52787</v>
      </c>
      <c r="E84" s="49">
        <f>SUM(E80:E83)</f>
        <v>52787</v>
      </c>
      <c r="F84" s="49">
        <f>SUM(F80:F83)</f>
        <v>52787</v>
      </c>
      <c r="G84" s="49">
        <f>SUM(G80:G83)</f>
        <v>0</v>
      </c>
    </row>
    <row r="85" spans="1:7" ht="15">
      <c r="A85" s="29" t="s">
        <v>288</v>
      </c>
      <c r="B85" s="4" t="s">
        <v>289</v>
      </c>
      <c r="C85" s="56"/>
      <c r="D85" s="56"/>
      <c r="E85" s="56">
        <v>9376</v>
      </c>
      <c r="F85" s="56">
        <v>9376</v>
      </c>
      <c r="G85" s="56">
        <v>0</v>
      </c>
    </row>
    <row r="86" spans="1:7" ht="15">
      <c r="A86" s="29" t="s">
        <v>290</v>
      </c>
      <c r="B86" s="4" t="s">
        <v>291</v>
      </c>
      <c r="C86" s="56"/>
      <c r="D86" s="56"/>
      <c r="E86" s="56"/>
      <c r="F86" s="56"/>
      <c r="G86" s="56"/>
    </row>
    <row r="87" spans="1:7" ht="15">
      <c r="A87" s="29" t="s">
        <v>292</v>
      </c>
      <c r="B87" s="4" t="s">
        <v>293</v>
      </c>
      <c r="C87" s="56"/>
      <c r="D87" s="56"/>
      <c r="E87" s="56"/>
      <c r="F87" s="56"/>
      <c r="G87" s="56"/>
    </row>
    <row r="88" spans="1:7" ht="15">
      <c r="A88" s="29" t="s">
        <v>294</v>
      </c>
      <c r="B88" s="4" t="s">
        <v>295</v>
      </c>
      <c r="C88" s="56"/>
      <c r="D88" s="56"/>
      <c r="E88" s="56"/>
      <c r="F88" s="56"/>
      <c r="G88" s="56"/>
    </row>
    <row r="89" spans="1:7" ht="15">
      <c r="A89" s="10" t="s">
        <v>396</v>
      </c>
      <c r="B89" s="4" t="s">
        <v>296</v>
      </c>
      <c r="C89" s="56"/>
      <c r="D89" s="56"/>
      <c r="E89" s="56"/>
      <c r="F89" s="56"/>
      <c r="G89" s="56"/>
    </row>
    <row r="90" spans="1:7" ht="15">
      <c r="A90" s="12" t="s">
        <v>415</v>
      </c>
      <c r="B90" s="6" t="s">
        <v>297</v>
      </c>
      <c r="C90" s="49">
        <f>SUM(C74,C79,C84,C85:C89)</f>
        <v>71337</v>
      </c>
      <c r="D90" s="49">
        <f>SUM(D74,D79,D84,D85:D89)</f>
        <v>71337</v>
      </c>
      <c r="E90" s="49">
        <f>SUM(E74,E79,E84,E85:E89)</f>
        <v>80713</v>
      </c>
      <c r="F90" s="49">
        <f>SUM(F74,F79,F84,F85:F89)</f>
        <v>80713</v>
      </c>
      <c r="G90" s="49">
        <f>SUM(G74,G79,G84,G85:G89)</f>
        <v>0</v>
      </c>
    </row>
    <row r="91" spans="1:7" ht="15">
      <c r="A91" s="10" t="s">
        <v>298</v>
      </c>
      <c r="B91" s="4" t="s">
        <v>299</v>
      </c>
      <c r="C91" s="56"/>
      <c r="D91" s="56"/>
      <c r="E91" s="56"/>
      <c r="F91" s="56"/>
      <c r="G91" s="56"/>
    </row>
    <row r="92" spans="1:7" ht="15">
      <c r="A92" s="10" t="s">
        <v>300</v>
      </c>
      <c r="B92" s="4" t="s">
        <v>301</v>
      </c>
      <c r="C92" s="56"/>
      <c r="D92" s="56"/>
      <c r="E92" s="56"/>
      <c r="F92" s="56"/>
      <c r="G92" s="56"/>
    </row>
    <row r="93" spans="1:7" ht="15">
      <c r="A93" s="29" t="s">
        <v>302</v>
      </c>
      <c r="B93" s="4" t="s">
        <v>303</v>
      </c>
      <c r="C93" s="56"/>
      <c r="D93" s="56"/>
      <c r="E93" s="56"/>
      <c r="F93" s="56"/>
      <c r="G93" s="56"/>
    </row>
    <row r="94" spans="1:7" ht="15">
      <c r="A94" s="29" t="s">
        <v>397</v>
      </c>
      <c r="B94" s="4" t="s">
        <v>304</v>
      </c>
      <c r="C94" s="56"/>
      <c r="D94" s="56"/>
      <c r="E94" s="56"/>
      <c r="F94" s="56"/>
      <c r="G94" s="56"/>
    </row>
    <row r="95" spans="1:7" ht="15">
      <c r="A95" s="11" t="s">
        <v>416</v>
      </c>
      <c r="B95" s="6" t="s">
        <v>305</v>
      </c>
      <c r="C95" s="56"/>
      <c r="D95" s="56"/>
      <c r="E95" s="56"/>
      <c r="F95" s="56"/>
      <c r="G95" s="56"/>
    </row>
    <row r="96" spans="1:7" ht="15">
      <c r="A96" s="12" t="s">
        <v>306</v>
      </c>
      <c r="B96" s="6" t="s">
        <v>307</v>
      </c>
      <c r="C96" s="56"/>
      <c r="D96" s="56"/>
      <c r="E96" s="56"/>
      <c r="F96" s="56"/>
      <c r="G96" s="56"/>
    </row>
    <row r="97" spans="1:7" ht="15.75">
      <c r="A97" s="32" t="s">
        <v>417</v>
      </c>
      <c r="B97" s="33" t="s">
        <v>308</v>
      </c>
      <c r="C97" s="49">
        <f>SUM(C90,C95,C96)</f>
        <v>71337</v>
      </c>
      <c r="D97" s="49">
        <f>SUM(D90,D95,D96)</f>
        <v>71337</v>
      </c>
      <c r="E97" s="49">
        <f>SUM(E90,E95,E96)</f>
        <v>80713</v>
      </c>
      <c r="F97" s="49">
        <f>SUM(F90,F95,F96)</f>
        <v>80713</v>
      </c>
      <c r="G97" s="49">
        <f>SUM(G90,G95,G96)</f>
        <v>0</v>
      </c>
    </row>
    <row r="98" spans="1:7" ht="15.75">
      <c r="A98" s="36" t="s">
        <v>399</v>
      </c>
      <c r="B98" s="37"/>
      <c r="C98" s="49">
        <f>SUM(C68,C97)</f>
        <v>379055</v>
      </c>
      <c r="D98" s="49">
        <f>SUM(D68,D97)</f>
        <v>524338</v>
      </c>
      <c r="E98" s="49">
        <f>SUM(E68,E97)</f>
        <v>499661</v>
      </c>
      <c r="F98" s="49">
        <f>SUM(F68,F97)</f>
        <v>427912</v>
      </c>
      <c r="G98" s="49">
        <f>SUM(G68,G97)</f>
        <v>71749</v>
      </c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8" r:id="rId1"/>
  <headerFooter>
    <oddHeader>&amp;C5/2020. (VII.10.) önkormányzati rendelet 2. sz. melléklete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1"/>
  <sheetViews>
    <sheetView zoomScalePageLayoutView="0" workbookViewId="0" topLeftCell="A1">
      <selection activeCell="F122" sqref="F122:G122"/>
    </sheetView>
  </sheetViews>
  <sheetFormatPr defaultColWidth="9.140625" defaultRowHeight="15"/>
  <cols>
    <col min="1" max="1" width="88.28125" style="0" customWidth="1"/>
    <col min="3" max="3" width="13.421875" style="0" customWidth="1"/>
    <col min="4" max="4" width="14.140625" style="0" customWidth="1"/>
    <col min="5" max="7" width="13.57421875" style="0" customWidth="1"/>
  </cols>
  <sheetData>
    <row r="1" spans="1:7" ht="21" customHeight="1">
      <c r="A1" s="245" t="s">
        <v>809</v>
      </c>
      <c r="B1" s="245"/>
      <c r="C1" s="245"/>
      <c r="D1" s="245"/>
      <c r="E1" s="245"/>
      <c r="F1" s="245"/>
      <c r="G1" s="245"/>
    </row>
    <row r="2" spans="1:7" ht="18.75" customHeight="1">
      <c r="A2" s="240" t="s">
        <v>419</v>
      </c>
      <c r="B2" s="240"/>
      <c r="C2" s="240"/>
      <c r="D2" s="240"/>
      <c r="E2" s="240"/>
      <c r="F2" s="240"/>
      <c r="G2" s="240"/>
    </row>
    <row r="3" ht="18">
      <c r="A3" s="39"/>
    </row>
    <row r="4" ht="15">
      <c r="A4" s="3"/>
    </row>
    <row r="5" spans="1:7" ht="43.5">
      <c r="A5" s="1" t="s">
        <v>26</v>
      </c>
      <c r="B5" s="2" t="s">
        <v>27</v>
      </c>
      <c r="C5" s="60" t="s">
        <v>432</v>
      </c>
      <c r="D5" s="60" t="s">
        <v>433</v>
      </c>
      <c r="E5" s="60" t="s">
        <v>696</v>
      </c>
      <c r="F5" s="60" t="s">
        <v>856</v>
      </c>
      <c r="G5" s="60" t="s">
        <v>855</v>
      </c>
    </row>
    <row r="6" spans="1:7" ht="15">
      <c r="A6" s="20" t="s">
        <v>28</v>
      </c>
      <c r="B6" s="21" t="s">
        <v>29</v>
      </c>
      <c r="C6" s="48">
        <f>SUM('3.sz.melléklet-K'!C4,'2.sz.melléklet-K'!C6,'4.sz.melléklet-K'!C6)</f>
        <v>34156</v>
      </c>
      <c r="D6" s="48">
        <f>SUM('3.sz.melléklet-K'!D4,'2.sz.melléklet-K'!D6,'4.sz.melléklet-K'!D6)</f>
        <v>38386</v>
      </c>
      <c r="E6" s="48">
        <f>SUM('3.sz.melléklet-K'!E4,'2.sz.melléklet-K'!E6,'4.sz.melléklet-K'!E6)</f>
        <v>38386</v>
      </c>
      <c r="F6" s="48">
        <f>SUM('3.sz.melléklet-K'!F4,'2.sz.melléklet-K'!F6,'4.sz.melléklet-K'!F6)</f>
        <v>31857</v>
      </c>
      <c r="G6" s="48">
        <f>SUM('3.sz.melléklet-K'!G4,'2.sz.melléklet-K'!G6,'4.sz.melléklet-K'!G6)</f>
        <v>6529</v>
      </c>
    </row>
    <row r="7" spans="1:7" ht="15">
      <c r="A7" s="20" t="s">
        <v>30</v>
      </c>
      <c r="B7" s="22" t="s">
        <v>31</v>
      </c>
      <c r="C7" s="48">
        <f>SUM('3.sz.melléklet-K'!C5,'2.sz.melléklet-K'!C7,'4.sz.melléklet-K'!C7)</f>
        <v>0</v>
      </c>
      <c r="D7" s="48">
        <f>SUM('3.sz.melléklet-K'!D5,'2.sz.melléklet-K'!D7,'4.sz.melléklet-K'!D7)</f>
        <v>0</v>
      </c>
      <c r="E7" s="48">
        <f>SUM('3.sz.melléklet-K'!E5,'2.sz.melléklet-K'!E7,'4.sz.melléklet-K'!E7)</f>
        <v>0</v>
      </c>
      <c r="F7" s="48">
        <f>SUM('3.sz.melléklet-K'!F5,'2.sz.melléklet-K'!F7,'4.sz.melléklet-K'!F7)</f>
        <v>0</v>
      </c>
      <c r="G7" s="48">
        <f>SUM('3.sz.melléklet-K'!G5,'2.sz.melléklet-K'!G7,'4.sz.melléklet-K'!G7)</f>
        <v>0</v>
      </c>
    </row>
    <row r="8" spans="1:7" ht="15">
      <c r="A8" s="20" t="s">
        <v>32</v>
      </c>
      <c r="B8" s="22" t="s">
        <v>33</v>
      </c>
      <c r="C8" s="48">
        <f>SUM('3.sz.melléklet-K'!C6,'2.sz.melléklet-K'!C8,'4.sz.melléklet-K'!C8)</f>
        <v>0</v>
      </c>
      <c r="D8" s="48">
        <f>SUM('3.sz.melléklet-K'!D6,'2.sz.melléklet-K'!D8,'4.sz.melléklet-K'!D8)</f>
        <v>580</v>
      </c>
      <c r="E8" s="48">
        <f>SUM('3.sz.melléklet-K'!E6,'2.sz.melléklet-K'!E8,'4.sz.melléklet-K'!E8)</f>
        <v>580</v>
      </c>
      <c r="F8" s="48">
        <f>SUM('3.sz.melléklet-K'!F6,'2.sz.melléklet-K'!F8,'4.sz.melléklet-K'!F8)</f>
        <v>580</v>
      </c>
      <c r="G8" s="48">
        <f>SUM('3.sz.melléklet-K'!G6,'2.sz.melléklet-K'!G8,'4.sz.melléklet-K'!G8)</f>
        <v>0</v>
      </c>
    </row>
    <row r="9" spans="1:7" ht="15">
      <c r="A9" s="23" t="s">
        <v>34</v>
      </c>
      <c r="B9" s="22" t="s">
        <v>35</v>
      </c>
      <c r="C9" s="48">
        <f>SUM('3.sz.melléklet-K'!C7,'2.sz.melléklet-K'!C9,'4.sz.melléklet-K'!C9)</f>
        <v>0</v>
      </c>
      <c r="D9" s="48">
        <f>SUM('3.sz.melléklet-K'!D7,'2.sz.melléklet-K'!D9,'4.sz.melléklet-K'!D9)</f>
        <v>0</v>
      </c>
      <c r="E9" s="48">
        <f>SUM('3.sz.melléklet-K'!E7,'2.sz.melléklet-K'!E9,'4.sz.melléklet-K'!E9)</f>
        <v>0</v>
      </c>
      <c r="F9" s="48">
        <f>SUM('3.sz.melléklet-K'!F7,'2.sz.melléklet-K'!F9,'4.sz.melléklet-K'!F9)</f>
        <v>0</v>
      </c>
      <c r="G9" s="48">
        <f>SUM('3.sz.melléklet-K'!G7,'2.sz.melléklet-K'!G9,'4.sz.melléklet-K'!G9)</f>
        <v>0</v>
      </c>
    </row>
    <row r="10" spans="1:7" ht="15">
      <c r="A10" s="23" t="s">
        <v>36</v>
      </c>
      <c r="B10" s="22" t="s">
        <v>37</v>
      </c>
      <c r="C10" s="48">
        <f>SUM('3.sz.melléklet-K'!C8,'2.sz.melléklet-K'!C10,'4.sz.melléklet-K'!C10)</f>
        <v>0</v>
      </c>
      <c r="D10" s="48">
        <f>SUM('3.sz.melléklet-K'!D8,'2.sz.melléklet-K'!D10,'4.sz.melléklet-K'!D10)</f>
        <v>0</v>
      </c>
      <c r="E10" s="48">
        <f>SUM('3.sz.melléklet-K'!E8,'2.sz.melléklet-K'!E10,'4.sz.melléklet-K'!E10)</f>
        <v>0</v>
      </c>
      <c r="F10" s="48">
        <f>SUM('3.sz.melléklet-K'!F8,'2.sz.melléklet-K'!F10,'4.sz.melléklet-K'!F10)</f>
        <v>0</v>
      </c>
      <c r="G10" s="48">
        <f>SUM('3.sz.melléklet-K'!G8,'2.sz.melléklet-K'!G10,'4.sz.melléklet-K'!G10)</f>
        <v>0</v>
      </c>
    </row>
    <row r="11" spans="1:7" ht="15">
      <c r="A11" s="23" t="s">
        <v>38</v>
      </c>
      <c r="B11" s="22" t="s">
        <v>39</v>
      </c>
      <c r="C11" s="48">
        <f>SUM('3.sz.melléklet-K'!C9,'2.sz.melléklet-K'!C11,'4.sz.melléklet-K'!C11)</f>
        <v>1880</v>
      </c>
      <c r="D11" s="48">
        <f>SUM('3.sz.melléklet-K'!D9,'2.sz.melléklet-K'!D11,'4.sz.melléklet-K'!D11)</f>
        <v>2160</v>
      </c>
      <c r="E11" s="48">
        <f>SUM('3.sz.melléklet-K'!E9,'2.sz.melléklet-K'!E11,'4.sz.melléklet-K'!E11)</f>
        <v>2160</v>
      </c>
      <c r="F11" s="48">
        <f>SUM('3.sz.melléklet-K'!F9,'2.sz.melléklet-K'!F11,'4.sz.melléklet-K'!F11)</f>
        <v>2160</v>
      </c>
      <c r="G11" s="48">
        <f>SUM('3.sz.melléklet-K'!G9,'2.sz.melléklet-K'!G11,'4.sz.melléklet-K'!G11)</f>
        <v>0</v>
      </c>
    </row>
    <row r="12" spans="1:7" ht="15">
      <c r="A12" s="23" t="s">
        <v>40</v>
      </c>
      <c r="B12" s="22" t="s">
        <v>41</v>
      </c>
      <c r="C12" s="48">
        <f>SUM('3.sz.melléklet-K'!C10,'2.sz.melléklet-K'!C12,'4.sz.melléklet-K'!C12)</f>
        <v>1068</v>
      </c>
      <c r="D12" s="48">
        <f>SUM('3.sz.melléklet-K'!D10,'2.sz.melléklet-K'!D12,'4.sz.melléklet-K'!D12)</f>
        <v>1011</v>
      </c>
      <c r="E12" s="48">
        <f>SUM('3.sz.melléklet-K'!E10,'2.sz.melléklet-K'!E12,'4.sz.melléklet-K'!E12)</f>
        <v>1011</v>
      </c>
      <c r="F12" s="48">
        <f>SUM('3.sz.melléklet-K'!F10,'2.sz.melléklet-K'!F12,'4.sz.melléklet-K'!F12)</f>
        <v>1011</v>
      </c>
      <c r="G12" s="48">
        <f>SUM('3.sz.melléklet-K'!G10,'2.sz.melléklet-K'!G12,'4.sz.melléklet-K'!G12)</f>
        <v>0</v>
      </c>
    </row>
    <row r="13" spans="1:7" ht="15">
      <c r="A13" s="23" t="s">
        <v>42</v>
      </c>
      <c r="B13" s="22" t="s">
        <v>43</v>
      </c>
      <c r="C13" s="48">
        <f>SUM('3.sz.melléklet-K'!C11,'2.sz.melléklet-K'!C13,'4.sz.melléklet-K'!C13)</f>
        <v>0</v>
      </c>
      <c r="D13" s="48">
        <f>SUM('3.sz.melléklet-K'!D11,'2.sz.melléklet-K'!D13,'4.sz.melléklet-K'!D13)</f>
        <v>0</v>
      </c>
      <c r="E13" s="48">
        <f>SUM('3.sz.melléklet-K'!E11,'2.sz.melléklet-K'!E13,'4.sz.melléklet-K'!E13)</f>
        <v>0</v>
      </c>
      <c r="F13" s="48">
        <f>SUM('3.sz.melléklet-K'!F11,'2.sz.melléklet-K'!F13,'4.sz.melléklet-K'!F13)</f>
        <v>0</v>
      </c>
      <c r="G13" s="48">
        <f>SUM('3.sz.melléklet-K'!G11,'2.sz.melléklet-K'!G13,'4.sz.melléklet-K'!G13)</f>
        <v>0</v>
      </c>
    </row>
    <row r="14" spans="1:7" ht="15">
      <c r="A14" s="4" t="s">
        <v>44</v>
      </c>
      <c r="B14" s="22" t="s">
        <v>45</v>
      </c>
      <c r="C14" s="48">
        <f>SUM('3.sz.melléklet-K'!C12,'2.sz.melléklet-K'!C14,'4.sz.melléklet-K'!C14)</f>
        <v>68</v>
      </c>
      <c r="D14" s="48">
        <f>SUM('3.sz.melléklet-K'!D12,'2.sz.melléklet-K'!D14,'4.sz.melléklet-K'!D14)</f>
        <v>19</v>
      </c>
      <c r="E14" s="48">
        <f>SUM('3.sz.melléklet-K'!E12,'2.sz.melléklet-K'!E14,'4.sz.melléklet-K'!E14)</f>
        <v>19</v>
      </c>
      <c r="F14" s="48">
        <f>SUM('3.sz.melléklet-K'!F12,'2.sz.melléklet-K'!F14,'4.sz.melléklet-K'!F14)</f>
        <v>19</v>
      </c>
      <c r="G14" s="48">
        <f>SUM('3.sz.melléklet-K'!G12,'2.sz.melléklet-K'!G14,'4.sz.melléklet-K'!G14)</f>
        <v>0</v>
      </c>
    </row>
    <row r="15" spans="1:7" ht="15">
      <c r="A15" s="4" t="s">
        <v>46</v>
      </c>
      <c r="B15" s="22" t="s">
        <v>47</v>
      </c>
      <c r="C15" s="48">
        <f>SUM('3.sz.melléklet-K'!C13,'2.sz.melléklet-K'!C15,'4.sz.melléklet-K'!C15)</f>
        <v>0</v>
      </c>
      <c r="D15" s="48">
        <f>SUM('3.sz.melléklet-K'!D13,'2.sz.melléklet-K'!D15,'4.sz.melléklet-K'!D15)</f>
        <v>0</v>
      </c>
      <c r="E15" s="48">
        <f>SUM('3.sz.melléklet-K'!E13,'2.sz.melléklet-K'!E15,'4.sz.melléklet-K'!E15)</f>
        <v>0</v>
      </c>
      <c r="F15" s="48">
        <f>SUM('3.sz.melléklet-K'!F13,'2.sz.melléklet-K'!F15,'4.sz.melléklet-K'!F15)</f>
        <v>0</v>
      </c>
      <c r="G15" s="48">
        <f>SUM('3.sz.melléklet-K'!G13,'2.sz.melléklet-K'!G15,'4.sz.melléklet-K'!G15)</f>
        <v>0</v>
      </c>
    </row>
    <row r="16" spans="1:7" ht="15">
      <c r="A16" s="4" t="s">
        <v>48</v>
      </c>
      <c r="B16" s="22" t="s">
        <v>49</v>
      </c>
      <c r="C16" s="48">
        <f>SUM('3.sz.melléklet-K'!C14,'2.sz.melléklet-K'!C16,'4.sz.melléklet-K'!C16)</f>
        <v>0</v>
      </c>
      <c r="D16" s="48">
        <f>SUM('3.sz.melléklet-K'!D14,'2.sz.melléklet-K'!D16,'4.sz.melléklet-K'!D16)</f>
        <v>0</v>
      </c>
      <c r="E16" s="48">
        <f>SUM('3.sz.melléklet-K'!E14,'2.sz.melléklet-K'!E16,'4.sz.melléklet-K'!E16)</f>
        <v>0</v>
      </c>
      <c r="F16" s="48">
        <f>SUM('3.sz.melléklet-K'!F14,'2.sz.melléklet-K'!F16,'4.sz.melléklet-K'!F16)</f>
        <v>0</v>
      </c>
      <c r="G16" s="48">
        <f>SUM('3.sz.melléklet-K'!G14,'2.sz.melléklet-K'!G16,'4.sz.melléklet-K'!G16)</f>
        <v>0</v>
      </c>
    </row>
    <row r="17" spans="1:7" ht="15">
      <c r="A17" s="4" t="s">
        <v>50</v>
      </c>
      <c r="B17" s="22" t="s">
        <v>51</v>
      </c>
      <c r="C17" s="48">
        <f>SUM('3.sz.melléklet-K'!C15,'2.sz.melléklet-K'!C17,'4.sz.melléklet-K'!C17)</f>
        <v>0</v>
      </c>
      <c r="D17" s="48">
        <f>SUM('3.sz.melléklet-K'!D15,'2.sz.melléklet-K'!D17,'4.sz.melléklet-K'!D17)</f>
        <v>0</v>
      </c>
      <c r="E17" s="48">
        <f>SUM('3.sz.melléklet-K'!E15,'2.sz.melléklet-K'!E17,'4.sz.melléklet-K'!E17)</f>
        <v>0</v>
      </c>
      <c r="F17" s="48">
        <f>SUM('3.sz.melléklet-K'!F15,'2.sz.melléklet-K'!F17,'4.sz.melléklet-K'!F17)</f>
        <v>0</v>
      </c>
      <c r="G17" s="48">
        <f>SUM('3.sz.melléklet-K'!G15,'2.sz.melléklet-K'!G17,'4.sz.melléklet-K'!G17)</f>
        <v>0</v>
      </c>
    </row>
    <row r="18" spans="1:7" ht="15">
      <c r="A18" s="4" t="s">
        <v>330</v>
      </c>
      <c r="B18" s="22" t="s">
        <v>52</v>
      </c>
      <c r="C18" s="48">
        <f>SUM('3.sz.melléklet-K'!C16,'2.sz.melléklet-K'!C18,'4.sz.melléklet-K'!C18)</f>
        <v>300</v>
      </c>
      <c r="D18" s="48">
        <f>SUM('3.sz.melléklet-K'!D16,'2.sz.melléklet-K'!D18,'4.sz.melléklet-K'!D18)</f>
        <v>1295</v>
      </c>
      <c r="E18" s="48">
        <f>SUM('3.sz.melléklet-K'!E16,'2.sz.melléklet-K'!E18,'4.sz.melléklet-K'!E18)</f>
        <v>1295</v>
      </c>
      <c r="F18" s="48">
        <f>SUM('3.sz.melléklet-K'!F16,'2.sz.melléklet-K'!F18,'4.sz.melléklet-K'!F18)</f>
        <v>1239</v>
      </c>
      <c r="G18" s="48">
        <f>SUM('3.sz.melléklet-K'!G16,'2.sz.melléklet-K'!G18,'4.sz.melléklet-K'!G18)</f>
        <v>56</v>
      </c>
    </row>
    <row r="19" spans="1:7" ht="15">
      <c r="A19" s="24" t="s">
        <v>309</v>
      </c>
      <c r="B19" s="25" t="s">
        <v>53</v>
      </c>
      <c r="C19" s="55">
        <f>SUM('3.sz.melléklet-K'!C17,'2.sz.melléklet-K'!C19,'4.sz.melléklet-K'!C19)</f>
        <v>37472</v>
      </c>
      <c r="D19" s="55">
        <f>SUM('3.sz.melléklet-K'!D17,'2.sz.melléklet-K'!D19,'4.sz.melléklet-K'!D19)</f>
        <v>43451</v>
      </c>
      <c r="E19" s="55">
        <f>SUM('3.sz.melléklet-K'!E17,'2.sz.melléklet-K'!E19,'4.sz.melléklet-K'!E19)</f>
        <v>43451</v>
      </c>
      <c r="F19" s="55">
        <f>SUM('3.sz.melléklet-K'!F17,'2.sz.melléklet-K'!F19,'4.sz.melléklet-K'!F19)</f>
        <v>36866</v>
      </c>
      <c r="G19" s="55">
        <f>SUM('3.sz.melléklet-K'!G17,'2.sz.melléklet-K'!G19,'4.sz.melléklet-K'!G19)</f>
        <v>6585</v>
      </c>
    </row>
    <row r="20" spans="1:7" ht="15">
      <c r="A20" s="4" t="s">
        <v>54</v>
      </c>
      <c r="B20" s="22" t="s">
        <v>55</v>
      </c>
      <c r="C20" s="48">
        <f>SUM('3.sz.melléklet-K'!C18,'2.sz.melléklet-K'!C20,'4.sz.melléklet-K'!C20)</f>
        <v>12517</v>
      </c>
      <c r="D20" s="48">
        <f>SUM('3.sz.melléklet-K'!D18,'2.sz.melléklet-K'!D20,'4.sz.melléklet-K'!D20)</f>
        <v>12540</v>
      </c>
      <c r="E20" s="48">
        <f>SUM('3.sz.melléklet-K'!E18,'2.sz.melléklet-K'!E20,'4.sz.melléklet-K'!E20)</f>
        <v>12540</v>
      </c>
      <c r="F20" s="48">
        <f>SUM('3.sz.melléklet-K'!F18,'2.sz.melléklet-K'!F20,'4.sz.melléklet-K'!F20)</f>
        <v>12540</v>
      </c>
      <c r="G20" s="48">
        <f>SUM('3.sz.melléklet-K'!G18,'2.sz.melléklet-K'!G20,'4.sz.melléklet-K'!G20)</f>
        <v>0</v>
      </c>
    </row>
    <row r="21" spans="1:7" ht="17.25" customHeight="1">
      <c r="A21" s="4" t="s">
        <v>56</v>
      </c>
      <c r="B21" s="22" t="s">
        <v>57</v>
      </c>
      <c r="C21" s="48">
        <f>SUM('3.sz.melléklet-K'!C19,'2.sz.melléklet-K'!C21,'4.sz.melléklet-K'!C21)</f>
        <v>6852</v>
      </c>
      <c r="D21" s="48">
        <f>SUM('3.sz.melléklet-K'!D19,'2.sz.melléklet-K'!D21,'4.sz.melléklet-K'!D21)</f>
        <v>6779</v>
      </c>
      <c r="E21" s="48">
        <f>SUM('3.sz.melléklet-K'!E19,'2.sz.melléklet-K'!E21,'4.sz.melléklet-K'!E21)</f>
        <v>6779</v>
      </c>
      <c r="F21" s="48">
        <f>SUM('3.sz.melléklet-K'!F19,'2.sz.melléklet-K'!F21,'4.sz.melléklet-K'!F21)</f>
        <v>405</v>
      </c>
      <c r="G21" s="48">
        <f>SUM('3.sz.melléklet-K'!G19,'2.sz.melléklet-K'!G21,'4.sz.melléklet-K'!G21)</f>
        <v>6374</v>
      </c>
    </row>
    <row r="22" spans="1:7" ht="15">
      <c r="A22" s="5" t="s">
        <v>58</v>
      </c>
      <c r="B22" s="22" t="s">
        <v>59</v>
      </c>
      <c r="C22" s="48">
        <f>SUM('3.sz.melléklet-K'!C20,'2.sz.melléklet-K'!C22,'4.sz.melléklet-K'!C22)</f>
        <v>323</v>
      </c>
      <c r="D22" s="48">
        <f>SUM('3.sz.melléklet-K'!D20,'2.sz.melléklet-K'!D22,'4.sz.melléklet-K'!D22)</f>
        <v>3790</v>
      </c>
      <c r="E22" s="48">
        <f>SUM('3.sz.melléklet-K'!E20,'2.sz.melléklet-K'!E22,'4.sz.melléklet-K'!E22)</f>
        <v>3779</v>
      </c>
      <c r="F22" s="48">
        <f>SUM('3.sz.melléklet-K'!F20,'2.sz.melléklet-K'!F22,'4.sz.melléklet-K'!F22)</f>
        <v>1163</v>
      </c>
      <c r="G22" s="48">
        <f>SUM('3.sz.melléklet-K'!G20,'2.sz.melléklet-K'!G22,'4.sz.melléklet-K'!G22)</f>
        <v>2616</v>
      </c>
    </row>
    <row r="23" spans="1:7" ht="15">
      <c r="A23" s="6" t="s">
        <v>310</v>
      </c>
      <c r="B23" s="25" t="s">
        <v>60</v>
      </c>
      <c r="C23" s="55">
        <f>SUM('3.sz.melléklet-K'!C21,'2.sz.melléklet-K'!C23,'4.sz.melléklet-K'!C23)</f>
        <v>19692</v>
      </c>
      <c r="D23" s="55">
        <f>SUM('3.sz.melléklet-K'!D21,'2.sz.melléklet-K'!D23,'4.sz.melléklet-K'!D23)</f>
        <v>23109</v>
      </c>
      <c r="E23" s="55">
        <f>SUM('3.sz.melléklet-K'!E21,'2.sz.melléklet-K'!E23,'4.sz.melléklet-K'!E23)</f>
        <v>23098</v>
      </c>
      <c r="F23" s="55">
        <f>SUM('3.sz.melléklet-K'!F21,'2.sz.melléklet-K'!F23,'4.sz.melléklet-K'!F23)</f>
        <v>14108</v>
      </c>
      <c r="G23" s="55">
        <f>SUM('3.sz.melléklet-K'!G21,'2.sz.melléklet-K'!G23,'4.sz.melléklet-K'!G23)</f>
        <v>8990</v>
      </c>
    </row>
    <row r="24" spans="1:7" ht="15">
      <c r="A24" s="42" t="s">
        <v>360</v>
      </c>
      <c r="B24" s="43" t="s">
        <v>61</v>
      </c>
      <c r="C24" s="55">
        <f>SUM('3.sz.melléklet-K'!C22,'2.sz.melléklet-K'!C24,'4.sz.melléklet-K'!C24)</f>
        <v>57164</v>
      </c>
      <c r="D24" s="55">
        <f>SUM('3.sz.melléklet-K'!D22,'2.sz.melléklet-K'!D24,'4.sz.melléklet-K'!D24)</f>
        <v>66560</v>
      </c>
      <c r="E24" s="55">
        <f>SUM('3.sz.melléklet-K'!E22,'2.sz.melléklet-K'!E24,'4.sz.melléklet-K'!E24)</f>
        <v>66549</v>
      </c>
      <c r="F24" s="55">
        <f>SUM('3.sz.melléklet-K'!F22,'2.sz.melléklet-K'!F24,'4.sz.melléklet-K'!F24)</f>
        <v>50974</v>
      </c>
      <c r="G24" s="55">
        <f>SUM('3.sz.melléklet-K'!G22,'2.sz.melléklet-K'!G24,'4.sz.melléklet-K'!G24)</f>
        <v>15575</v>
      </c>
    </row>
    <row r="25" spans="1:7" ht="15">
      <c r="A25" s="31" t="s">
        <v>331</v>
      </c>
      <c r="B25" s="43" t="s">
        <v>62</v>
      </c>
      <c r="C25" s="55">
        <f>SUM('3.sz.melléklet-K'!C23,'2.sz.melléklet-K'!C25,'4.sz.melléklet-K'!C25)</f>
        <v>10772</v>
      </c>
      <c r="D25" s="55">
        <f>SUM('3.sz.melléklet-K'!D23,'2.sz.melléklet-K'!D25,'4.sz.melléklet-K'!D25)</f>
        <v>11654</v>
      </c>
      <c r="E25" s="55">
        <f>SUM('3.sz.melléklet-K'!E23,'2.sz.melléklet-K'!E25,'4.sz.melléklet-K'!E25)</f>
        <v>11654</v>
      </c>
      <c r="F25" s="48">
        <f>SUM('3.sz.melléklet-K'!F23,'2.sz.melléklet-K'!F25,'4.sz.melléklet-K'!F25)</f>
        <v>9491</v>
      </c>
      <c r="G25" s="48">
        <f>SUM('3.sz.melléklet-K'!G23,'2.sz.melléklet-K'!G25,'4.sz.melléklet-K'!G25)</f>
        <v>2163</v>
      </c>
    </row>
    <row r="26" spans="1:7" ht="15">
      <c r="A26" s="4" t="s">
        <v>63</v>
      </c>
      <c r="B26" s="22" t="s">
        <v>64</v>
      </c>
      <c r="C26" s="48">
        <f>SUM('3.sz.melléklet-K'!C24,'2.sz.melléklet-K'!C26,'4.sz.melléklet-K'!C26)</f>
        <v>870</v>
      </c>
      <c r="D26" s="48">
        <f>SUM('3.sz.melléklet-K'!D24,'2.sz.melléklet-K'!D26,'4.sz.melléklet-K'!D26)</f>
        <v>1377</v>
      </c>
      <c r="E26" s="48">
        <f>SUM('3.sz.melléklet-K'!E24,'2.sz.melléklet-K'!E26,'4.sz.melléklet-K'!E26)</f>
        <v>1377</v>
      </c>
      <c r="F26" s="48">
        <f>SUM('3.sz.melléklet-K'!F24,'2.sz.melléklet-K'!F26,'4.sz.melléklet-K'!F26)</f>
        <v>718</v>
      </c>
      <c r="G26" s="48">
        <f>SUM('3.sz.melléklet-K'!G24,'2.sz.melléklet-K'!G26,'4.sz.melléklet-K'!G26)</f>
        <v>659</v>
      </c>
    </row>
    <row r="27" spans="1:7" ht="15">
      <c r="A27" s="4" t="s">
        <v>65</v>
      </c>
      <c r="B27" s="22" t="s">
        <v>66</v>
      </c>
      <c r="C27" s="48">
        <f>SUM('3.sz.melléklet-K'!C25,'2.sz.melléklet-K'!C27,'4.sz.melléklet-K'!C27)</f>
        <v>5240</v>
      </c>
      <c r="D27" s="48">
        <f>SUM('3.sz.melléklet-K'!D25,'2.sz.melléklet-K'!D27,'4.sz.melléklet-K'!D27)</f>
        <v>7540</v>
      </c>
      <c r="E27" s="48">
        <f>SUM('3.sz.melléklet-K'!E25,'2.sz.melléklet-K'!E27,'4.sz.melléklet-K'!E27)</f>
        <v>7540</v>
      </c>
      <c r="F27" s="48">
        <f>SUM('3.sz.melléklet-K'!F25,'2.sz.melléklet-K'!F27,'4.sz.melléklet-K'!F27)</f>
        <v>4817</v>
      </c>
      <c r="G27" s="48">
        <f>SUM('3.sz.melléklet-K'!G25,'2.sz.melléklet-K'!G27,'4.sz.melléklet-K'!G27)</f>
        <v>2723</v>
      </c>
    </row>
    <row r="28" spans="1:7" ht="15">
      <c r="A28" s="4" t="s">
        <v>67</v>
      </c>
      <c r="B28" s="22" t="s">
        <v>68</v>
      </c>
      <c r="C28" s="48">
        <f>SUM('3.sz.melléklet-K'!C26,'2.sz.melléklet-K'!C28,'4.sz.melléklet-K'!C28)</f>
        <v>0</v>
      </c>
      <c r="D28" s="48">
        <f>SUM('3.sz.melléklet-K'!D26,'2.sz.melléklet-K'!D28,'4.sz.melléklet-K'!D28)</f>
        <v>0</v>
      </c>
      <c r="E28" s="48">
        <f>SUM('3.sz.melléklet-K'!E26,'2.sz.melléklet-K'!E28,'4.sz.melléklet-K'!E28)</f>
        <v>0</v>
      </c>
      <c r="F28" s="48">
        <f>SUM('3.sz.melléklet-K'!F26,'2.sz.melléklet-K'!F28,'4.sz.melléklet-K'!F28)</f>
        <v>0</v>
      </c>
      <c r="G28" s="48">
        <f>SUM('3.sz.melléklet-K'!G26,'2.sz.melléklet-K'!G28,'4.sz.melléklet-K'!G28)</f>
        <v>0</v>
      </c>
    </row>
    <row r="29" spans="1:7" ht="15">
      <c r="A29" s="6" t="s">
        <v>311</v>
      </c>
      <c r="B29" s="25" t="s">
        <v>69</v>
      </c>
      <c r="C29" s="55">
        <f>SUM('3.sz.melléklet-K'!C27,'2.sz.melléklet-K'!C29,'4.sz.melléklet-K'!C29)</f>
        <v>6110</v>
      </c>
      <c r="D29" s="55">
        <f>SUM('3.sz.melléklet-K'!D27,'2.sz.melléklet-K'!D29,'4.sz.melléklet-K'!D29)</f>
        <v>8917</v>
      </c>
      <c r="E29" s="55">
        <f>SUM('3.sz.melléklet-K'!E27,'2.sz.melléklet-K'!E29,'4.sz.melléklet-K'!E29)</f>
        <v>8917</v>
      </c>
      <c r="F29" s="55">
        <f>SUM('3.sz.melléklet-K'!F27,'2.sz.melléklet-K'!F29,'4.sz.melléklet-K'!F29)</f>
        <v>5535</v>
      </c>
      <c r="G29" s="55">
        <f>SUM('3.sz.melléklet-K'!G27,'2.sz.melléklet-K'!G29,'4.sz.melléklet-K'!G29)</f>
        <v>3382</v>
      </c>
    </row>
    <row r="30" spans="1:7" ht="15">
      <c r="A30" s="4" t="s">
        <v>70</v>
      </c>
      <c r="B30" s="22" t="s">
        <v>71</v>
      </c>
      <c r="C30" s="48">
        <f>SUM('3.sz.melléklet-K'!C28,'2.sz.melléklet-K'!C30,'4.sz.melléklet-K'!C30)</f>
        <v>1461</v>
      </c>
      <c r="D30" s="48">
        <f>SUM('3.sz.melléklet-K'!D28,'2.sz.melléklet-K'!D30,'4.sz.melléklet-K'!D30)</f>
        <v>1181</v>
      </c>
      <c r="E30" s="48">
        <f>SUM('3.sz.melléklet-K'!E28,'2.sz.melléklet-K'!E30,'4.sz.melléklet-K'!E30)</f>
        <v>1161</v>
      </c>
      <c r="F30" s="48">
        <f>SUM('3.sz.melléklet-K'!F28,'2.sz.melléklet-K'!F30,'4.sz.melléklet-K'!F30)</f>
        <v>1082</v>
      </c>
      <c r="G30" s="48">
        <f>SUM('3.sz.melléklet-K'!G28,'2.sz.melléklet-K'!G30,'4.sz.melléklet-K'!G30)</f>
        <v>79</v>
      </c>
    </row>
    <row r="31" spans="1:7" ht="15">
      <c r="A31" s="4" t="s">
        <v>72</v>
      </c>
      <c r="B31" s="22" t="s">
        <v>73</v>
      </c>
      <c r="C31" s="48">
        <f>SUM('3.sz.melléklet-K'!C29,'2.sz.melléklet-K'!C31,'4.sz.melléklet-K'!C31)</f>
        <v>236</v>
      </c>
      <c r="D31" s="48">
        <f>SUM('3.sz.melléklet-K'!D29,'2.sz.melléklet-K'!D31,'4.sz.melléklet-K'!D31)</f>
        <v>159</v>
      </c>
      <c r="E31" s="48">
        <f>SUM('3.sz.melléklet-K'!E29,'2.sz.melléklet-K'!E31,'4.sz.melléklet-K'!E31)</f>
        <v>159</v>
      </c>
      <c r="F31" s="48">
        <f>SUM('3.sz.melléklet-K'!F29,'2.sz.melléklet-K'!F31,'4.sz.melléklet-K'!F31)</f>
        <v>153</v>
      </c>
      <c r="G31" s="48">
        <f>SUM('3.sz.melléklet-K'!G29,'2.sz.melléklet-K'!G31,'4.sz.melléklet-K'!G31)</f>
        <v>6</v>
      </c>
    </row>
    <row r="32" spans="1:7" ht="15" customHeight="1">
      <c r="A32" s="6" t="s">
        <v>361</v>
      </c>
      <c r="B32" s="25" t="s">
        <v>74</v>
      </c>
      <c r="C32" s="55">
        <f>SUM('3.sz.melléklet-K'!C30,'2.sz.melléklet-K'!C32,'4.sz.melléklet-K'!C32)</f>
        <v>1697</v>
      </c>
      <c r="D32" s="55">
        <f>SUM('3.sz.melléklet-K'!D30,'2.sz.melléklet-K'!D32,'4.sz.melléklet-K'!D32)</f>
        <v>1340</v>
      </c>
      <c r="E32" s="55">
        <f>SUM('3.sz.melléklet-K'!E30,'2.sz.melléklet-K'!E32,'4.sz.melléklet-K'!E32)</f>
        <v>1320</v>
      </c>
      <c r="F32" s="55">
        <f>SUM('3.sz.melléklet-K'!F30,'2.sz.melléklet-K'!F32,'4.sz.melléklet-K'!F32)</f>
        <v>1235</v>
      </c>
      <c r="G32" s="55">
        <f>SUM('3.sz.melléklet-K'!G30,'2.sz.melléklet-K'!G32,'4.sz.melléklet-K'!G32)</f>
        <v>85</v>
      </c>
    </row>
    <row r="33" spans="1:7" ht="15">
      <c r="A33" s="4" t="s">
        <v>75</v>
      </c>
      <c r="B33" s="22" t="s">
        <v>76</v>
      </c>
      <c r="C33" s="48">
        <f>SUM('3.sz.melléklet-K'!C31,'2.sz.melléklet-K'!C33,'4.sz.melléklet-K'!C33)</f>
        <v>8280</v>
      </c>
      <c r="D33" s="48">
        <f>SUM('3.sz.melléklet-K'!D31,'2.sz.melléklet-K'!D33,'4.sz.melléklet-K'!D33)</f>
        <v>6009</v>
      </c>
      <c r="E33" s="48">
        <f>SUM('3.sz.melléklet-K'!E31,'2.sz.melléklet-K'!E33,'4.sz.melléklet-K'!E33)</f>
        <v>6008</v>
      </c>
      <c r="F33" s="48">
        <f>SUM('3.sz.melléklet-K'!F31,'2.sz.melléklet-K'!F33,'4.sz.melléklet-K'!F33)</f>
        <v>5845</v>
      </c>
      <c r="G33" s="48">
        <f>SUM('3.sz.melléklet-K'!G31,'2.sz.melléklet-K'!G33,'4.sz.melléklet-K'!G33)</f>
        <v>163</v>
      </c>
    </row>
    <row r="34" spans="1:7" ht="15">
      <c r="A34" s="4" t="s">
        <v>77</v>
      </c>
      <c r="B34" s="22" t="s">
        <v>78</v>
      </c>
      <c r="C34" s="48">
        <f>SUM('3.sz.melléklet-K'!C32,'2.sz.melléklet-K'!C34,'4.sz.melléklet-K'!C34)</f>
        <v>60</v>
      </c>
      <c r="D34" s="48">
        <f>SUM('3.sz.melléklet-K'!D32,'2.sz.melléklet-K'!D34,'4.sz.melléklet-K'!D34)</f>
        <v>49</v>
      </c>
      <c r="E34" s="48">
        <f>SUM('3.sz.melléklet-K'!E32,'2.sz.melléklet-K'!E34,'4.sz.melléklet-K'!E34)</f>
        <v>35</v>
      </c>
      <c r="F34" s="48">
        <f>SUM('3.sz.melléklet-K'!F32,'2.sz.melléklet-K'!F34,'4.sz.melléklet-K'!F34)</f>
        <v>0</v>
      </c>
      <c r="G34" s="48">
        <f>SUM('3.sz.melléklet-K'!G32,'2.sz.melléklet-K'!G34,'4.sz.melléklet-K'!G34)</f>
        <v>35</v>
      </c>
    </row>
    <row r="35" spans="1:7" ht="15">
      <c r="A35" s="4" t="s">
        <v>332</v>
      </c>
      <c r="B35" s="22" t="s">
        <v>79</v>
      </c>
      <c r="C35" s="48">
        <f>SUM('3.sz.melléklet-K'!C33,'2.sz.melléklet-K'!C35,'4.sz.melléklet-K'!C35)</f>
        <v>38</v>
      </c>
      <c r="D35" s="48">
        <f>SUM('3.sz.melléklet-K'!D33,'2.sz.melléklet-K'!D35,'4.sz.melléklet-K'!D35)</f>
        <v>634</v>
      </c>
      <c r="E35" s="48">
        <f>SUM('3.sz.melléklet-K'!E33,'2.sz.melléklet-K'!E35,'4.sz.melléklet-K'!E35)</f>
        <v>624</v>
      </c>
      <c r="F35" s="48">
        <f>SUM('3.sz.melléklet-K'!F33,'2.sz.melléklet-K'!F35,'4.sz.melléklet-K'!F35)</f>
        <v>3</v>
      </c>
      <c r="G35" s="48">
        <f>SUM('3.sz.melléklet-K'!G33,'2.sz.melléklet-K'!G35,'4.sz.melléklet-K'!G35)</f>
        <v>621</v>
      </c>
    </row>
    <row r="36" spans="1:7" ht="15">
      <c r="A36" s="4" t="s">
        <v>80</v>
      </c>
      <c r="B36" s="22" t="s">
        <v>81</v>
      </c>
      <c r="C36" s="48">
        <f>SUM('3.sz.melléklet-K'!C34,'2.sz.melléklet-K'!C36,'4.sz.melléklet-K'!C36)</f>
        <v>5563</v>
      </c>
      <c r="D36" s="48">
        <f>SUM('3.sz.melléklet-K'!D34,'2.sz.melléklet-K'!D36,'4.sz.melléklet-K'!D36)</f>
        <v>7195</v>
      </c>
      <c r="E36" s="48">
        <f>SUM('3.sz.melléklet-K'!E34,'2.sz.melléklet-K'!E36,'4.sz.melléklet-K'!E36)</f>
        <v>7195</v>
      </c>
      <c r="F36" s="48">
        <f>SUM('3.sz.melléklet-K'!F34,'2.sz.melléklet-K'!F36,'4.sz.melléklet-K'!F36)</f>
        <v>6872</v>
      </c>
      <c r="G36" s="48">
        <f>SUM('3.sz.melléklet-K'!G34,'2.sz.melléklet-K'!G36,'4.sz.melléklet-K'!G36)</f>
        <v>323</v>
      </c>
    </row>
    <row r="37" spans="1:7" ht="15">
      <c r="A37" s="8" t="s">
        <v>333</v>
      </c>
      <c r="B37" s="22" t="s">
        <v>82</v>
      </c>
      <c r="C37" s="48">
        <f>SUM('3.sz.melléklet-K'!C35,'2.sz.melléklet-K'!C37,'4.sz.melléklet-K'!C37)</f>
        <v>640</v>
      </c>
      <c r="D37" s="48">
        <f>SUM('3.sz.melléklet-K'!D35,'2.sz.melléklet-K'!D37,'4.sz.melléklet-K'!D37)</f>
        <v>919</v>
      </c>
      <c r="E37" s="48">
        <f>SUM('3.sz.melléklet-K'!E35,'2.sz.melléklet-K'!E37,'4.sz.melléklet-K'!E37)</f>
        <v>919</v>
      </c>
      <c r="F37" s="48">
        <f>SUM('3.sz.melléklet-K'!F35,'2.sz.melléklet-K'!F37,'4.sz.melléklet-K'!F37)</f>
        <v>95</v>
      </c>
      <c r="G37" s="48">
        <f>SUM('3.sz.melléklet-K'!G35,'2.sz.melléklet-K'!G37,'4.sz.melléklet-K'!G37)</f>
        <v>824</v>
      </c>
    </row>
    <row r="38" spans="1:7" ht="15">
      <c r="A38" s="5" t="s">
        <v>83</v>
      </c>
      <c r="B38" s="22" t="s">
        <v>84</v>
      </c>
      <c r="C38" s="48">
        <f>SUM('3.sz.melléklet-K'!C36,'2.sz.melléklet-K'!C38,'4.sz.melléklet-K'!C38)</f>
        <v>713</v>
      </c>
      <c r="D38" s="48">
        <f>SUM('3.sz.melléklet-K'!D36,'2.sz.melléklet-K'!D38,'4.sz.melléklet-K'!D38)</f>
        <v>1659</v>
      </c>
      <c r="E38" s="48">
        <f>SUM('3.sz.melléklet-K'!E36,'2.sz.melléklet-K'!E38,'4.sz.melléklet-K'!E38)</f>
        <v>1659</v>
      </c>
      <c r="F38" s="48">
        <f>SUM('3.sz.melléklet-K'!F36,'2.sz.melléklet-K'!F38,'4.sz.melléklet-K'!F38)</f>
        <v>664</v>
      </c>
      <c r="G38" s="48">
        <f>SUM('3.sz.melléklet-K'!G36,'2.sz.melléklet-K'!G38,'4.sz.melléklet-K'!G38)</f>
        <v>995</v>
      </c>
    </row>
    <row r="39" spans="1:7" ht="15">
      <c r="A39" s="4" t="s">
        <v>334</v>
      </c>
      <c r="B39" s="22" t="s">
        <v>85</v>
      </c>
      <c r="C39" s="48">
        <f>SUM('3.sz.melléklet-K'!C37,'2.sz.melléklet-K'!C39,'4.sz.melléklet-K'!C39)</f>
        <v>18528</v>
      </c>
      <c r="D39" s="48">
        <f>SUM('3.sz.melléklet-K'!D37,'2.sz.melléklet-K'!D39,'4.sz.melléklet-K'!D39)</f>
        <v>26057</v>
      </c>
      <c r="E39" s="48">
        <f>SUM('3.sz.melléklet-K'!E37,'2.sz.melléklet-K'!E39,'4.sz.melléklet-K'!E39)</f>
        <v>15455</v>
      </c>
      <c r="F39" s="48">
        <f>SUM('3.sz.melléklet-K'!F37,'2.sz.melléklet-K'!F39,'4.sz.melléklet-K'!F39)</f>
        <v>6091</v>
      </c>
      <c r="G39" s="48">
        <f>SUM('3.sz.melléklet-K'!G37,'2.sz.melléklet-K'!G39,'4.sz.melléklet-K'!G39)</f>
        <v>9364</v>
      </c>
    </row>
    <row r="40" spans="1:7" ht="15">
      <c r="A40" s="6" t="s">
        <v>312</v>
      </c>
      <c r="B40" s="25" t="s">
        <v>86</v>
      </c>
      <c r="C40" s="55">
        <f>SUM('3.sz.melléklet-K'!C38,'2.sz.melléklet-K'!C40,'4.sz.melléklet-K'!C40)</f>
        <v>33822</v>
      </c>
      <c r="D40" s="55">
        <f>SUM('3.sz.melléklet-K'!D38,'2.sz.melléklet-K'!D40,'4.sz.melléklet-K'!D40)</f>
        <v>42522</v>
      </c>
      <c r="E40" s="55">
        <f>SUM('3.sz.melléklet-K'!E38,'2.sz.melléklet-K'!E40,'4.sz.melléklet-K'!E40)</f>
        <v>31895</v>
      </c>
      <c r="F40" s="55">
        <f>SUM('3.sz.melléklet-K'!F38,'2.sz.melléklet-K'!F40,'4.sz.melléklet-K'!F40)</f>
        <v>19570</v>
      </c>
      <c r="G40" s="55">
        <f>SUM('3.sz.melléklet-K'!G38,'2.sz.melléklet-K'!G40,'4.sz.melléklet-K'!G40)</f>
        <v>12325</v>
      </c>
    </row>
    <row r="41" spans="1:7" ht="15">
      <c r="A41" s="4" t="s">
        <v>87</v>
      </c>
      <c r="B41" s="22" t="s">
        <v>88</v>
      </c>
      <c r="C41" s="48">
        <f>SUM('3.sz.melléklet-K'!C39,'2.sz.melléklet-K'!C41,'4.sz.melléklet-K'!C41)</f>
        <v>1210</v>
      </c>
      <c r="D41" s="48">
        <f>SUM('3.sz.melléklet-K'!D39,'2.sz.melléklet-K'!D41,'4.sz.melléklet-K'!D41)</f>
        <v>968</v>
      </c>
      <c r="E41" s="48">
        <f>SUM('3.sz.melléklet-K'!E39,'2.sz.melléklet-K'!E41,'4.sz.melléklet-K'!E41)</f>
        <v>968</v>
      </c>
      <c r="F41" s="48">
        <f>SUM('3.sz.melléklet-K'!F39,'2.sz.melléklet-K'!F41,'4.sz.melléklet-K'!F41)</f>
        <v>954</v>
      </c>
      <c r="G41" s="48">
        <f>SUM('3.sz.melléklet-K'!G39,'2.sz.melléklet-K'!G41,'4.sz.melléklet-K'!G41)</f>
        <v>14</v>
      </c>
    </row>
    <row r="42" spans="1:7" ht="15">
      <c r="A42" s="4" t="s">
        <v>89</v>
      </c>
      <c r="B42" s="22" t="s">
        <v>90</v>
      </c>
      <c r="C42" s="48">
        <f>SUM('3.sz.melléklet-K'!C40,'2.sz.melléklet-K'!C42,'4.sz.melléklet-K'!C42)</f>
        <v>810</v>
      </c>
      <c r="D42" s="48">
        <f>SUM('3.sz.melléklet-K'!D40,'2.sz.melléklet-K'!D42,'4.sz.melléklet-K'!D42)</f>
        <v>850</v>
      </c>
      <c r="E42" s="48">
        <f>SUM('3.sz.melléklet-K'!E40,'2.sz.melléklet-K'!E42,'4.sz.melléklet-K'!E42)</f>
        <v>850</v>
      </c>
      <c r="F42" s="48">
        <f>SUM('3.sz.melléklet-K'!F40,'2.sz.melléklet-K'!F42,'4.sz.melléklet-K'!F42)</f>
        <v>14</v>
      </c>
      <c r="G42" s="48">
        <f>SUM('3.sz.melléklet-K'!G40,'2.sz.melléklet-K'!G42,'4.sz.melléklet-K'!G42)</f>
        <v>836</v>
      </c>
    </row>
    <row r="43" spans="1:7" ht="15">
      <c r="A43" s="6" t="s">
        <v>313</v>
      </c>
      <c r="B43" s="25" t="s">
        <v>91</v>
      </c>
      <c r="C43" s="55">
        <f>SUM('3.sz.melléklet-K'!C41,'2.sz.melléklet-K'!C43,'4.sz.melléklet-K'!C43)</f>
        <v>2020</v>
      </c>
      <c r="D43" s="55">
        <f>SUM('3.sz.melléklet-K'!D41,'2.sz.melléklet-K'!D43,'4.sz.melléklet-K'!D43)</f>
        <v>1818</v>
      </c>
      <c r="E43" s="55">
        <f>SUM('3.sz.melléklet-K'!E41,'2.sz.melléklet-K'!E43,'4.sz.melléklet-K'!E43)</f>
        <v>1818</v>
      </c>
      <c r="F43" s="55">
        <f>SUM('3.sz.melléklet-K'!F41,'2.sz.melléklet-K'!F43,'4.sz.melléklet-K'!F43)</f>
        <v>968</v>
      </c>
      <c r="G43" s="55">
        <f>SUM('3.sz.melléklet-K'!G41,'2.sz.melléklet-K'!G43,'4.sz.melléklet-K'!G43)</f>
        <v>850</v>
      </c>
    </row>
    <row r="44" spans="1:7" ht="15">
      <c r="A44" s="4" t="s">
        <v>92</v>
      </c>
      <c r="B44" s="22" t="s">
        <v>93</v>
      </c>
      <c r="C44" s="48">
        <f>SUM('3.sz.melléklet-K'!C42,'2.sz.melléklet-K'!C44,'4.sz.melléklet-K'!C44)</f>
        <v>10120</v>
      </c>
      <c r="D44" s="48">
        <f>SUM('3.sz.melléklet-K'!D42,'2.sz.melléklet-K'!D44,'4.sz.melléklet-K'!D44)</f>
        <v>10267</v>
      </c>
      <c r="E44" s="48">
        <f>SUM('3.sz.melléklet-K'!E42,'2.sz.melléklet-K'!E44,'4.sz.melléklet-K'!E44)</f>
        <v>9364</v>
      </c>
      <c r="F44" s="48">
        <f>SUM('3.sz.melléklet-K'!F42,'2.sz.melléklet-K'!F44,'4.sz.melléklet-K'!F44)</f>
        <v>5812</v>
      </c>
      <c r="G44" s="48">
        <f>SUM('3.sz.melléklet-K'!G42,'2.sz.melléklet-K'!G44,'4.sz.melléklet-K'!G44)</f>
        <v>3552</v>
      </c>
    </row>
    <row r="45" spans="1:7" ht="15">
      <c r="A45" s="4" t="s">
        <v>94</v>
      </c>
      <c r="B45" s="22" t="s">
        <v>95</v>
      </c>
      <c r="C45" s="48">
        <f>SUM('3.sz.melléklet-K'!C43,'2.sz.melléklet-K'!C45,'4.sz.melléklet-K'!C45)</f>
        <v>798</v>
      </c>
      <c r="D45" s="48">
        <f>SUM('3.sz.melléklet-K'!D43,'2.sz.melléklet-K'!D45,'4.sz.melléklet-K'!D45)</f>
        <v>622</v>
      </c>
      <c r="E45" s="48">
        <f>SUM('3.sz.melléklet-K'!E43,'2.sz.melléklet-K'!E45,'4.sz.melléklet-K'!E45)</f>
        <v>622</v>
      </c>
      <c r="F45" s="48">
        <f>SUM('3.sz.melléklet-K'!F43,'2.sz.melléklet-K'!F45,'4.sz.melléklet-K'!F45)</f>
        <v>622</v>
      </c>
      <c r="G45" s="48">
        <f>SUM('3.sz.melléklet-K'!G43,'2.sz.melléklet-K'!G45,'4.sz.melléklet-K'!G45)</f>
        <v>0</v>
      </c>
    </row>
    <row r="46" spans="1:7" ht="15">
      <c r="A46" s="4" t="s">
        <v>335</v>
      </c>
      <c r="B46" s="22" t="s">
        <v>96</v>
      </c>
      <c r="C46" s="48">
        <f>SUM('3.sz.melléklet-K'!C44,'2.sz.melléklet-K'!C46,'4.sz.melléklet-K'!C46)</f>
        <v>0</v>
      </c>
      <c r="D46" s="48">
        <f>SUM('3.sz.melléklet-K'!D44,'2.sz.melléklet-K'!D46,'4.sz.melléklet-K'!D46)</f>
        <v>0</v>
      </c>
      <c r="E46" s="48">
        <f>SUM('3.sz.melléklet-K'!E44,'2.sz.melléklet-K'!E46,'4.sz.melléklet-K'!E46)</f>
        <v>0</v>
      </c>
      <c r="F46" s="48">
        <f>SUM('3.sz.melléklet-K'!F44,'2.sz.melléklet-K'!F46,'4.sz.melléklet-K'!F46)</f>
        <v>0</v>
      </c>
      <c r="G46" s="48">
        <f>SUM('3.sz.melléklet-K'!G44,'2.sz.melléklet-K'!G46,'4.sz.melléklet-K'!G46)</f>
        <v>0</v>
      </c>
    </row>
    <row r="47" spans="1:7" ht="15">
      <c r="A47" s="4" t="s">
        <v>336</v>
      </c>
      <c r="B47" s="22" t="s">
        <v>97</v>
      </c>
      <c r="C47" s="48">
        <f>SUM('3.sz.melléklet-K'!C45,'2.sz.melléklet-K'!C47,'4.sz.melléklet-K'!C47)</f>
        <v>0</v>
      </c>
      <c r="D47" s="48">
        <f>SUM('3.sz.melléklet-K'!D45,'2.sz.melléklet-K'!D47,'4.sz.melléklet-K'!D47)</f>
        <v>0</v>
      </c>
      <c r="E47" s="48">
        <f>SUM('3.sz.melléklet-K'!E45,'2.sz.melléklet-K'!E47,'4.sz.melléklet-K'!E47)</f>
        <v>0</v>
      </c>
      <c r="F47" s="48">
        <f>SUM('3.sz.melléklet-K'!F45,'2.sz.melléklet-K'!F47,'4.sz.melléklet-K'!F47)</f>
        <v>0</v>
      </c>
      <c r="G47" s="48">
        <f>SUM('3.sz.melléklet-K'!G45,'2.sz.melléklet-K'!G47,'4.sz.melléklet-K'!G47)</f>
        <v>0</v>
      </c>
    </row>
    <row r="48" spans="1:7" ht="15">
      <c r="A48" s="4" t="s">
        <v>98</v>
      </c>
      <c r="B48" s="22" t="s">
        <v>99</v>
      </c>
      <c r="C48" s="48">
        <f>SUM('3.sz.melléklet-K'!C46,'2.sz.melléklet-K'!C48,'4.sz.melléklet-K'!C48)</f>
        <v>1285</v>
      </c>
      <c r="D48" s="48">
        <f>SUM('3.sz.melléklet-K'!D46,'2.sz.melléklet-K'!D48,'4.sz.melléklet-K'!D48)</f>
        <v>1883</v>
      </c>
      <c r="E48" s="48">
        <f>SUM('3.sz.melléklet-K'!E46,'2.sz.melléklet-K'!E48,'4.sz.melléklet-K'!E48)</f>
        <v>1883</v>
      </c>
      <c r="F48" s="48">
        <f>SUM('3.sz.melléklet-K'!F46,'2.sz.melléklet-K'!F48,'4.sz.melléklet-K'!F48)</f>
        <v>1694</v>
      </c>
      <c r="G48" s="48">
        <f>SUM('3.sz.melléklet-K'!G46,'2.sz.melléklet-K'!G48,'4.sz.melléklet-K'!G48)</f>
        <v>189</v>
      </c>
    </row>
    <row r="49" spans="1:7" ht="15">
      <c r="A49" s="6" t="s">
        <v>314</v>
      </c>
      <c r="B49" s="25" t="s">
        <v>100</v>
      </c>
      <c r="C49" s="48">
        <f>SUM('3.sz.melléklet-K'!C47,'2.sz.melléklet-K'!C49,'4.sz.melléklet-K'!C49)</f>
        <v>12203</v>
      </c>
      <c r="D49" s="48">
        <f>SUM('3.sz.melléklet-K'!D47,'2.sz.melléklet-K'!D49,'4.sz.melléklet-K'!D49)</f>
        <v>12772</v>
      </c>
      <c r="E49" s="48">
        <f>SUM('3.sz.melléklet-K'!E47,'2.sz.melléklet-K'!E49,'4.sz.melléklet-K'!E49)</f>
        <v>11869</v>
      </c>
      <c r="F49" s="48">
        <f>SUM('3.sz.melléklet-K'!F47,'2.sz.melléklet-K'!F49,'4.sz.melléklet-K'!F49)</f>
        <v>8128</v>
      </c>
      <c r="G49" s="48">
        <f>SUM('3.sz.melléklet-K'!G47,'2.sz.melléklet-K'!G49,'4.sz.melléklet-K'!G49)</f>
        <v>3741</v>
      </c>
    </row>
    <row r="50" spans="1:7" ht="15">
      <c r="A50" s="31" t="s">
        <v>315</v>
      </c>
      <c r="B50" s="43" t="s">
        <v>101</v>
      </c>
      <c r="C50" s="55">
        <f>SUM('3.sz.melléklet-K'!C48,'2.sz.melléklet-K'!C50,'4.sz.melléklet-K'!C50)</f>
        <v>55852</v>
      </c>
      <c r="D50" s="55">
        <f>SUM('3.sz.melléklet-K'!D48,'2.sz.melléklet-K'!D50,'4.sz.melléklet-K'!D50)</f>
        <v>67369</v>
      </c>
      <c r="E50" s="55">
        <f>SUM('3.sz.melléklet-K'!E48,'2.sz.melléklet-K'!E50,'4.sz.melléklet-K'!E50)</f>
        <v>55819</v>
      </c>
      <c r="F50" s="55">
        <f>SUM('3.sz.melléklet-K'!F48,'2.sz.melléklet-K'!F50,'4.sz.melléklet-K'!F50)</f>
        <v>35436</v>
      </c>
      <c r="G50" s="55">
        <f>SUM('3.sz.melléklet-K'!G48,'2.sz.melléklet-K'!G50,'4.sz.melléklet-K'!G50)</f>
        <v>20383</v>
      </c>
    </row>
    <row r="51" spans="1:7" ht="15">
      <c r="A51" s="10" t="s">
        <v>102</v>
      </c>
      <c r="B51" s="22" t="s">
        <v>103</v>
      </c>
      <c r="C51" s="48">
        <f>SUM('3.sz.melléklet-K'!C49,'2.sz.melléklet-K'!C51,'4.sz.melléklet-K'!C51)</f>
        <v>0</v>
      </c>
      <c r="D51" s="48">
        <f>SUM('3.sz.melléklet-K'!D49,'2.sz.melléklet-K'!D51,'4.sz.melléklet-K'!D51)</f>
        <v>0</v>
      </c>
      <c r="E51" s="48">
        <f>SUM('3.sz.melléklet-K'!E49,'2.sz.melléklet-K'!E51,'4.sz.melléklet-K'!E51)</f>
        <v>0</v>
      </c>
      <c r="F51" s="48">
        <f>SUM('3.sz.melléklet-K'!F49,'2.sz.melléklet-K'!F51,'4.sz.melléklet-K'!F51)</f>
        <v>0</v>
      </c>
      <c r="G51" s="48">
        <f>SUM('3.sz.melléklet-K'!G49,'2.sz.melléklet-K'!G51,'4.sz.melléklet-K'!G51)</f>
        <v>0</v>
      </c>
    </row>
    <row r="52" spans="1:7" ht="15">
      <c r="A52" s="10" t="s">
        <v>316</v>
      </c>
      <c r="B52" s="22" t="s">
        <v>104</v>
      </c>
      <c r="C52" s="48">
        <f>SUM('3.sz.melléklet-K'!C50,'2.sz.melléklet-K'!C52,'4.sz.melléklet-K'!C52)</f>
        <v>92</v>
      </c>
      <c r="D52" s="48">
        <f>SUM('3.sz.melléklet-K'!D50,'2.sz.melléklet-K'!D52,'4.sz.melléklet-K'!D52)</f>
        <v>44</v>
      </c>
      <c r="E52" s="48">
        <f>SUM('3.sz.melléklet-K'!E50,'2.sz.melléklet-K'!E52,'4.sz.melléklet-K'!E52)</f>
        <v>44</v>
      </c>
      <c r="F52" s="48">
        <f>SUM('3.sz.melléklet-K'!F50,'2.sz.melléklet-K'!F52,'4.sz.melléklet-K'!F52)</f>
        <v>44</v>
      </c>
      <c r="G52" s="48">
        <f>SUM('3.sz.melléklet-K'!G50,'2.sz.melléklet-K'!G52,'4.sz.melléklet-K'!G52)</f>
        <v>0</v>
      </c>
    </row>
    <row r="53" spans="1:7" ht="15">
      <c r="A53" s="13" t="s">
        <v>337</v>
      </c>
      <c r="B53" s="22" t="s">
        <v>105</v>
      </c>
      <c r="C53" s="48">
        <f>SUM('3.sz.melléklet-K'!C51,'2.sz.melléklet-K'!C53,'4.sz.melléklet-K'!C53)</f>
        <v>0</v>
      </c>
      <c r="D53" s="48">
        <f>SUM('3.sz.melléklet-K'!D51,'2.sz.melléklet-K'!D53,'4.sz.melléklet-K'!D53)</f>
        <v>0</v>
      </c>
      <c r="E53" s="48">
        <f>SUM('3.sz.melléklet-K'!E51,'2.sz.melléklet-K'!E53,'4.sz.melléklet-K'!E53)</f>
        <v>0</v>
      </c>
      <c r="F53" s="48">
        <f>SUM('3.sz.melléklet-K'!F51,'2.sz.melléklet-K'!F53,'4.sz.melléklet-K'!F53)</f>
        <v>0</v>
      </c>
      <c r="G53" s="48">
        <f>SUM('3.sz.melléklet-K'!G51,'2.sz.melléklet-K'!G53,'4.sz.melléklet-K'!G53)</f>
        <v>0</v>
      </c>
    </row>
    <row r="54" spans="1:7" ht="15">
      <c r="A54" s="13" t="s">
        <v>338</v>
      </c>
      <c r="B54" s="22" t="s">
        <v>106</v>
      </c>
      <c r="C54" s="48">
        <f>SUM('3.sz.melléklet-K'!C52,'2.sz.melléklet-K'!C54,'4.sz.melléklet-K'!C54)</f>
        <v>0</v>
      </c>
      <c r="D54" s="48">
        <f>SUM('3.sz.melléklet-K'!D52,'2.sz.melléklet-K'!D54,'4.sz.melléklet-K'!D54)</f>
        <v>0</v>
      </c>
      <c r="E54" s="48">
        <f>SUM('3.sz.melléklet-K'!E52,'2.sz.melléklet-K'!E54,'4.sz.melléklet-K'!E54)</f>
        <v>0</v>
      </c>
      <c r="F54" s="48">
        <f>SUM('3.sz.melléklet-K'!F52,'2.sz.melléklet-K'!F54,'4.sz.melléklet-K'!F54)</f>
        <v>0</v>
      </c>
      <c r="G54" s="48">
        <f>SUM('3.sz.melléklet-K'!G52,'2.sz.melléklet-K'!G54,'4.sz.melléklet-K'!G54)</f>
        <v>0</v>
      </c>
    </row>
    <row r="55" spans="1:7" ht="15">
      <c r="A55" s="13" t="s">
        <v>339</v>
      </c>
      <c r="B55" s="22" t="s">
        <v>107</v>
      </c>
      <c r="C55" s="48">
        <f>SUM('3.sz.melléklet-K'!C53,'2.sz.melléklet-K'!C55,'4.sz.melléklet-K'!C55)</f>
        <v>0</v>
      </c>
      <c r="D55" s="48">
        <f>SUM('3.sz.melléklet-K'!D53,'2.sz.melléklet-K'!D55,'4.sz.melléklet-K'!D55)</f>
        <v>0</v>
      </c>
      <c r="E55" s="48">
        <f>SUM('3.sz.melléklet-K'!E53,'2.sz.melléklet-K'!E55,'4.sz.melléklet-K'!E55)</f>
        <v>0</v>
      </c>
      <c r="F55" s="48">
        <f>SUM('3.sz.melléklet-K'!F53,'2.sz.melléklet-K'!F55,'4.sz.melléklet-K'!F55)</f>
        <v>0</v>
      </c>
      <c r="G55" s="48">
        <f>SUM('3.sz.melléklet-K'!G53,'2.sz.melléklet-K'!G55,'4.sz.melléklet-K'!G55)</f>
        <v>0</v>
      </c>
    </row>
    <row r="56" spans="1:7" ht="15">
      <c r="A56" s="10" t="s">
        <v>340</v>
      </c>
      <c r="B56" s="22" t="s">
        <v>108</v>
      </c>
      <c r="C56" s="48">
        <f>SUM('3.sz.melléklet-K'!C54,'2.sz.melléklet-K'!C56,'4.sz.melléklet-K'!C56)</f>
        <v>0</v>
      </c>
      <c r="D56" s="48">
        <f>SUM('3.sz.melléklet-K'!D54,'2.sz.melléklet-K'!D56,'4.sz.melléklet-K'!D56)</f>
        <v>0</v>
      </c>
      <c r="E56" s="48">
        <f>SUM('3.sz.melléklet-K'!E54,'2.sz.melléklet-K'!E56,'4.sz.melléklet-K'!E56)</f>
        <v>0</v>
      </c>
      <c r="F56" s="48">
        <f>SUM('3.sz.melléklet-K'!F54,'2.sz.melléklet-K'!F56,'4.sz.melléklet-K'!F56)</f>
        <v>0</v>
      </c>
      <c r="G56" s="48">
        <f>SUM('3.sz.melléklet-K'!G54,'2.sz.melléklet-K'!G56,'4.sz.melléklet-K'!G56)</f>
        <v>0</v>
      </c>
    </row>
    <row r="57" spans="1:7" ht="15">
      <c r="A57" s="10" t="s">
        <v>341</v>
      </c>
      <c r="B57" s="22" t="s">
        <v>109</v>
      </c>
      <c r="C57" s="48">
        <f>SUM('3.sz.melléklet-K'!C55,'2.sz.melléklet-K'!C57,'4.sz.melléklet-K'!C57)</f>
        <v>0</v>
      </c>
      <c r="D57" s="48">
        <f>SUM('3.sz.melléklet-K'!D55,'2.sz.melléklet-K'!D57,'4.sz.melléklet-K'!D57)</f>
        <v>0</v>
      </c>
      <c r="E57" s="48">
        <f>SUM('3.sz.melléklet-K'!E55,'2.sz.melléklet-K'!E57,'4.sz.melléklet-K'!E57)</f>
        <v>0</v>
      </c>
      <c r="F57" s="48">
        <f>SUM('3.sz.melléklet-K'!F55,'2.sz.melléklet-K'!F57,'4.sz.melléklet-K'!F57)</f>
        <v>0</v>
      </c>
      <c r="G57" s="48">
        <f>SUM('3.sz.melléklet-K'!G55,'2.sz.melléklet-K'!G57,'4.sz.melléklet-K'!G57)</f>
        <v>0</v>
      </c>
    </row>
    <row r="58" spans="1:7" ht="15">
      <c r="A58" s="10" t="s">
        <v>342</v>
      </c>
      <c r="B58" s="22" t="s">
        <v>110</v>
      </c>
      <c r="C58" s="48">
        <f>SUM('3.sz.melléklet-K'!C56,'2.sz.melléklet-K'!C58,'4.sz.melléklet-K'!C58)</f>
        <v>3400</v>
      </c>
      <c r="D58" s="48">
        <f>SUM('3.sz.melléklet-K'!D56,'2.sz.melléklet-K'!D58,'4.sz.melléklet-K'!D58)</f>
        <v>6164</v>
      </c>
      <c r="E58" s="48">
        <f>SUM('3.sz.melléklet-K'!E56,'2.sz.melléklet-K'!E58,'4.sz.melléklet-K'!E58)</f>
        <v>6164</v>
      </c>
      <c r="F58" s="48">
        <f>SUM('3.sz.melléklet-K'!F56,'2.sz.melléklet-K'!F58,'4.sz.melléklet-K'!F58)</f>
        <v>423</v>
      </c>
      <c r="G58" s="48">
        <f>SUM('3.sz.melléklet-K'!G56,'2.sz.melléklet-K'!G58,'4.sz.melléklet-K'!G58)</f>
        <v>5741</v>
      </c>
    </row>
    <row r="59" spans="1:7" ht="15">
      <c r="A59" s="40" t="s">
        <v>317</v>
      </c>
      <c r="B59" s="43" t="s">
        <v>111</v>
      </c>
      <c r="C59" s="55">
        <f>SUM('3.sz.melléklet-K'!C57,'2.sz.melléklet-K'!C59,'4.sz.melléklet-K'!C59)</f>
        <v>3492</v>
      </c>
      <c r="D59" s="55">
        <f>SUM('3.sz.melléklet-K'!D57,'2.sz.melléklet-K'!D59,'4.sz.melléklet-K'!D59)</f>
        <v>6208</v>
      </c>
      <c r="E59" s="55">
        <f>SUM('3.sz.melléklet-K'!E57,'2.sz.melléklet-K'!E59,'4.sz.melléklet-K'!E59)</f>
        <v>6208</v>
      </c>
      <c r="F59" s="55">
        <f>SUM('3.sz.melléklet-K'!F57,'2.sz.melléklet-K'!F59,'4.sz.melléklet-K'!F59)</f>
        <v>467</v>
      </c>
      <c r="G59" s="55">
        <f>SUM('3.sz.melléklet-K'!G57,'2.sz.melléklet-K'!G59,'4.sz.melléklet-K'!G59)</f>
        <v>5741</v>
      </c>
    </row>
    <row r="60" spans="1:7" ht="15">
      <c r="A60" s="9" t="s">
        <v>343</v>
      </c>
      <c r="B60" s="22" t="s">
        <v>112</v>
      </c>
      <c r="C60" s="48">
        <f>SUM('3.sz.melléklet-K'!C58,'2.sz.melléklet-K'!C60,'4.sz.melléklet-K'!C60)</f>
        <v>0</v>
      </c>
      <c r="D60" s="48">
        <f>SUM('3.sz.melléklet-K'!D58,'2.sz.melléklet-K'!D60,'4.sz.melléklet-K'!D60)</f>
        <v>0</v>
      </c>
      <c r="E60" s="48">
        <f>SUM('3.sz.melléklet-K'!E58,'2.sz.melléklet-K'!E60,'4.sz.melléklet-K'!E60)</f>
        <v>0</v>
      </c>
      <c r="F60" s="48">
        <f>SUM('3.sz.melléklet-K'!F58,'2.sz.melléklet-K'!F60,'4.sz.melléklet-K'!F60)</f>
        <v>0</v>
      </c>
      <c r="G60" s="48">
        <f>SUM('3.sz.melléklet-K'!G58,'2.sz.melléklet-K'!G60,'4.sz.melléklet-K'!G60)</f>
        <v>0</v>
      </c>
    </row>
    <row r="61" spans="1:7" ht="15">
      <c r="A61" s="9" t="s">
        <v>113</v>
      </c>
      <c r="B61" s="22" t="s">
        <v>114</v>
      </c>
      <c r="C61" s="48">
        <f>SUM('3.sz.melléklet-K'!C59,'2.sz.melléklet-K'!C61,'4.sz.melléklet-K'!C61)</f>
        <v>0</v>
      </c>
      <c r="D61" s="48">
        <f>SUM('3.sz.melléklet-K'!D59,'2.sz.melléklet-K'!D61,'4.sz.melléklet-K'!D61)</f>
        <v>799</v>
      </c>
      <c r="E61" s="48">
        <f>SUM('3.sz.melléklet-K'!E59,'2.sz.melléklet-K'!E61,'4.sz.melléklet-K'!E61)</f>
        <v>799</v>
      </c>
      <c r="F61" s="48">
        <f>SUM('3.sz.melléklet-K'!F59,'2.sz.melléklet-K'!F61,'4.sz.melléklet-K'!F61)</f>
        <v>799</v>
      </c>
      <c r="G61" s="48">
        <f>SUM('3.sz.melléklet-K'!G59,'2.sz.melléklet-K'!G61,'4.sz.melléklet-K'!G61)</f>
        <v>0</v>
      </c>
    </row>
    <row r="62" spans="1:7" ht="16.5" customHeight="1">
      <c r="A62" s="9" t="s">
        <v>115</v>
      </c>
      <c r="B62" s="22" t="s">
        <v>116</v>
      </c>
      <c r="C62" s="48">
        <f>SUM('3.sz.melléklet-K'!C60,'2.sz.melléklet-K'!C62,'4.sz.melléklet-K'!C62)</f>
        <v>0</v>
      </c>
      <c r="D62" s="48">
        <f>SUM('3.sz.melléklet-K'!D60,'2.sz.melléklet-K'!D62,'4.sz.melléklet-K'!D62)</f>
        <v>0</v>
      </c>
      <c r="E62" s="48">
        <f>SUM('3.sz.melléklet-K'!E60,'2.sz.melléklet-K'!E62,'4.sz.melléklet-K'!E62)</f>
        <v>0</v>
      </c>
      <c r="F62" s="48">
        <f>SUM('3.sz.melléklet-K'!F60,'2.sz.melléklet-K'!F62,'4.sz.melléklet-K'!F62)</f>
        <v>0</v>
      </c>
      <c r="G62" s="48">
        <f>SUM('3.sz.melléklet-K'!G60,'2.sz.melléklet-K'!G62,'4.sz.melléklet-K'!G62)</f>
        <v>0</v>
      </c>
    </row>
    <row r="63" spans="1:7" ht="16.5" customHeight="1">
      <c r="A63" s="9" t="s">
        <v>318</v>
      </c>
      <c r="B63" s="22" t="s">
        <v>117</v>
      </c>
      <c r="C63" s="48">
        <f>SUM('3.sz.melléklet-K'!C61,'2.sz.melléklet-K'!C63,'4.sz.melléklet-K'!C63)</f>
        <v>0</v>
      </c>
      <c r="D63" s="48">
        <f>SUM('3.sz.melléklet-K'!D61,'2.sz.melléklet-K'!D63,'4.sz.melléklet-K'!D63)</f>
        <v>0</v>
      </c>
      <c r="E63" s="48">
        <f>SUM('3.sz.melléklet-K'!E61,'2.sz.melléklet-K'!E63,'4.sz.melléklet-K'!E63)</f>
        <v>0</v>
      </c>
      <c r="F63" s="48">
        <f>SUM('3.sz.melléklet-K'!F61,'2.sz.melléklet-K'!F63,'4.sz.melléklet-K'!F63)</f>
        <v>0</v>
      </c>
      <c r="G63" s="48">
        <f>SUM('3.sz.melléklet-K'!G61,'2.sz.melléklet-K'!G63,'4.sz.melléklet-K'!G63)</f>
        <v>0</v>
      </c>
    </row>
    <row r="64" spans="1:7" ht="16.5" customHeight="1">
      <c r="A64" s="9" t="s">
        <v>344</v>
      </c>
      <c r="B64" s="22" t="s">
        <v>118</v>
      </c>
      <c r="C64" s="48">
        <f>SUM('3.sz.melléklet-K'!C62,'2.sz.melléklet-K'!C64,'4.sz.melléklet-K'!C64)</f>
        <v>0</v>
      </c>
      <c r="D64" s="48">
        <f>SUM('3.sz.melléklet-K'!D62,'2.sz.melléklet-K'!D64,'4.sz.melléklet-K'!D64)</f>
        <v>0</v>
      </c>
      <c r="E64" s="48">
        <f>SUM('3.sz.melléklet-K'!E62,'2.sz.melléklet-K'!E64,'4.sz.melléklet-K'!E64)</f>
        <v>0</v>
      </c>
      <c r="F64" s="48">
        <f>SUM('3.sz.melléklet-K'!F62,'2.sz.melléklet-K'!F64,'4.sz.melléklet-K'!F64)</f>
        <v>0</v>
      </c>
      <c r="G64" s="48">
        <f>SUM('3.sz.melléklet-K'!G62,'2.sz.melléklet-K'!G64,'4.sz.melléklet-K'!G64)</f>
        <v>0</v>
      </c>
    </row>
    <row r="65" spans="1:7" ht="15">
      <c r="A65" s="9" t="s">
        <v>319</v>
      </c>
      <c r="B65" s="22" t="s">
        <v>119</v>
      </c>
      <c r="C65" s="48">
        <f>SUM('3.sz.melléklet-K'!C63,'2.sz.melléklet-K'!C65,'4.sz.melléklet-K'!C65)</f>
        <v>175132</v>
      </c>
      <c r="D65" s="48">
        <f>SUM('3.sz.melléklet-K'!D63,'2.sz.melléklet-K'!D65,'4.sz.melléklet-K'!D65)</f>
        <v>159696</v>
      </c>
      <c r="E65" s="48">
        <f>SUM('3.sz.melléklet-K'!E63,'2.sz.melléklet-K'!E65,'4.sz.melléklet-K'!E65)</f>
        <v>159696</v>
      </c>
      <c r="F65" s="48">
        <f>SUM('3.sz.melléklet-K'!F63,'2.sz.melléklet-K'!F65,'4.sz.melléklet-K'!F65)</f>
        <v>159696</v>
      </c>
      <c r="G65" s="48">
        <f>SUM('3.sz.melléklet-K'!G63,'2.sz.melléklet-K'!G65,'4.sz.melléklet-K'!G65)</f>
        <v>0</v>
      </c>
    </row>
    <row r="66" spans="1:7" ht="15.75" customHeight="1">
      <c r="A66" s="9" t="s">
        <v>345</v>
      </c>
      <c r="B66" s="22" t="s">
        <v>120</v>
      </c>
      <c r="C66" s="48">
        <f>SUM('3.sz.melléklet-K'!C64,'2.sz.melléklet-K'!C66,'4.sz.melléklet-K'!C66)</f>
        <v>0</v>
      </c>
      <c r="D66" s="48">
        <f>SUM('3.sz.melléklet-K'!D64,'2.sz.melléklet-K'!D66,'4.sz.melléklet-K'!D66)</f>
        <v>0</v>
      </c>
      <c r="E66" s="48">
        <f>SUM('3.sz.melléklet-K'!E64,'2.sz.melléklet-K'!E66,'4.sz.melléklet-K'!E66)</f>
        <v>0</v>
      </c>
      <c r="F66" s="48">
        <f>SUM('3.sz.melléklet-K'!F64,'2.sz.melléklet-K'!F66,'4.sz.melléklet-K'!F66)</f>
        <v>0</v>
      </c>
      <c r="G66" s="48">
        <f>SUM('3.sz.melléklet-K'!G64,'2.sz.melléklet-K'!G66,'4.sz.melléklet-K'!G66)</f>
        <v>0</v>
      </c>
    </row>
    <row r="67" spans="1:7" ht="15.75" customHeight="1">
      <c r="A67" s="9" t="s">
        <v>346</v>
      </c>
      <c r="B67" s="22" t="s">
        <v>121</v>
      </c>
      <c r="C67" s="48">
        <f>SUM('3.sz.melléklet-K'!C65,'2.sz.melléklet-K'!C67,'4.sz.melléklet-K'!C67)</f>
        <v>0</v>
      </c>
      <c r="D67" s="48">
        <f>SUM('3.sz.melléklet-K'!D65,'2.sz.melléklet-K'!D67,'4.sz.melléklet-K'!D67)</f>
        <v>0</v>
      </c>
      <c r="E67" s="48">
        <f>SUM('3.sz.melléklet-K'!E65,'2.sz.melléklet-K'!E67,'4.sz.melléklet-K'!E67)</f>
        <v>0</v>
      </c>
      <c r="F67" s="48">
        <f>SUM('3.sz.melléklet-K'!F65,'2.sz.melléklet-K'!F67,'4.sz.melléklet-K'!F67)</f>
        <v>0</v>
      </c>
      <c r="G67" s="48">
        <f>SUM('3.sz.melléklet-K'!G65,'2.sz.melléklet-K'!G67,'4.sz.melléklet-K'!G67)</f>
        <v>0</v>
      </c>
    </row>
    <row r="68" spans="1:7" ht="15">
      <c r="A68" s="9" t="s">
        <v>122</v>
      </c>
      <c r="B68" s="22" t="s">
        <v>123</v>
      </c>
      <c r="C68" s="48">
        <f>SUM('3.sz.melléklet-K'!C66,'2.sz.melléklet-K'!C68,'4.sz.melléklet-K'!C68)</f>
        <v>0</v>
      </c>
      <c r="D68" s="48">
        <f>SUM('3.sz.melléklet-K'!D66,'2.sz.melléklet-K'!D68,'4.sz.melléklet-K'!D68)</f>
        <v>0</v>
      </c>
      <c r="E68" s="48">
        <f>SUM('3.sz.melléklet-K'!E66,'2.sz.melléklet-K'!E68,'4.sz.melléklet-K'!E68)</f>
        <v>0</v>
      </c>
      <c r="F68" s="48">
        <f>SUM('3.sz.melléklet-K'!F66,'2.sz.melléklet-K'!F68,'4.sz.melléklet-K'!F68)</f>
        <v>0</v>
      </c>
      <c r="G68" s="48">
        <f>SUM('3.sz.melléklet-K'!G66,'2.sz.melléklet-K'!G68,'4.sz.melléklet-K'!G68)</f>
        <v>0</v>
      </c>
    </row>
    <row r="69" spans="1:7" ht="15">
      <c r="A69" s="14" t="s">
        <v>124</v>
      </c>
      <c r="B69" s="22" t="s">
        <v>125</v>
      </c>
      <c r="C69" s="48">
        <f>SUM('3.sz.melléklet-K'!C67,'2.sz.melléklet-K'!C69,'4.sz.melléklet-K'!C69)</f>
        <v>0</v>
      </c>
      <c r="D69" s="48">
        <f>SUM('3.sz.melléklet-K'!D67,'2.sz.melléklet-K'!D69,'4.sz.melléklet-K'!D69)</f>
        <v>0</v>
      </c>
      <c r="E69" s="48">
        <f>SUM('3.sz.melléklet-K'!E67,'2.sz.melléklet-K'!E69,'4.sz.melléklet-K'!E69)</f>
        <v>0</v>
      </c>
      <c r="F69" s="48">
        <f>SUM('3.sz.melléklet-K'!F67,'2.sz.melléklet-K'!F69,'4.sz.melléklet-K'!F69)</f>
        <v>0</v>
      </c>
      <c r="G69" s="48">
        <f>SUM('3.sz.melléklet-K'!G67,'2.sz.melléklet-K'!G69,'4.sz.melléklet-K'!G69)</f>
        <v>0</v>
      </c>
    </row>
    <row r="70" spans="1:7" ht="15">
      <c r="A70" s="9" t="s">
        <v>347</v>
      </c>
      <c r="B70" s="22" t="s">
        <v>126</v>
      </c>
      <c r="C70" s="48">
        <f>SUM('3.sz.melléklet-K'!C68,'2.sz.melléklet-K'!C70,'4.sz.melléklet-K'!C70)</f>
        <v>0</v>
      </c>
      <c r="D70" s="48">
        <f>SUM('3.sz.melléklet-K'!D68,'2.sz.melléklet-K'!D70,'4.sz.melléklet-K'!D70)</f>
        <v>0</v>
      </c>
      <c r="E70" s="48">
        <f>SUM('3.sz.melléklet-K'!E68,'2.sz.melléklet-K'!E70,'4.sz.melléklet-K'!E70)</f>
        <v>0</v>
      </c>
      <c r="F70" s="48">
        <f>SUM('3.sz.melléklet-K'!F68,'2.sz.melléklet-K'!F70,'4.sz.melléklet-K'!F70)</f>
        <v>0</v>
      </c>
      <c r="G70" s="48">
        <f>SUM('3.sz.melléklet-K'!G68,'2.sz.melléklet-K'!G70,'4.sz.melléklet-K'!G70)</f>
        <v>0</v>
      </c>
    </row>
    <row r="71" spans="1:7" ht="15">
      <c r="A71" s="14" t="s">
        <v>424</v>
      </c>
      <c r="B71" s="22" t="s">
        <v>127</v>
      </c>
      <c r="C71" s="48">
        <f>SUM('3.sz.melléklet-K'!C69,'2.sz.melléklet-K'!C71,'4.sz.melléklet-K'!C71)</f>
        <v>9048</v>
      </c>
      <c r="D71" s="48">
        <f>SUM('3.sz.melléklet-K'!D69,'2.sz.melléklet-K'!D71,'4.sz.melléklet-K'!D71)</f>
        <v>95691</v>
      </c>
      <c r="E71" s="48">
        <f>SUM('3.sz.melléklet-K'!E69,'2.sz.melléklet-K'!E71,'4.sz.melléklet-K'!E71)</f>
        <v>0</v>
      </c>
      <c r="F71" s="48">
        <f>SUM('3.sz.melléklet-K'!F69,'2.sz.melléklet-K'!F71,'4.sz.melléklet-K'!F71)</f>
        <v>0</v>
      </c>
      <c r="G71" s="48">
        <f>SUM('3.sz.melléklet-K'!G69,'2.sz.melléklet-K'!G71,'4.sz.melléklet-K'!G71)</f>
        <v>0</v>
      </c>
    </row>
    <row r="72" spans="1:7" ht="15">
      <c r="A72" s="14" t="s">
        <v>425</v>
      </c>
      <c r="B72" s="22" t="s">
        <v>127</v>
      </c>
      <c r="C72" s="48">
        <f>SUM('3.sz.melléklet-K'!C70,'2.sz.melléklet-K'!C72,'4.sz.melléklet-K'!C72)</f>
        <v>0</v>
      </c>
      <c r="D72" s="48">
        <f>SUM('3.sz.melléklet-K'!D70,'2.sz.melléklet-K'!D72,'4.sz.melléklet-K'!D72)</f>
        <v>0</v>
      </c>
      <c r="E72" s="48">
        <f>SUM('3.sz.melléklet-K'!E70,'2.sz.melléklet-K'!E72,'4.sz.melléklet-K'!E72)</f>
        <v>0</v>
      </c>
      <c r="F72" s="48">
        <f>SUM('3.sz.melléklet-K'!F70,'2.sz.melléklet-K'!F72,'4.sz.melléklet-K'!F72)</f>
        <v>0</v>
      </c>
      <c r="G72" s="48">
        <f>SUM('3.sz.melléklet-K'!G70,'2.sz.melléklet-K'!G72,'4.sz.melléklet-K'!G72)</f>
        <v>0</v>
      </c>
    </row>
    <row r="73" spans="1:7" ht="15">
      <c r="A73" s="40" t="s">
        <v>320</v>
      </c>
      <c r="B73" s="43" t="s">
        <v>128</v>
      </c>
      <c r="C73" s="55">
        <f>SUM('3.sz.melléklet-K'!C71,'2.sz.melléklet-K'!C73,'4.sz.melléklet-K'!C73)</f>
        <v>184180</v>
      </c>
      <c r="D73" s="55">
        <f>SUM('3.sz.melléklet-K'!D71,'2.sz.melléklet-K'!D73,'4.sz.melléklet-K'!D73)</f>
        <v>256186</v>
      </c>
      <c r="E73" s="55">
        <f>SUM('3.sz.melléklet-K'!E71,'2.sz.melléklet-K'!E73,'4.sz.melléklet-K'!E73)</f>
        <v>160495</v>
      </c>
      <c r="F73" s="55">
        <f>SUM('3.sz.melléklet-K'!F71,'2.sz.melléklet-K'!F73,'4.sz.melléklet-K'!F73)</f>
        <v>160495</v>
      </c>
      <c r="G73" s="55">
        <f>SUM('3.sz.melléklet-K'!G71,'2.sz.melléklet-K'!G73,'4.sz.melléklet-K'!G73)</f>
        <v>0</v>
      </c>
    </row>
    <row r="74" spans="1:7" ht="15.75">
      <c r="A74" s="44" t="s">
        <v>1</v>
      </c>
      <c r="B74" s="43"/>
      <c r="C74" s="55">
        <f>SUM('3.sz.melléklet-K'!C72,'2.sz.melléklet-K'!C74,'4.sz.melléklet-K'!C74)</f>
        <v>311460</v>
      </c>
      <c r="D74" s="55">
        <f>SUM('3.sz.melléklet-K'!D72,'2.sz.melléklet-K'!D74,'4.sz.melléklet-K'!D74)</f>
        <v>407977</v>
      </c>
      <c r="E74" s="55">
        <f>SUM('3.sz.melléklet-K'!E72,'2.sz.melléklet-K'!E74,'4.sz.melléklet-K'!E74)</f>
        <v>300725</v>
      </c>
      <c r="F74" s="55">
        <f>SUM('3.sz.melléklet-K'!F72,'2.sz.melléklet-K'!F74,'4.sz.melléklet-K'!F74)</f>
        <v>256863</v>
      </c>
      <c r="G74" s="55">
        <f>SUM('3.sz.melléklet-K'!G72,'2.sz.melléklet-K'!G74,'4.sz.melléklet-K'!G74)</f>
        <v>43862</v>
      </c>
    </row>
    <row r="75" spans="1:7" ht="15">
      <c r="A75" s="26" t="s">
        <v>129</v>
      </c>
      <c r="B75" s="22" t="s">
        <v>130</v>
      </c>
      <c r="C75" s="48">
        <f>SUM('3.sz.melléklet-K'!C73,'2.sz.melléklet-K'!C75,'4.sz.melléklet-K'!C75)</f>
        <v>200</v>
      </c>
      <c r="D75" s="48">
        <f>SUM('3.sz.melléklet-K'!D73,'2.sz.melléklet-K'!D75,'4.sz.melléklet-K'!D75)</f>
        <v>419</v>
      </c>
      <c r="E75" s="48">
        <f>SUM('3.sz.melléklet-K'!E73,'2.sz.melléklet-K'!E75,'4.sz.melléklet-K'!E75)</f>
        <v>419</v>
      </c>
      <c r="F75" s="48">
        <f>SUM('3.sz.melléklet-K'!F73,'2.sz.melléklet-K'!F75,'4.sz.melléklet-K'!F75)</f>
        <v>106</v>
      </c>
      <c r="G75" s="48">
        <f>SUM('3.sz.melléklet-K'!G73,'2.sz.melléklet-K'!G75,'4.sz.melléklet-K'!G75)</f>
        <v>313</v>
      </c>
    </row>
    <row r="76" spans="1:7" ht="15">
      <c r="A76" s="26" t="s">
        <v>348</v>
      </c>
      <c r="B76" s="22" t="s">
        <v>131</v>
      </c>
      <c r="C76" s="48">
        <f>SUM('3.sz.melléklet-K'!C74,'2.sz.melléklet-K'!C76,'4.sz.melléklet-K'!C76)</f>
        <v>12374</v>
      </c>
      <c r="D76" s="48">
        <f>SUM('3.sz.melléklet-K'!D74,'2.sz.melléklet-K'!D76,'4.sz.melléklet-K'!D76)</f>
        <v>14188</v>
      </c>
      <c r="E76" s="48">
        <f>SUM('3.sz.melléklet-K'!E74,'2.sz.melléklet-K'!E76,'4.sz.melléklet-K'!E76)</f>
        <v>14188</v>
      </c>
      <c r="F76" s="48">
        <f>SUM('3.sz.melléklet-K'!F74,'2.sz.melléklet-K'!F76,'4.sz.melléklet-K'!F76)</f>
        <v>0</v>
      </c>
      <c r="G76" s="48">
        <f>SUM('3.sz.melléklet-K'!G74,'2.sz.melléklet-K'!G76,'4.sz.melléklet-K'!G76)</f>
        <v>14188</v>
      </c>
    </row>
    <row r="77" spans="1:7" ht="15">
      <c r="A77" s="26" t="s">
        <v>132</v>
      </c>
      <c r="B77" s="22" t="s">
        <v>133</v>
      </c>
      <c r="C77" s="48">
        <f>SUM('3.sz.melléklet-K'!C75,'2.sz.melléklet-K'!C77,'4.sz.melléklet-K'!C77)</f>
        <v>700</v>
      </c>
      <c r="D77" s="48">
        <f>SUM('3.sz.melléklet-K'!D75,'2.sz.melléklet-K'!D77,'4.sz.melléklet-K'!D77)</f>
        <v>769</v>
      </c>
      <c r="E77" s="48">
        <f>SUM('3.sz.melléklet-K'!E75,'2.sz.melléklet-K'!E77,'4.sz.melléklet-K'!E77)</f>
        <v>769</v>
      </c>
      <c r="F77" s="48">
        <f>SUM('3.sz.melléklet-K'!F75,'2.sz.melléklet-K'!F77,'4.sz.melléklet-K'!F77)</f>
        <v>0</v>
      </c>
      <c r="G77" s="48">
        <f>SUM('3.sz.melléklet-K'!G75,'2.sz.melléklet-K'!G77,'4.sz.melléklet-K'!G77)</f>
        <v>769</v>
      </c>
    </row>
    <row r="78" spans="1:7" ht="15">
      <c r="A78" s="26" t="s">
        <v>134</v>
      </c>
      <c r="B78" s="22" t="s">
        <v>135</v>
      </c>
      <c r="C78" s="48">
        <f>SUM('3.sz.melléklet-K'!C76,'2.sz.melléklet-K'!C78,'4.sz.melléklet-K'!C78)</f>
        <v>2035</v>
      </c>
      <c r="D78" s="48">
        <f>SUM('3.sz.melléklet-K'!D76,'2.sz.melléklet-K'!D78,'4.sz.melléklet-K'!D78)</f>
        <v>3677</v>
      </c>
      <c r="E78" s="48">
        <f>SUM('3.sz.melléklet-K'!E76,'2.sz.melléklet-K'!E78,'4.sz.melléklet-K'!E78)</f>
        <v>3677</v>
      </c>
      <c r="F78" s="48">
        <f>SUM('3.sz.melléklet-K'!F76,'2.sz.melléklet-K'!F78,'4.sz.melléklet-K'!F78)</f>
        <v>840</v>
      </c>
      <c r="G78" s="48">
        <f>SUM('3.sz.melléklet-K'!G76,'2.sz.melléklet-K'!G78,'4.sz.melléklet-K'!G78)</f>
        <v>2837</v>
      </c>
    </row>
    <row r="79" spans="1:7" ht="15">
      <c r="A79" s="5" t="s">
        <v>136</v>
      </c>
      <c r="B79" s="22" t="s">
        <v>137</v>
      </c>
      <c r="C79" s="48">
        <f>SUM('3.sz.melléklet-K'!C77,'2.sz.melléklet-K'!C79,'4.sz.melléklet-K'!C79)</f>
        <v>0</v>
      </c>
      <c r="D79" s="48">
        <f>SUM('3.sz.melléklet-K'!D77,'2.sz.melléklet-K'!D79,'4.sz.melléklet-K'!D79)</f>
        <v>0</v>
      </c>
      <c r="E79" s="48">
        <f>SUM('3.sz.melléklet-K'!E77,'2.sz.melléklet-K'!E79,'4.sz.melléklet-K'!E79)</f>
        <v>0</v>
      </c>
      <c r="F79" s="48">
        <f>SUM('3.sz.melléklet-K'!F77,'2.sz.melléklet-K'!F79,'4.sz.melléklet-K'!F79)</f>
        <v>0</v>
      </c>
      <c r="G79" s="48">
        <f>SUM('3.sz.melléklet-K'!G77,'2.sz.melléklet-K'!G79,'4.sz.melléklet-K'!G79)</f>
        <v>0</v>
      </c>
    </row>
    <row r="80" spans="1:7" ht="15">
      <c r="A80" s="5" t="s">
        <v>138</v>
      </c>
      <c r="B80" s="22" t="s">
        <v>139</v>
      </c>
      <c r="C80" s="48">
        <f>SUM('3.sz.melléklet-K'!C78,'2.sz.melléklet-K'!C80,'4.sz.melléklet-K'!C80)</f>
        <v>0</v>
      </c>
      <c r="D80" s="48">
        <f>SUM('3.sz.melléklet-K'!D78,'2.sz.melléklet-K'!D80,'4.sz.melléklet-K'!D80)</f>
        <v>0</v>
      </c>
      <c r="E80" s="48">
        <f>SUM('3.sz.melléklet-K'!E78,'2.sz.melléklet-K'!E80,'4.sz.melléklet-K'!E80)</f>
        <v>0</v>
      </c>
      <c r="F80" s="48">
        <f>SUM('3.sz.melléklet-K'!F78,'2.sz.melléklet-K'!F80,'4.sz.melléklet-K'!F80)</f>
        <v>0</v>
      </c>
      <c r="G80" s="48">
        <f>SUM('3.sz.melléklet-K'!G78,'2.sz.melléklet-K'!G80,'4.sz.melléklet-K'!G80)</f>
        <v>0</v>
      </c>
    </row>
    <row r="81" spans="1:7" ht="15">
      <c r="A81" s="5" t="s">
        <v>140</v>
      </c>
      <c r="B81" s="22" t="s">
        <v>141</v>
      </c>
      <c r="C81" s="48">
        <f>SUM('3.sz.melléklet-K'!C79,'2.sz.melléklet-K'!C81,'4.sz.melléklet-K'!C81)</f>
        <v>3902</v>
      </c>
      <c r="D81" s="48">
        <f>SUM('3.sz.melléklet-K'!D79,'2.sz.melléklet-K'!D81,'4.sz.melléklet-K'!D81)</f>
        <v>5223</v>
      </c>
      <c r="E81" s="48">
        <f>SUM('3.sz.melléklet-K'!E79,'2.sz.melléklet-K'!E81,'4.sz.melléklet-K'!E81)</f>
        <v>5223</v>
      </c>
      <c r="F81" s="48">
        <f>SUM('3.sz.melléklet-K'!F79,'2.sz.melléklet-K'!F81,'4.sz.melléklet-K'!F81)</f>
        <v>252</v>
      </c>
      <c r="G81" s="48">
        <f>SUM('3.sz.melléklet-K'!G79,'2.sz.melléklet-K'!G81,'4.sz.melléklet-K'!G81)</f>
        <v>4971</v>
      </c>
    </row>
    <row r="82" spans="1:7" ht="15">
      <c r="A82" s="41" t="s">
        <v>321</v>
      </c>
      <c r="B82" s="43" t="s">
        <v>142</v>
      </c>
      <c r="C82" s="55">
        <f>SUM('3.sz.melléklet-K'!C80,'2.sz.melléklet-K'!C82,'4.sz.melléklet-K'!C82)</f>
        <v>19211</v>
      </c>
      <c r="D82" s="55">
        <f>SUM('3.sz.melléklet-K'!D80,'2.sz.melléklet-K'!D82,'4.sz.melléklet-K'!D82)</f>
        <v>24276</v>
      </c>
      <c r="E82" s="55">
        <f>SUM('3.sz.melléklet-K'!E80,'2.sz.melléklet-K'!E82,'4.sz.melléklet-K'!E82)</f>
        <v>24276</v>
      </c>
      <c r="F82" s="55">
        <f>SUM('3.sz.melléklet-K'!F80,'2.sz.melléklet-K'!F82,'4.sz.melléklet-K'!F82)</f>
        <v>1198</v>
      </c>
      <c r="G82" s="55">
        <f>SUM('3.sz.melléklet-K'!G80,'2.sz.melléklet-K'!G82,'4.sz.melléklet-K'!G82)</f>
        <v>23078</v>
      </c>
    </row>
    <row r="83" spans="1:7" ht="15">
      <c r="A83" s="10" t="s">
        <v>143</v>
      </c>
      <c r="B83" s="22" t="s">
        <v>144</v>
      </c>
      <c r="C83" s="48">
        <f>SUM('3.sz.melléklet-K'!C81,'2.sz.melléklet-K'!C83,'4.sz.melléklet-K'!C83)</f>
        <v>17639</v>
      </c>
      <c r="D83" s="48">
        <f>SUM('3.sz.melléklet-K'!D81,'2.sz.melléklet-K'!D83,'4.sz.melléklet-K'!D83)</f>
        <v>57785</v>
      </c>
      <c r="E83" s="48">
        <f>SUM('3.sz.melléklet-K'!E81,'2.sz.melléklet-K'!E83,'4.sz.melléklet-K'!E83)</f>
        <v>48482</v>
      </c>
      <c r="F83" s="48">
        <f>SUM('3.sz.melléklet-K'!F81,'2.sz.melléklet-K'!F83,'4.sz.melléklet-K'!F83)</f>
        <v>3647</v>
      </c>
      <c r="G83" s="48">
        <f>SUM('3.sz.melléklet-K'!G81,'2.sz.melléklet-K'!G83,'4.sz.melléklet-K'!G83)</f>
        <v>44835</v>
      </c>
    </row>
    <row r="84" spans="1:7" ht="15">
      <c r="A84" s="10" t="s">
        <v>145</v>
      </c>
      <c r="B84" s="22" t="s">
        <v>146</v>
      </c>
      <c r="C84" s="48">
        <f>SUM('3.sz.melléklet-K'!C82,'2.sz.melléklet-K'!C84,'4.sz.melléklet-K'!C84)</f>
        <v>0</v>
      </c>
      <c r="D84" s="48">
        <f>SUM('3.sz.melléklet-K'!D82,'2.sz.melléklet-K'!D84,'4.sz.melléklet-K'!D84)</f>
        <v>0</v>
      </c>
      <c r="E84" s="48">
        <f>SUM('3.sz.melléklet-K'!E82,'2.sz.melléklet-K'!E84,'4.sz.melléklet-K'!E84)</f>
        <v>0</v>
      </c>
      <c r="F84" s="48">
        <f>SUM('3.sz.melléklet-K'!F82,'2.sz.melléklet-K'!F84,'4.sz.melléklet-K'!F84)</f>
        <v>0</v>
      </c>
      <c r="G84" s="48">
        <f>SUM('3.sz.melléklet-K'!G82,'2.sz.melléklet-K'!G84,'4.sz.melléklet-K'!G84)</f>
        <v>0</v>
      </c>
    </row>
    <row r="85" spans="1:7" ht="15">
      <c r="A85" s="10" t="s">
        <v>147</v>
      </c>
      <c r="B85" s="22" t="s">
        <v>148</v>
      </c>
      <c r="C85" s="48">
        <f>SUM('3.sz.melléklet-K'!C83,'2.sz.melléklet-K'!C85,'4.sz.melléklet-K'!C85)</f>
        <v>0</v>
      </c>
      <c r="D85" s="48">
        <f>SUM('3.sz.melléklet-K'!D83,'2.sz.melléklet-K'!D85,'4.sz.melléklet-K'!D85)</f>
        <v>0</v>
      </c>
      <c r="E85" s="48">
        <f>SUM('3.sz.melléklet-K'!E83,'2.sz.melléklet-K'!E85,'4.sz.melléklet-K'!E85)</f>
        <v>0</v>
      </c>
      <c r="F85" s="48">
        <f>SUM('3.sz.melléklet-K'!F83,'2.sz.melléklet-K'!F85,'4.sz.melléklet-K'!F85)</f>
        <v>0</v>
      </c>
      <c r="G85" s="48">
        <f>SUM('3.sz.melléklet-K'!G83,'2.sz.melléklet-K'!G85,'4.sz.melléklet-K'!G85)</f>
        <v>0</v>
      </c>
    </row>
    <row r="86" spans="1:7" ht="15">
      <c r="A86" s="10" t="s">
        <v>149</v>
      </c>
      <c r="B86" s="22" t="s">
        <v>150</v>
      </c>
      <c r="C86" s="48">
        <f>SUM('3.sz.melléklet-K'!C84,'2.sz.melléklet-K'!C86,'4.sz.melléklet-K'!C86)</f>
        <v>4763</v>
      </c>
      <c r="D86" s="48">
        <f>SUM('3.sz.melléklet-K'!D84,'2.sz.melléklet-K'!D86,'4.sz.melléklet-K'!D86)</f>
        <v>10630</v>
      </c>
      <c r="E86" s="48">
        <f>SUM('3.sz.melléklet-K'!E84,'2.sz.melléklet-K'!E86,'4.sz.melléklet-K'!E86)</f>
        <v>8322</v>
      </c>
      <c r="F86" s="48">
        <f>SUM('3.sz.melléklet-K'!F84,'2.sz.melléklet-K'!F86,'4.sz.melléklet-K'!F86)</f>
        <v>785</v>
      </c>
      <c r="G86" s="48">
        <f>SUM('3.sz.melléklet-K'!G84,'2.sz.melléklet-K'!G86,'4.sz.melléklet-K'!G86)</f>
        <v>7537</v>
      </c>
    </row>
    <row r="87" spans="1:7" ht="15">
      <c r="A87" s="40" t="s">
        <v>322</v>
      </c>
      <c r="B87" s="43" t="s">
        <v>151</v>
      </c>
      <c r="C87" s="55">
        <f>SUM('3.sz.melléklet-K'!C85,'2.sz.melléklet-K'!C87,'4.sz.melléklet-K'!C87)</f>
        <v>22402</v>
      </c>
      <c r="D87" s="55">
        <f>SUM('3.sz.melléklet-K'!D85,'2.sz.melléklet-K'!D87,'4.sz.melléklet-K'!D87)</f>
        <v>68415</v>
      </c>
      <c r="E87" s="55">
        <f>SUM('3.sz.melléklet-K'!E85,'2.sz.melléklet-K'!E87,'4.sz.melléklet-K'!E87)</f>
        <v>56804</v>
      </c>
      <c r="F87" s="55">
        <f>SUM('3.sz.melléklet-K'!F85,'2.sz.melléklet-K'!F87,'4.sz.melléklet-K'!F87)</f>
        <v>4432</v>
      </c>
      <c r="G87" s="55">
        <f>SUM('3.sz.melléklet-K'!G85,'2.sz.melléklet-K'!G87,'4.sz.melléklet-K'!G87)</f>
        <v>52372</v>
      </c>
    </row>
    <row r="88" spans="1:7" ht="14.25" customHeight="1">
      <c r="A88" s="10" t="s">
        <v>152</v>
      </c>
      <c r="B88" s="22" t="s">
        <v>153</v>
      </c>
      <c r="C88" s="48">
        <f>SUM('3.sz.melléklet-K'!C86,'2.sz.melléklet-K'!C88,'4.sz.melléklet-K'!C88)</f>
        <v>0</v>
      </c>
      <c r="D88" s="48">
        <f>SUM('3.sz.melléklet-K'!D86,'2.sz.melléklet-K'!D88,'4.sz.melléklet-K'!D88)</f>
        <v>0</v>
      </c>
      <c r="E88" s="48">
        <f>SUM('3.sz.melléklet-K'!E86,'2.sz.melléklet-K'!E88,'4.sz.melléklet-K'!E88)</f>
        <v>0</v>
      </c>
      <c r="F88" s="48">
        <f>SUM('3.sz.melléklet-K'!F86,'2.sz.melléklet-K'!F88,'4.sz.melléklet-K'!F88)</f>
        <v>0</v>
      </c>
      <c r="G88" s="48">
        <f>SUM('3.sz.melléklet-K'!G86,'2.sz.melléklet-K'!G88,'4.sz.melléklet-K'!G88)</f>
        <v>0</v>
      </c>
    </row>
    <row r="89" spans="1:7" ht="14.25" customHeight="1">
      <c r="A89" s="10" t="s">
        <v>349</v>
      </c>
      <c r="B89" s="22" t="s">
        <v>154</v>
      </c>
      <c r="C89" s="48">
        <f>SUM('3.sz.melléklet-K'!C87,'2.sz.melléklet-K'!C89,'4.sz.melléklet-K'!C89)</f>
        <v>0</v>
      </c>
      <c r="D89" s="48">
        <f>SUM('3.sz.melléklet-K'!D87,'2.sz.melléklet-K'!D89,'4.sz.melléklet-K'!D89)</f>
        <v>0</v>
      </c>
      <c r="E89" s="48">
        <f>SUM('3.sz.melléklet-K'!E87,'2.sz.melléklet-K'!E89,'4.sz.melléklet-K'!E89)</f>
        <v>0</v>
      </c>
      <c r="F89" s="48">
        <f>SUM('3.sz.melléklet-K'!F87,'2.sz.melléklet-K'!F89,'4.sz.melléklet-K'!F89)</f>
        <v>0</v>
      </c>
      <c r="G89" s="48">
        <f>SUM('3.sz.melléklet-K'!G87,'2.sz.melléklet-K'!G89,'4.sz.melléklet-K'!G89)</f>
        <v>0</v>
      </c>
    </row>
    <row r="90" spans="1:7" ht="14.25" customHeight="1">
      <c r="A90" s="10" t="s">
        <v>350</v>
      </c>
      <c r="B90" s="22" t="s">
        <v>155</v>
      </c>
      <c r="C90" s="48">
        <f>SUM('3.sz.melléklet-K'!C88,'2.sz.melléklet-K'!C90,'4.sz.melléklet-K'!C90)</f>
        <v>0</v>
      </c>
      <c r="D90" s="48">
        <f>SUM('3.sz.melléklet-K'!D88,'2.sz.melléklet-K'!D90,'4.sz.melléklet-K'!D90)</f>
        <v>0</v>
      </c>
      <c r="E90" s="48">
        <f>SUM('3.sz.melléklet-K'!E88,'2.sz.melléklet-K'!E90,'4.sz.melléklet-K'!E90)</f>
        <v>0</v>
      </c>
      <c r="F90" s="48">
        <f>SUM('3.sz.melléklet-K'!F88,'2.sz.melléklet-K'!F90,'4.sz.melléklet-K'!F90)</f>
        <v>0</v>
      </c>
      <c r="G90" s="48">
        <f>SUM('3.sz.melléklet-K'!G88,'2.sz.melléklet-K'!G90,'4.sz.melléklet-K'!G90)</f>
        <v>0</v>
      </c>
    </row>
    <row r="91" spans="1:7" ht="14.25" customHeight="1">
      <c r="A91" s="10" t="s">
        <v>351</v>
      </c>
      <c r="B91" s="22" t="s">
        <v>156</v>
      </c>
      <c r="C91" s="48">
        <f>SUM('3.sz.melléklet-K'!C89,'2.sz.melléklet-K'!C91,'4.sz.melléklet-K'!C91)</f>
        <v>0</v>
      </c>
      <c r="D91" s="48">
        <f>SUM('3.sz.melléklet-K'!D89,'2.sz.melléklet-K'!D91,'4.sz.melléklet-K'!D91)</f>
        <v>0</v>
      </c>
      <c r="E91" s="48">
        <f>SUM('3.sz.melléklet-K'!E89,'2.sz.melléklet-K'!E91,'4.sz.melléklet-K'!E91)</f>
        <v>0</v>
      </c>
      <c r="F91" s="48">
        <f>SUM('3.sz.melléklet-K'!F89,'2.sz.melléklet-K'!F91,'4.sz.melléklet-K'!F91)</f>
        <v>0</v>
      </c>
      <c r="G91" s="48">
        <f>SUM('3.sz.melléklet-K'!G89,'2.sz.melléklet-K'!G91,'4.sz.melléklet-K'!G91)</f>
        <v>0</v>
      </c>
    </row>
    <row r="92" spans="1:7" ht="14.25" customHeight="1">
      <c r="A92" s="10" t="s">
        <v>352</v>
      </c>
      <c r="B92" s="22" t="s">
        <v>157</v>
      </c>
      <c r="C92" s="48">
        <f>SUM('3.sz.melléklet-K'!C90,'2.sz.melléklet-K'!C92,'4.sz.melléklet-K'!C92)</f>
        <v>0</v>
      </c>
      <c r="D92" s="48">
        <f>SUM('3.sz.melléklet-K'!D90,'2.sz.melléklet-K'!D92,'4.sz.melléklet-K'!D92)</f>
        <v>0</v>
      </c>
      <c r="E92" s="48">
        <f>SUM('3.sz.melléklet-K'!E90,'2.sz.melléklet-K'!E92,'4.sz.melléklet-K'!E92)</f>
        <v>0</v>
      </c>
      <c r="F92" s="48">
        <f>SUM('3.sz.melléklet-K'!F90,'2.sz.melléklet-K'!F92,'4.sz.melléklet-K'!F92)</f>
        <v>0</v>
      </c>
      <c r="G92" s="48">
        <f>SUM('3.sz.melléklet-K'!G90,'2.sz.melléklet-K'!G92,'4.sz.melléklet-K'!G92)</f>
        <v>0</v>
      </c>
    </row>
    <row r="93" spans="1:7" ht="14.25" customHeight="1">
      <c r="A93" s="10" t="s">
        <v>353</v>
      </c>
      <c r="B93" s="22" t="s">
        <v>158</v>
      </c>
      <c r="C93" s="48">
        <f>SUM('3.sz.melléklet-K'!C91,'2.sz.melléklet-K'!C93,'4.sz.melléklet-K'!C93)</f>
        <v>0</v>
      </c>
      <c r="D93" s="48">
        <f>SUM('3.sz.melléklet-K'!D91,'2.sz.melléklet-K'!D93,'4.sz.melléklet-K'!D93)</f>
        <v>0</v>
      </c>
      <c r="E93" s="48">
        <f>SUM('3.sz.melléklet-K'!E91,'2.sz.melléklet-K'!E93,'4.sz.melléklet-K'!E93)</f>
        <v>0</v>
      </c>
      <c r="F93" s="48">
        <f>SUM('3.sz.melléklet-K'!F91,'2.sz.melléklet-K'!F93,'4.sz.melléklet-K'!F93)</f>
        <v>0</v>
      </c>
      <c r="G93" s="48">
        <f>SUM('3.sz.melléklet-K'!G91,'2.sz.melléklet-K'!G93,'4.sz.melléklet-K'!G93)</f>
        <v>0</v>
      </c>
    </row>
    <row r="94" spans="1:7" ht="15">
      <c r="A94" s="10" t="s">
        <v>159</v>
      </c>
      <c r="B94" s="22" t="s">
        <v>160</v>
      </c>
      <c r="C94" s="48">
        <f>SUM('3.sz.melléklet-K'!C92,'2.sz.melléklet-K'!C94,'4.sz.melléklet-K'!C94)</f>
        <v>0</v>
      </c>
      <c r="D94" s="48">
        <f>SUM('3.sz.melléklet-K'!D92,'2.sz.melléklet-K'!D94,'4.sz.melléklet-K'!D94)</f>
        <v>0</v>
      </c>
      <c r="E94" s="48">
        <f>SUM('3.sz.melléklet-K'!E92,'2.sz.melléklet-K'!E94,'4.sz.melléklet-K'!E94)</f>
        <v>0</v>
      </c>
      <c r="F94" s="48">
        <f>SUM('3.sz.melléklet-K'!F92,'2.sz.melléklet-K'!F94,'4.sz.melléklet-K'!F94)</f>
        <v>0</v>
      </c>
      <c r="G94" s="48">
        <f>SUM('3.sz.melléklet-K'!G92,'2.sz.melléklet-K'!G94,'4.sz.melléklet-K'!G94)</f>
        <v>0</v>
      </c>
    </row>
    <row r="95" spans="1:7" ht="15">
      <c r="A95" s="10" t="s">
        <v>354</v>
      </c>
      <c r="B95" s="22" t="s">
        <v>161</v>
      </c>
      <c r="C95" s="48">
        <f>SUM('3.sz.melléklet-K'!C93,'2.sz.melléklet-K'!C95,'4.sz.melléklet-K'!C95)</f>
        <v>0</v>
      </c>
      <c r="D95" s="48">
        <f>SUM('3.sz.melléklet-K'!D93,'2.sz.melléklet-K'!D95,'4.sz.melléklet-K'!D95)</f>
        <v>0</v>
      </c>
      <c r="E95" s="48">
        <f>SUM('3.sz.melléklet-K'!E93,'2.sz.melléklet-K'!E95,'4.sz.melléklet-K'!E95)</f>
        <v>0</v>
      </c>
      <c r="F95" s="48">
        <f>SUM('3.sz.melléklet-K'!F93,'2.sz.melléklet-K'!F95,'4.sz.melléklet-K'!F95)</f>
        <v>0</v>
      </c>
      <c r="G95" s="48">
        <f>SUM('3.sz.melléklet-K'!G93,'2.sz.melléklet-K'!G95,'4.sz.melléklet-K'!G95)</f>
        <v>0</v>
      </c>
    </row>
    <row r="96" spans="1:7" ht="15">
      <c r="A96" s="40" t="s">
        <v>323</v>
      </c>
      <c r="B96" s="43" t="s">
        <v>162</v>
      </c>
      <c r="C96" s="55">
        <f>SUM('3.sz.melléklet-K'!C94,'2.sz.melléklet-K'!C96,'4.sz.melléklet-K'!C96)</f>
        <v>0</v>
      </c>
      <c r="D96" s="55">
        <f>SUM('3.sz.melléklet-K'!D94,'2.sz.melléklet-K'!D96,'4.sz.melléklet-K'!D96)</f>
        <v>0</v>
      </c>
      <c r="E96" s="55">
        <f>SUM('3.sz.melléklet-K'!E94,'2.sz.melléklet-K'!E96,'4.sz.melléklet-K'!E96)</f>
        <v>0</v>
      </c>
      <c r="F96" s="48">
        <f>SUM('3.sz.melléklet-K'!F94,'2.sz.melléklet-K'!F96,'4.sz.melléklet-K'!F96)</f>
        <v>0</v>
      </c>
      <c r="G96" s="48">
        <f>SUM('3.sz.melléklet-K'!G94,'2.sz.melléklet-K'!G96,'4.sz.melléklet-K'!G96)</f>
        <v>0</v>
      </c>
    </row>
    <row r="97" spans="1:7" ht="15.75">
      <c r="A97" s="44" t="s">
        <v>2</v>
      </c>
      <c r="B97" s="43"/>
      <c r="C97" s="55">
        <f>SUM('3.sz.melléklet-K'!C95,'2.sz.melléklet-K'!C97,'4.sz.melléklet-K'!C97)</f>
        <v>41613</v>
      </c>
      <c r="D97" s="55">
        <f>SUM('3.sz.melléklet-K'!D95,'2.sz.melléklet-K'!D97,'4.sz.melléklet-K'!D97)</f>
        <v>92691</v>
      </c>
      <c r="E97" s="55">
        <f>SUM('3.sz.melléklet-K'!E95,'2.sz.melléklet-K'!E97,'4.sz.melléklet-K'!E97)</f>
        <v>81080</v>
      </c>
      <c r="F97" s="55">
        <f>SUM('3.sz.melléklet-K'!F95,'2.sz.melléklet-K'!F97,'4.sz.melléklet-K'!F97)</f>
        <v>5630</v>
      </c>
      <c r="G97" s="55">
        <f>SUM('3.sz.melléklet-K'!G95,'2.sz.melléklet-K'!G97,'4.sz.melléklet-K'!G97)</f>
        <v>75450</v>
      </c>
    </row>
    <row r="98" spans="1:7" ht="15.75">
      <c r="A98" s="27" t="s">
        <v>362</v>
      </c>
      <c r="B98" s="28" t="s">
        <v>163</v>
      </c>
      <c r="C98" s="55">
        <f>SUM('3.sz.melléklet-K'!C96,'2.sz.melléklet-K'!C98,'4.sz.melléklet-K'!C98)</f>
        <v>353073</v>
      </c>
      <c r="D98" s="55">
        <f>SUM('3.sz.melléklet-K'!D96,'2.sz.melléklet-K'!D98,'4.sz.melléklet-K'!D98)</f>
        <v>500668</v>
      </c>
      <c r="E98" s="55">
        <f>SUM('3.sz.melléklet-K'!E96,'2.sz.melléklet-K'!E98,'4.sz.melléklet-K'!E98)</f>
        <v>381805</v>
      </c>
      <c r="F98" s="55">
        <f>SUM('3.sz.melléklet-K'!F96,'2.sz.melléklet-K'!F98,'4.sz.melléklet-K'!F98)</f>
        <v>262493</v>
      </c>
      <c r="G98" s="55">
        <f>SUM('3.sz.melléklet-K'!G96,'2.sz.melléklet-K'!G98,'4.sz.melléklet-K'!G98)</f>
        <v>119312</v>
      </c>
    </row>
    <row r="99" spans="1:23" ht="15">
      <c r="A99" s="10" t="s">
        <v>355</v>
      </c>
      <c r="B99" s="4" t="s">
        <v>164</v>
      </c>
      <c r="C99" s="48">
        <f>SUM('3.sz.melléklet-K'!C97,'2.sz.melléklet-K'!C99,'4.sz.melléklet-K'!C99)</f>
        <v>0</v>
      </c>
      <c r="D99" s="48">
        <f>SUM('3.sz.melléklet-K'!D97,'2.sz.melléklet-K'!D99,'4.sz.melléklet-K'!D99)</f>
        <v>0</v>
      </c>
      <c r="E99" s="48">
        <f>SUM('3.sz.melléklet-K'!E97,'2.sz.melléklet-K'!E99,'4.sz.melléklet-K'!E99)</f>
        <v>0</v>
      </c>
      <c r="F99" s="48">
        <f>SUM('3.sz.melléklet-K'!F97,'2.sz.melléklet-K'!F99,'4.sz.melléklet-K'!F99)</f>
        <v>0</v>
      </c>
      <c r="G99" s="48">
        <f>SUM('3.sz.melléklet-K'!G97,'2.sz.melléklet-K'!G99,'4.sz.melléklet-K'!G99)</f>
        <v>0</v>
      </c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6"/>
      <c r="W99" s="16"/>
    </row>
    <row r="100" spans="1:23" ht="15">
      <c r="A100" s="10" t="s">
        <v>165</v>
      </c>
      <c r="B100" s="4" t="s">
        <v>166</v>
      </c>
      <c r="C100" s="48">
        <f>SUM('3.sz.melléklet-K'!C98,'2.sz.melléklet-K'!C100,'4.sz.melléklet-K'!C100)</f>
        <v>18550</v>
      </c>
      <c r="D100" s="48">
        <f>SUM('3.sz.melléklet-K'!D98,'2.sz.melléklet-K'!D100,'4.sz.melléklet-K'!D100)</f>
        <v>18550</v>
      </c>
      <c r="E100" s="48">
        <f>SUM('3.sz.melléklet-K'!E98,'2.sz.melléklet-K'!E100,'4.sz.melléklet-K'!E100)</f>
        <v>18550</v>
      </c>
      <c r="F100" s="48">
        <f>SUM('3.sz.melléklet-K'!F98,'2.sz.melléklet-K'!F100,'4.sz.melléklet-K'!F100)</f>
        <v>18550</v>
      </c>
      <c r="G100" s="48">
        <f>SUM('3.sz.melléklet-K'!G98,'2.sz.melléklet-K'!G100,'4.sz.melléklet-K'!G100)</f>
        <v>0</v>
      </c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6"/>
      <c r="W100" s="16"/>
    </row>
    <row r="101" spans="1:23" ht="15">
      <c r="A101" s="10" t="s">
        <v>356</v>
      </c>
      <c r="B101" s="4" t="s">
        <v>167</v>
      </c>
      <c r="C101" s="48">
        <f>SUM('3.sz.melléklet-K'!C99,'2.sz.melléklet-K'!C101,'4.sz.melléklet-K'!C101)</f>
        <v>0</v>
      </c>
      <c r="D101" s="48">
        <f>SUM('3.sz.melléklet-K'!D99,'2.sz.melléklet-K'!D101,'4.sz.melléklet-K'!D101)</f>
        <v>0</v>
      </c>
      <c r="E101" s="48">
        <f>SUM('3.sz.melléklet-K'!E99,'2.sz.melléklet-K'!E101,'4.sz.melléklet-K'!E101)</f>
        <v>0</v>
      </c>
      <c r="F101" s="48">
        <f>SUM('3.sz.melléklet-K'!F99,'2.sz.melléklet-K'!F101,'4.sz.melléklet-K'!F101)</f>
        <v>0</v>
      </c>
      <c r="G101" s="48">
        <f>SUM('3.sz.melléklet-K'!G99,'2.sz.melléklet-K'!G101,'4.sz.melléklet-K'!G101)</f>
        <v>0</v>
      </c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6"/>
      <c r="W101" s="16"/>
    </row>
    <row r="102" spans="1:23" ht="15">
      <c r="A102" s="12" t="s">
        <v>324</v>
      </c>
      <c r="B102" s="6" t="s">
        <v>168</v>
      </c>
      <c r="C102" s="48">
        <f>SUM('3.sz.melléklet-K'!C100,'2.sz.melléklet-K'!C102,'4.sz.melléklet-K'!C102)</f>
        <v>18550</v>
      </c>
      <c r="D102" s="48">
        <f>SUM('3.sz.melléklet-K'!D100,'2.sz.melléklet-K'!D102,'4.sz.melléklet-K'!D102)</f>
        <v>18550</v>
      </c>
      <c r="E102" s="48">
        <f>SUM('3.sz.melléklet-K'!E100,'2.sz.melléklet-K'!E102,'4.sz.melléklet-K'!E102)</f>
        <v>18550</v>
      </c>
      <c r="F102" s="48">
        <f>SUM('3.sz.melléklet-K'!F100,'2.sz.melléklet-K'!F102,'4.sz.melléklet-K'!F102)</f>
        <v>18550</v>
      </c>
      <c r="G102" s="48">
        <f>SUM('3.sz.melléklet-K'!G100,'2.sz.melléklet-K'!G102,'4.sz.melléklet-K'!G102)</f>
        <v>0</v>
      </c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6"/>
      <c r="W102" s="16"/>
    </row>
    <row r="103" spans="1:23" ht="15">
      <c r="A103" s="29" t="s">
        <v>357</v>
      </c>
      <c r="B103" s="4" t="s">
        <v>169</v>
      </c>
      <c r="C103" s="48">
        <f>SUM('3.sz.melléklet-K'!C101,'2.sz.melléklet-K'!C103,'4.sz.melléklet-K'!C103)</f>
        <v>0</v>
      </c>
      <c r="D103" s="48">
        <f>SUM('3.sz.melléklet-K'!D101,'2.sz.melléklet-K'!D103,'4.sz.melléklet-K'!D103)</f>
        <v>0</v>
      </c>
      <c r="E103" s="48">
        <f>SUM('3.sz.melléklet-K'!E101,'2.sz.melléklet-K'!E103,'4.sz.melléklet-K'!E103)</f>
        <v>0</v>
      </c>
      <c r="F103" s="48">
        <f>SUM('3.sz.melléklet-K'!F101,'2.sz.melléklet-K'!F103,'4.sz.melléklet-K'!F103)</f>
        <v>0</v>
      </c>
      <c r="G103" s="48">
        <f>SUM('3.sz.melléklet-K'!G101,'2.sz.melléklet-K'!G103,'4.sz.melléklet-K'!G103)</f>
        <v>0</v>
      </c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6"/>
      <c r="W103" s="16"/>
    </row>
    <row r="104" spans="1:23" ht="15">
      <c r="A104" s="29" t="s">
        <v>327</v>
      </c>
      <c r="B104" s="4" t="s">
        <v>170</v>
      </c>
      <c r="C104" s="48">
        <f>SUM('3.sz.melléklet-K'!C102,'2.sz.melléklet-K'!C104,'4.sz.melléklet-K'!C104)</f>
        <v>0</v>
      </c>
      <c r="D104" s="48">
        <f>SUM('3.sz.melléklet-K'!D102,'2.sz.melléklet-K'!D104,'4.sz.melléklet-K'!D104)</f>
        <v>0</v>
      </c>
      <c r="E104" s="48">
        <f>SUM('3.sz.melléklet-K'!E102,'2.sz.melléklet-K'!E104,'4.sz.melléklet-K'!E104)</f>
        <v>0</v>
      </c>
      <c r="F104" s="48">
        <f>SUM('3.sz.melléklet-K'!F102,'2.sz.melléklet-K'!F104,'4.sz.melléklet-K'!F104)</f>
        <v>0</v>
      </c>
      <c r="G104" s="48">
        <f>SUM('3.sz.melléklet-K'!G102,'2.sz.melléklet-K'!G104,'4.sz.melléklet-K'!G104)</f>
        <v>0</v>
      </c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6"/>
      <c r="W104" s="16"/>
    </row>
    <row r="105" spans="1:23" ht="15">
      <c r="A105" s="10" t="s">
        <v>171</v>
      </c>
      <c r="B105" s="4" t="s">
        <v>172</v>
      </c>
      <c r="C105" s="48">
        <f>SUM('3.sz.melléklet-K'!C103,'2.sz.melléklet-K'!C105,'4.sz.melléklet-K'!C105)</f>
        <v>0</v>
      </c>
      <c r="D105" s="48">
        <f>SUM('3.sz.melléklet-K'!D103,'2.sz.melléklet-K'!D105,'4.sz.melléklet-K'!D105)</f>
        <v>0</v>
      </c>
      <c r="E105" s="48">
        <f>SUM('3.sz.melléklet-K'!E103,'2.sz.melléklet-K'!E105,'4.sz.melléklet-K'!E105)</f>
        <v>0</v>
      </c>
      <c r="F105" s="48">
        <f>SUM('3.sz.melléklet-K'!F103,'2.sz.melléklet-K'!F105,'4.sz.melléklet-K'!F105)</f>
        <v>0</v>
      </c>
      <c r="G105" s="48">
        <f>SUM('3.sz.melléklet-K'!G103,'2.sz.melléklet-K'!G105,'4.sz.melléklet-K'!G105)</f>
        <v>0</v>
      </c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6"/>
      <c r="W105" s="16"/>
    </row>
    <row r="106" spans="1:23" ht="15">
      <c r="A106" s="10" t="s">
        <v>358</v>
      </c>
      <c r="B106" s="4" t="s">
        <v>173</v>
      </c>
      <c r="C106" s="48">
        <f>SUM('3.sz.melléklet-K'!C104,'2.sz.melléklet-K'!C106,'4.sz.melléklet-K'!C106)</f>
        <v>0</v>
      </c>
      <c r="D106" s="48">
        <f>SUM('3.sz.melléklet-K'!D104,'2.sz.melléklet-K'!D106,'4.sz.melléklet-K'!D106)</f>
        <v>0</v>
      </c>
      <c r="E106" s="48">
        <f>SUM('3.sz.melléklet-K'!E104,'2.sz.melléklet-K'!E106,'4.sz.melléklet-K'!E106)</f>
        <v>0</v>
      </c>
      <c r="F106" s="48">
        <f>SUM('3.sz.melléklet-K'!F104,'2.sz.melléklet-K'!F106,'4.sz.melléklet-K'!F106)</f>
        <v>0</v>
      </c>
      <c r="G106" s="48">
        <f>SUM('3.sz.melléklet-K'!G104,'2.sz.melléklet-K'!G106,'4.sz.melléklet-K'!G106)</f>
        <v>0</v>
      </c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6"/>
      <c r="W106" s="16"/>
    </row>
    <row r="107" spans="1:23" ht="15">
      <c r="A107" s="11" t="s">
        <v>325</v>
      </c>
      <c r="B107" s="6" t="s">
        <v>174</v>
      </c>
      <c r="C107" s="48">
        <f>SUM('3.sz.melléklet-K'!C105,'2.sz.melléklet-K'!C107,'4.sz.melléklet-K'!C107)</f>
        <v>0</v>
      </c>
      <c r="D107" s="48">
        <f>SUM('3.sz.melléklet-K'!D105,'2.sz.melléklet-K'!D107,'4.sz.melléklet-K'!D107)</f>
        <v>0</v>
      </c>
      <c r="E107" s="48">
        <f>SUM('3.sz.melléklet-K'!E105,'2.sz.melléklet-K'!E107,'4.sz.melléklet-K'!E107)</f>
        <v>0</v>
      </c>
      <c r="F107" s="48">
        <f>SUM('3.sz.melléklet-K'!F105,'2.sz.melléklet-K'!F107,'4.sz.melléklet-K'!F107)</f>
        <v>0</v>
      </c>
      <c r="G107" s="48">
        <f>SUM('3.sz.melléklet-K'!G105,'2.sz.melléklet-K'!G107,'4.sz.melléklet-K'!G107)</f>
        <v>0</v>
      </c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6"/>
      <c r="W107" s="16"/>
    </row>
    <row r="108" spans="1:23" ht="15">
      <c r="A108" s="29" t="s">
        <v>175</v>
      </c>
      <c r="B108" s="4" t="s">
        <v>176</v>
      </c>
      <c r="C108" s="48">
        <f>SUM('3.sz.melléklet-K'!C106,'2.sz.melléklet-K'!C108,'4.sz.melléklet-K'!C108)</f>
        <v>0</v>
      </c>
      <c r="D108" s="48">
        <f>SUM('3.sz.melléklet-K'!D106,'2.sz.melléklet-K'!D108,'4.sz.melléklet-K'!D108)</f>
        <v>0</v>
      </c>
      <c r="E108" s="48">
        <f>SUM('3.sz.melléklet-K'!E106,'2.sz.melléklet-K'!E108,'4.sz.melléklet-K'!E108)</f>
        <v>0</v>
      </c>
      <c r="F108" s="48">
        <f>SUM('3.sz.melléklet-K'!F106,'2.sz.melléklet-K'!F108,'4.sz.melléklet-K'!F108)</f>
        <v>0</v>
      </c>
      <c r="G108" s="48">
        <f>SUM('3.sz.melléklet-K'!G106,'2.sz.melléklet-K'!G108,'4.sz.melléklet-K'!G108)</f>
        <v>0</v>
      </c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6"/>
      <c r="W108" s="16"/>
    </row>
    <row r="109" spans="1:23" ht="15">
      <c r="A109" s="29" t="s">
        <v>177</v>
      </c>
      <c r="B109" s="4" t="s">
        <v>178</v>
      </c>
      <c r="C109" s="48">
        <f>SUM('3.sz.melléklet-K'!C107,'2.sz.melléklet-K'!C109,'4.sz.melléklet-K'!C109)</f>
        <v>7742</v>
      </c>
      <c r="D109" s="48">
        <f>SUM('3.sz.melléklet-K'!D107,'2.sz.melléklet-K'!D109,'4.sz.melléklet-K'!D109)</f>
        <v>7742</v>
      </c>
      <c r="E109" s="48">
        <f>SUM('3.sz.melléklet-K'!E107,'2.sz.melléklet-K'!E109,'4.sz.melléklet-K'!E109)</f>
        <v>7742</v>
      </c>
      <c r="F109" s="48">
        <f>SUM('3.sz.melléklet-K'!F107,'2.sz.melléklet-K'!F109,'4.sz.melléklet-K'!F109)</f>
        <v>7742</v>
      </c>
      <c r="G109" s="48">
        <f>SUM('3.sz.melléklet-K'!G107,'2.sz.melléklet-K'!G109,'4.sz.melléklet-K'!G109)</f>
        <v>0</v>
      </c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6"/>
      <c r="W109" s="16"/>
    </row>
    <row r="110" spans="1:23" ht="15">
      <c r="A110" s="11" t="s">
        <v>179</v>
      </c>
      <c r="B110" s="6" t="s">
        <v>180</v>
      </c>
      <c r="C110" s="55">
        <v>0</v>
      </c>
      <c r="D110" s="55">
        <v>0</v>
      </c>
      <c r="E110" s="55">
        <v>0</v>
      </c>
      <c r="F110" s="48">
        <v>0</v>
      </c>
      <c r="G110" s="48">
        <f>SUM('3.sz.melléklet-K'!G108,'2.sz.melléklet-K'!G110,'4.sz.melléklet-K'!G110)</f>
        <v>0</v>
      </c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6"/>
      <c r="W110" s="16"/>
    </row>
    <row r="111" spans="1:23" ht="15">
      <c r="A111" s="29" t="s">
        <v>181</v>
      </c>
      <c r="B111" s="4" t="s">
        <v>182</v>
      </c>
      <c r="C111" s="48">
        <f>SUM('3.sz.melléklet-K'!C109,'2.sz.melléklet-K'!C111,'4.sz.melléklet-K'!C111)</f>
        <v>0</v>
      </c>
      <c r="D111" s="48">
        <f>SUM('3.sz.melléklet-K'!D109,'2.sz.melléklet-K'!D111,'4.sz.melléklet-K'!D111)</f>
        <v>0</v>
      </c>
      <c r="E111" s="48">
        <f>SUM('3.sz.melléklet-K'!E109,'2.sz.melléklet-K'!E111,'4.sz.melléklet-K'!E111)</f>
        <v>0</v>
      </c>
      <c r="F111" s="48">
        <f>SUM('3.sz.melléklet-K'!F109,'2.sz.melléklet-K'!F111,'4.sz.melléklet-K'!F111)</f>
        <v>0</v>
      </c>
      <c r="G111" s="48">
        <f>SUM('3.sz.melléklet-K'!G109,'2.sz.melléklet-K'!G111,'4.sz.melléklet-K'!G111)</f>
        <v>0</v>
      </c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6"/>
      <c r="W111" s="16"/>
    </row>
    <row r="112" spans="1:23" ht="15">
      <c r="A112" s="29" t="s">
        <v>183</v>
      </c>
      <c r="B112" s="4" t="s">
        <v>184</v>
      </c>
      <c r="C112" s="48">
        <f>SUM('3.sz.melléklet-K'!C110,'2.sz.melléklet-K'!C112,'4.sz.melléklet-K'!C112)</f>
        <v>0</v>
      </c>
      <c r="D112" s="48">
        <f>SUM('3.sz.melléklet-K'!D110,'2.sz.melléklet-K'!D112,'4.sz.melléklet-K'!D112)</f>
        <v>0</v>
      </c>
      <c r="E112" s="48">
        <f>SUM('3.sz.melléklet-K'!E110,'2.sz.melléklet-K'!E112,'4.sz.melléklet-K'!E112)</f>
        <v>0</v>
      </c>
      <c r="F112" s="48">
        <f>SUM('3.sz.melléklet-K'!F110,'2.sz.melléklet-K'!F112,'4.sz.melléklet-K'!F112)</f>
        <v>0</v>
      </c>
      <c r="G112" s="48">
        <f>SUM('3.sz.melléklet-K'!G110,'2.sz.melléklet-K'!G112,'4.sz.melléklet-K'!G112)</f>
        <v>0</v>
      </c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6"/>
      <c r="W112" s="16"/>
    </row>
    <row r="113" spans="1:23" ht="15">
      <c r="A113" s="29" t="s">
        <v>185</v>
      </c>
      <c r="B113" s="4" t="s">
        <v>186</v>
      </c>
      <c r="C113" s="48">
        <f>SUM('3.sz.melléklet-K'!C111,'2.sz.melléklet-K'!C113,'4.sz.melléklet-K'!C113)</f>
        <v>0</v>
      </c>
      <c r="D113" s="48">
        <f>SUM('3.sz.melléklet-K'!D111,'2.sz.melléklet-K'!D113,'4.sz.melléklet-K'!D113)</f>
        <v>0</v>
      </c>
      <c r="E113" s="48">
        <f>SUM('3.sz.melléklet-K'!E111,'2.sz.melléklet-K'!E113,'4.sz.melléklet-K'!E113)</f>
        <v>0</v>
      </c>
      <c r="F113" s="48">
        <f>SUM('3.sz.melléklet-K'!F111,'2.sz.melléklet-K'!F113,'4.sz.melléklet-K'!F113)</f>
        <v>0</v>
      </c>
      <c r="G113" s="48">
        <f>SUM('3.sz.melléklet-K'!G111,'2.sz.melléklet-K'!G113,'4.sz.melléklet-K'!G113)</f>
        <v>0</v>
      </c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6"/>
      <c r="W113" s="16"/>
    </row>
    <row r="114" spans="1:23" ht="15">
      <c r="A114" s="30" t="s">
        <v>326</v>
      </c>
      <c r="B114" s="31" t="s">
        <v>187</v>
      </c>
      <c r="C114" s="55">
        <f>SUM(C102,C107,C108,C109,C110,C111,C112,C113)</f>
        <v>26292</v>
      </c>
      <c r="D114" s="55">
        <f>SUM(D102,D107,D108,D109,D110,D111,D112,D113)</f>
        <v>26292</v>
      </c>
      <c r="E114" s="55">
        <f>SUM(E102,E107,E108,E109,E110,E111,E112,E113)</f>
        <v>26292</v>
      </c>
      <c r="F114" s="55">
        <f>SUM(F102,F107,F108,F109,F110,F111,F112,F113)</f>
        <v>26292</v>
      </c>
      <c r="G114" s="55">
        <f>SUM(G102,G107,G108,G109,G110,G111,G112,G113)</f>
        <v>0</v>
      </c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6"/>
      <c r="W114" s="16"/>
    </row>
    <row r="115" spans="1:23" ht="15">
      <c r="A115" s="29" t="s">
        <v>188</v>
      </c>
      <c r="B115" s="4" t="s">
        <v>189</v>
      </c>
      <c r="C115" s="48">
        <f>SUM('3.sz.melléklet-K'!C113,'2.sz.melléklet-K'!C115,'4.sz.melléklet-K'!C115)</f>
        <v>0</v>
      </c>
      <c r="D115" s="48">
        <f>SUM('3.sz.melléklet-K'!D113,'2.sz.melléklet-K'!D115,'4.sz.melléklet-K'!D115)</f>
        <v>0</v>
      </c>
      <c r="E115" s="48">
        <f>SUM('3.sz.melléklet-K'!E113,'2.sz.melléklet-K'!E115,'4.sz.melléklet-K'!E115)</f>
        <v>0</v>
      </c>
      <c r="F115" s="48">
        <f>SUM('3.sz.melléklet-K'!F113,'2.sz.melléklet-K'!F115,'4.sz.melléklet-K'!F115)</f>
        <v>0</v>
      </c>
      <c r="G115" s="48">
        <f>SUM('3.sz.melléklet-K'!G113,'2.sz.melléklet-K'!G115,'4.sz.melléklet-K'!G115)</f>
        <v>0</v>
      </c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6"/>
      <c r="W115" s="16"/>
    </row>
    <row r="116" spans="1:23" ht="15">
      <c r="A116" s="10" t="s">
        <v>190</v>
      </c>
      <c r="B116" s="4" t="s">
        <v>191</v>
      </c>
      <c r="C116" s="48">
        <f>SUM('3.sz.melléklet-K'!C114,'2.sz.melléklet-K'!C116,'4.sz.melléklet-K'!C116)</f>
        <v>0</v>
      </c>
      <c r="D116" s="48">
        <f>SUM('3.sz.melléklet-K'!D114,'2.sz.melléklet-K'!D116,'4.sz.melléklet-K'!D116)</f>
        <v>0</v>
      </c>
      <c r="E116" s="48">
        <f>SUM('3.sz.melléklet-K'!E114,'2.sz.melléklet-K'!E116,'4.sz.melléklet-K'!E116)</f>
        <v>0</v>
      </c>
      <c r="F116" s="48">
        <f>SUM('3.sz.melléklet-K'!F114,'2.sz.melléklet-K'!F116,'4.sz.melléklet-K'!F116)</f>
        <v>0</v>
      </c>
      <c r="G116" s="48">
        <f>SUM('3.sz.melléklet-K'!G114,'2.sz.melléklet-K'!G116,'4.sz.melléklet-K'!G116)</f>
        <v>0</v>
      </c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6"/>
      <c r="W116" s="16"/>
    </row>
    <row r="117" spans="1:23" ht="15">
      <c r="A117" s="29" t="s">
        <v>359</v>
      </c>
      <c r="B117" s="4" t="s">
        <v>192</v>
      </c>
      <c r="C117" s="48">
        <f>SUM('3.sz.melléklet-K'!C115,'2.sz.melléklet-K'!C117,'4.sz.melléklet-K'!C117)</f>
        <v>0</v>
      </c>
      <c r="D117" s="48">
        <f>SUM('3.sz.melléklet-K'!D115,'2.sz.melléklet-K'!D117,'4.sz.melléklet-K'!D117)</f>
        <v>0</v>
      </c>
      <c r="E117" s="48">
        <f>SUM('3.sz.melléklet-K'!E115,'2.sz.melléklet-K'!E117,'4.sz.melléklet-K'!E117)</f>
        <v>0</v>
      </c>
      <c r="F117" s="48">
        <f>SUM('3.sz.melléklet-K'!F115,'2.sz.melléklet-K'!F117,'4.sz.melléklet-K'!F117)</f>
        <v>0</v>
      </c>
      <c r="G117" s="48">
        <f>SUM('3.sz.melléklet-K'!G115,'2.sz.melléklet-K'!G117,'4.sz.melléklet-K'!G117)</f>
        <v>0</v>
      </c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6"/>
      <c r="W117" s="16"/>
    </row>
    <row r="118" spans="1:23" ht="15">
      <c r="A118" s="29" t="s">
        <v>328</v>
      </c>
      <c r="B118" s="4" t="s">
        <v>193</v>
      </c>
      <c r="C118" s="48">
        <f>SUM('3.sz.melléklet-K'!C116,'2.sz.melléklet-K'!C118,'4.sz.melléklet-K'!C118)</f>
        <v>0</v>
      </c>
      <c r="D118" s="48">
        <f>SUM('3.sz.melléklet-K'!D116,'2.sz.melléklet-K'!D118,'4.sz.melléklet-K'!D118)</f>
        <v>0</v>
      </c>
      <c r="E118" s="48">
        <f>SUM('3.sz.melléklet-K'!E116,'2.sz.melléklet-K'!E118,'4.sz.melléklet-K'!E118)</f>
        <v>0</v>
      </c>
      <c r="F118" s="48">
        <f>SUM('3.sz.melléklet-K'!F116,'2.sz.melléklet-K'!F118,'4.sz.melléklet-K'!F118)</f>
        <v>0</v>
      </c>
      <c r="G118" s="48">
        <f>SUM('3.sz.melléklet-K'!G116,'2.sz.melléklet-K'!G118,'4.sz.melléklet-K'!G118)</f>
        <v>0</v>
      </c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6"/>
      <c r="W118" s="16"/>
    </row>
    <row r="119" spans="1:23" ht="15">
      <c r="A119" s="30" t="s">
        <v>329</v>
      </c>
      <c r="B119" s="31" t="s">
        <v>194</v>
      </c>
      <c r="C119" s="48">
        <f>SUM('3.sz.melléklet-K'!C117,'2.sz.melléklet-K'!C119,'4.sz.melléklet-K'!C119)</f>
        <v>0</v>
      </c>
      <c r="D119" s="48">
        <f>SUM('3.sz.melléklet-K'!D117,'2.sz.melléklet-K'!D119,'4.sz.melléklet-K'!D119)</f>
        <v>0</v>
      </c>
      <c r="E119" s="48">
        <f>SUM('3.sz.melléklet-K'!E117,'2.sz.melléklet-K'!E119,'4.sz.melléklet-K'!E119)</f>
        <v>0</v>
      </c>
      <c r="F119" s="48">
        <f>SUM('3.sz.melléklet-K'!F117,'2.sz.melléklet-K'!F119,'4.sz.melléklet-K'!F119)</f>
        <v>0</v>
      </c>
      <c r="G119" s="48">
        <f>SUM('3.sz.melléklet-K'!G117,'2.sz.melléklet-K'!G119,'4.sz.melléklet-K'!G119)</f>
        <v>0</v>
      </c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6"/>
      <c r="W119" s="16"/>
    </row>
    <row r="120" spans="1:23" ht="15">
      <c r="A120" s="10" t="s">
        <v>195</v>
      </c>
      <c r="B120" s="4" t="s">
        <v>196</v>
      </c>
      <c r="C120" s="48">
        <f>SUM('3.sz.melléklet-K'!C118,'2.sz.melléklet-K'!C120,'4.sz.melléklet-K'!C120)</f>
        <v>0</v>
      </c>
      <c r="D120" s="48">
        <f>SUM('3.sz.melléklet-K'!D118,'2.sz.melléklet-K'!D120,'4.sz.melléklet-K'!D120)</f>
        <v>0</v>
      </c>
      <c r="E120" s="48">
        <f>SUM('3.sz.melléklet-K'!E118,'2.sz.melléklet-K'!E120,'4.sz.melléklet-K'!E120)</f>
        <v>0</v>
      </c>
      <c r="F120" s="48">
        <f>SUM('3.sz.melléklet-K'!F118,'2.sz.melléklet-K'!F120,'4.sz.melléklet-K'!F120)</f>
        <v>0</v>
      </c>
      <c r="G120" s="48">
        <f>SUM('3.sz.melléklet-K'!G118,'2.sz.melléklet-K'!G120,'4.sz.melléklet-K'!G120)</f>
        <v>0</v>
      </c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6"/>
      <c r="W120" s="16"/>
    </row>
    <row r="121" spans="1:23" ht="15.75">
      <c r="A121" s="32" t="s">
        <v>363</v>
      </c>
      <c r="B121" s="33" t="s">
        <v>197</v>
      </c>
      <c r="C121" s="55">
        <f>SUM(C114,C119,C120)</f>
        <v>26292</v>
      </c>
      <c r="D121" s="55">
        <f>SUM(D114,D119,D120)</f>
        <v>26292</v>
      </c>
      <c r="E121" s="55">
        <f>SUM(E114,E119,E120)</f>
        <v>26292</v>
      </c>
      <c r="F121" s="55">
        <f>SUM(F114,F119,F120)</f>
        <v>26292</v>
      </c>
      <c r="G121" s="55">
        <f>SUM(G114,G119,G120)</f>
        <v>0</v>
      </c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6"/>
      <c r="W121" s="16"/>
    </row>
    <row r="122" spans="1:23" ht="15.75">
      <c r="A122" s="36" t="s">
        <v>398</v>
      </c>
      <c r="B122" s="37"/>
      <c r="C122" s="55">
        <f>SUM(C98,C121)</f>
        <v>379365</v>
      </c>
      <c r="D122" s="55">
        <f>SUM(D98,D121)</f>
        <v>526960</v>
      </c>
      <c r="E122" s="55">
        <f>SUM(E98,E121)</f>
        <v>408097</v>
      </c>
      <c r="F122" s="55">
        <f>SUM(F98,F121)</f>
        <v>288785</v>
      </c>
      <c r="G122" s="55">
        <f>SUM(G98,G121)</f>
        <v>119312</v>
      </c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</row>
    <row r="123" spans="2:23" ht="15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</row>
    <row r="124" spans="2:23" ht="15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</row>
    <row r="125" spans="2:23" ht="15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</row>
    <row r="126" spans="2:23" ht="15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</row>
    <row r="127" spans="2:23" ht="15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</row>
    <row r="128" spans="2:23" ht="15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</row>
    <row r="129" spans="2:23" ht="15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</row>
    <row r="130" spans="2:23" ht="15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</row>
    <row r="131" spans="2:23" ht="15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</row>
    <row r="132" spans="2:23" ht="15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</row>
    <row r="133" spans="2:23" ht="15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</row>
    <row r="134" spans="2:23" ht="15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</row>
    <row r="135" spans="2:23" ht="15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</row>
    <row r="136" spans="2:23" ht="15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</row>
    <row r="137" spans="2:23" ht="15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</row>
    <row r="138" spans="2:23" ht="15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</row>
    <row r="139" spans="2:23" ht="15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</row>
    <row r="140" spans="2:23" ht="15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</row>
    <row r="141" spans="2:23" ht="15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</row>
    <row r="142" spans="2:23" ht="15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</row>
    <row r="143" spans="2:23" ht="15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</row>
    <row r="144" spans="2:23" ht="15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</row>
    <row r="145" spans="2:23" ht="15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</row>
    <row r="146" spans="2:23" ht="15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</row>
    <row r="147" spans="2:23" ht="15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</row>
    <row r="148" spans="2:23" ht="15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</row>
    <row r="149" spans="2:23" ht="15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</row>
    <row r="150" spans="2:23" ht="15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</row>
    <row r="151" spans="2:23" ht="15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</row>
    <row r="152" spans="2:23" ht="15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</row>
    <row r="153" spans="2:23" ht="15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</row>
    <row r="154" spans="2:23" ht="15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</row>
    <row r="155" spans="2:23" ht="15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</row>
    <row r="156" spans="2:23" ht="15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</row>
    <row r="157" spans="2:23" ht="15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</row>
    <row r="158" spans="2:23" ht="15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</row>
    <row r="159" spans="2:23" ht="15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</row>
    <row r="160" spans="2:23" ht="15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</row>
    <row r="161" spans="2:23" ht="15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</row>
    <row r="162" spans="2:23" ht="15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</row>
    <row r="163" spans="2:23" ht="15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</row>
    <row r="164" spans="2:23" ht="15"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</row>
    <row r="165" spans="2:23" ht="15"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</row>
    <row r="166" spans="2:23" ht="15"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</row>
    <row r="167" spans="2:23" ht="15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</row>
    <row r="168" spans="2:23" ht="15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</row>
    <row r="169" spans="2:23" ht="15"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</row>
    <row r="170" spans="2:23" ht="15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</row>
    <row r="171" spans="2:23" ht="15"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</row>
  </sheetData>
  <sheetProtection/>
  <mergeCells count="2">
    <mergeCell ref="A1:G1"/>
    <mergeCell ref="A2:G2"/>
  </mergeCells>
  <printOptions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portrait" paperSize="9" scale="43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8"/>
  <sheetViews>
    <sheetView zoomScalePageLayoutView="0" workbookViewId="0" topLeftCell="A35">
      <selection activeCell="E62" sqref="E62"/>
    </sheetView>
  </sheetViews>
  <sheetFormatPr defaultColWidth="9.140625" defaultRowHeight="15"/>
  <cols>
    <col min="1" max="1" width="92.57421875" style="0" customWidth="1"/>
    <col min="3" max="3" width="14.140625" style="0" customWidth="1"/>
    <col min="4" max="4" width="16.140625" style="0" customWidth="1"/>
    <col min="5" max="7" width="13.7109375" style="0" customWidth="1"/>
  </cols>
  <sheetData>
    <row r="1" spans="1:7" ht="24" customHeight="1">
      <c r="A1" s="245" t="s">
        <v>808</v>
      </c>
      <c r="B1" s="245"/>
      <c r="C1" s="245"/>
      <c r="D1" s="245"/>
      <c r="E1" s="245"/>
      <c r="F1" s="245"/>
      <c r="G1" s="245"/>
    </row>
    <row r="2" spans="1:7" ht="24" customHeight="1">
      <c r="A2" s="240" t="s">
        <v>418</v>
      </c>
      <c r="B2" s="240"/>
      <c r="C2" s="240"/>
      <c r="D2" s="240"/>
      <c r="E2" s="240"/>
      <c r="F2" s="240"/>
      <c r="G2" s="240"/>
    </row>
    <row r="3" ht="18">
      <c r="A3" s="39"/>
    </row>
    <row r="4" ht="15">
      <c r="A4" s="3"/>
    </row>
    <row r="5" spans="1:7" ht="43.5">
      <c r="A5" s="1" t="s">
        <v>26</v>
      </c>
      <c r="B5" s="2" t="s">
        <v>0</v>
      </c>
      <c r="C5" s="60" t="s">
        <v>432</v>
      </c>
      <c r="D5" s="60" t="s">
        <v>433</v>
      </c>
      <c r="E5" s="60" t="s">
        <v>696</v>
      </c>
      <c r="F5" s="60" t="s">
        <v>856</v>
      </c>
      <c r="G5" s="60" t="s">
        <v>855</v>
      </c>
    </row>
    <row r="6" spans="1:7" ht="15" customHeight="1">
      <c r="A6" s="23" t="s">
        <v>198</v>
      </c>
      <c r="B6" s="5" t="s">
        <v>199</v>
      </c>
      <c r="C6" s="56">
        <f>SUM('2.sz.melléklet-B'!C6,'3. sz. melléklet-B'!C6,'4.sz.mellléklet-B'!C6)</f>
        <v>52884</v>
      </c>
      <c r="D6" s="56">
        <f>SUM('2.sz.melléklet-B'!D6,'3. sz. melléklet-B'!D6,'4.sz.mellléklet-B'!D6)</f>
        <v>54172</v>
      </c>
      <c r="E6" s="56">
        <f>SUM('2.sz.melléklet-B'!E6,'3. sz. melléklet-B'!E6,'4.sz.mellléklet-B'!E6)</f>
        <v>54172</v>
      </c>
      <c r="F6" s="56">
        <f>SUM('2.sz.melléklet-B'!F6,'3. sz. melléklet-B'!F6,'4.sz.mellléklet-B'!F6)</f>
        <v>54172</v>
      </c>
      <c r="G6" s="56">
        <f>SUM('2.sz.melléklet-B'!G6,'3. sz. melléklet-B'!G6,'4.sz.mellléklet-B'!G6)</f>
        <v>0</v>
      </c>
    </row>
    <row r="7" spans="1:7" ht="15" customHeight="1">
      <c r="A7" s="4" t="s">
        <v>200</v>
      </c>
      <c r="B7" s="5" t="s">
        <v>201</v>
      </c>
      <c r="C7" s="56">
        <f>SUM('2.sz.melléklet-B'!C7,'3. sz. melléklet-B'!C7,'4.sz.mellléklet-B'!C7)</f>
        <v>73739</v>
      </c>
      <c r="D7" s="56">
        <f>SUM('2.sz.melléklet-B'!D7,'3. sz. melléklet-B'!D7,'4.sz.mellléklet-B'!D7)</f>
        <v>83074</v>
      </c>
      <c r="E7" s="56">
        <f>SUM('2.sz.melléklet-B'!E7,'3. sz. melléklet-B'!E7,'4.sz.mellléklet-B'!E7)</f>
        <v>83074</v>
      </c>
      <c r="F7" s="56">
        <f>SUM('2.sz.melléklet-B'!F7,'3. sz. melléklet-B'!F7,'4.sz.mellléklet-B'!F7)</f>
        <v>83074</v>
      </c>
      <c r="G7" s="56">
        <f>SUM('2.sz.melléklet-B'!G7,'3. sz. melléklet-B'!G7,'4.sz.mellléklet-B'!G7)</f>
        <v>0</v>
      </c>
    </row>
    <row r="8" spans="1:7" ht="15" customHeight="1">
      <c r="A8" s="4" t="s">
        <v>202</v>
      </c>
      <c r="B8" s="5" t="s">
        <v>203</v>
      </c>
      <c r="C8" s="56">
        <f>SUM('2.sz.melléklet-B'!C8,'3. sz. melléklet-B'!C8,'4.sz.mellléklet-B'!C8)</f>
        <v>88612</v>
      </c>
      <c r="D8" s="56">
        <f>SUM('2.sz.melléklet-B'!D8,'3. sz. melléklet-B'!D8,'4.sz.mellléklet-B'!D8)</f>
        <v>87902</v>
      </c>
      <c r="E8" s="56">
        <f>SUM('2.sz.melléklet-B'!E8,'3. sz. melléklet-B'!E8,'4.sz.mellléklet-B'!E8)</f>
        <v>87902</v>
      </c>
      <c r="F8" s="56">
        <f>SUM('2.sz.melléklet-B'!F8,'3. sz. melléklet-B'!F8,'4.sz.mellléklet-B'!F8)</f>
        <v>87902</v>
      </c>
      <c r="G8" s="56">
        <f>SUM('2.sz.melléklet-B'!G8,'3. sz. melléklet-B'!G8,'4.sz.mellléklet-B'!G8)</f>
        <v>0</v>
      </c>
    </row>
    <row r="9" spans="1:7" ht="15" customHeight="1">
      <c r="A9" s="4" t="s">
        <v>204</v>
      </c>
      <c r="B9" s="5" t="s">
        <v>205</v>
      </c>
      <c r="C9" s="56">
        <f>SUM('2.sz.melléklet-B'!C9,'3. sz. melléklet-B'!C9,'4.sz.mellléklet-B'!C9)</f>
        <v>3162</v>
      </c>
      <c r="D9" s="56">
        <f>SUM('2.sz.melléklet-B'!D9,'3. sz. melléklet-B'!D9,'4.sz.mellléklet-B'!D9)</f>
        <v>3644</v>
      </c>
      <c r="E9" s="56">
        <f>SUM('2.sz.melléklet-B'!E9,'3. sz. melléklet-B'!E9,'4.sz.mellléklet-B'!E9)</f>
        <v>3644</v>
      </c>
      <c r="F9" s="56">
        <f>SUM('2.sz.melléklet-B'!F9,'3. sz. melléklet-B'!F9,'4.sz.mellléklet-B'!F9)</f>
        <v>3644</v>
      </c>
      <c r="G9" s="56">
        <f>SUM('2.sz.melléklet-B'!G9,'3. sz. melléklet-B'!G9,'4.sz.mellléklet-B'!G9)</f>
        <v>0</v>
      </c>
    </row>
    <row r="10" spans="1:7" ht="15" customHeight="1">
      <c r="A10" s="4" t="s">
        <v>206</v>
      </c>
      <c r="B10" s="5" t="s">
        <v>207</v>
      </c>
      <c r="C10" s="56">
        <f>SUM('2.sz.melléklet-B'!C10,'3. sz. melléklet-B'!C10,'4.sz.mellléklet-B'!C10)</f>
        <v>0</v>
      </c>
      <c r="D10" s="56">
        <f>SUM('2.sz.melléklet-B'!D10,'3. sz. melléklet-B'!D10,'4.sz.mellléklet-B'!D10)</f>
        <v>7404</v>
      </c>
      <c r="E10" s="56">
        <f>SUM('2.sz.melléklet-B'!E10,'3. sz. melléklet-B'!E10,'4.sz.mellléklet-B'!E10)</f>
        <v>7404</v>
      </c>
      <c r="F10" s="56">
        <f>SUM('2.sz.melléklet-B'!F10,'3. sz. melléklet-B'!F10,'4.sz.mellléklet-B'!F10)</f>
        <v>7404</v>
      </c>
      <c r="G10" s="56">
        <f>SUM('2.sz.melléklet-B'!G10,'3. sz. melléklet-B'!G10,'4.sz.mellléklet-B'!G10)</f>
        <v>0</v>
      </c>
    </row>
    <row r="11" spans="1:7" ht="15" customHeight="1">
      <c r="A11" s="4" t="s">
        <v>208</v>
      </c>
      <c r="B11" s="5" t="s">
        <v>209</v>
      </c>
      <c r="C11" s="56">
        <f>SUM('2.sz.melléklet-B'!C11,'3. sz. melléklet-B'!C11,'4.sz.mellléklet-B'!C11)</f>
        <v>0</v>
      </c>
      <c r="D11" s="56">
        <f>SUM('2.sz.melléklet-B'!D11,'3. sz. melléklet-B'!D11,'4.sz.mellléklet-B'!D11)</f>
        <v>5707</v>
      </c>
      <c r="E11" s="56">
        <f>SUM('2.sz.melléklet-B'!E11,'3. sz. melléklet-B'!E11,'4.sz.mellléklet-B'!E11)</f>
        <v>5707</v>
      </c>
      <c r="F11" s="56">
        <f>SUM('2.sz.melléklet-B'!F11,'3. sz. melléklet-B'!F11,'4.sz.mellléklet-B'!F11)</f>
        <v>5707</v>
      </c>
      <c r="G11" s="56">
        <f>SUM('2.sz.melléklet-B'!G11,'3. sz. melléklet-B'!G11,'4.sz.mellléklet-B'!G11)</f>
        <v>0</v>
      </c>
    </row>
    <row r="12" spans="1:7" ht="15" customHeight="1">
      <c r="A12" s="6" t="s">
        <v>401</v>
      </c>
      <c r="B12" s="7" t="s">
        <v>210</v>
      </c>
      <c r="C12" s="49">
        <f>SUM('2.sz.melléklet-B'!C12,'3. sz. melléklet-B'!C12,'4.sz.mellléklet-B'!C12)</f>
        <v>218397</v>
      </c>
      <c r="D12" s="49">
        <f>SUM('2.sz.melléklet-B'!D12,'3. sz. melléklet-B'!D12,'4.sz.mellléklet-B'!D12)</f>
        <v>241903</v>
      </c>
      <c r="E12" s="49">
        <f>SUM('2.sz.melléklet-B'!E12,'3. sz. melléklet-B'!E12,'4.sz.mellléklet-B'!E12)</f>
        <v>241903</v>
      </c>
      <c r="F12" s="49">
        <f>SUM('2.sz.melléklet-B'!F12,'3. sz. melléklet-B'!F12,'4.sz.mellléklet-B'!F12)</f>
        <v>241903</v>
      </c>
      <c r="G12" s="49">
        <f>SUM('2.sz.melléklet-B'!G12,'3. sz. melléklet-B'!G12,'4.sz.mellléklet-B'!G12)</f>
        <v>0</v>
      </c>
    </row>
    <row r="13" spans="1:7" ht="15" customHeight="1">
      <c r="A13" s="4" t="s">
        <v>211</v>
      </c>
      <c r="B13" s="5" t="s">
        <v>212</v>
      </c>
      <c r="C13" s="56">
        <f>SUM('2.sz.melléklet-B'!C13,'3. sz. melléklet-B'!C13,'4.sz.mellléklet-B'!C13)</f>
        <v>0</v>
      </c>
      <c r="D13" s="56">
        <f>SUM('2.sz.melléklet-B'!D13,'3. sz. melléklet-B'!D13,'4.sz.mellléklet-B'!D13)</f>
        <v>0</v>
      </c>
      <c r="E13" s="56">
        <f>SUM('2.sz.melléklet-B'!E13,'3. sz. melléklet-B'!E13,'4.sz.mellléklet-B'!E13)</f>
        <v>0</v>
      </c>
      <c r="F13" s="56">
        <f>SUM('2.sz.melléklet-B'!F13,'3. sz. melléklet-B'!F13,'4.sz.mellléklet-B'!F13)</f>
        <v>0</v>
      </c>
      <c r="G13" s="56">
        <f>SUM('2.sz.melléklet-B'!G13,'3. sz. melléklet-B'!G13,'4.sz.mellléklet-B'!G13)</f>
        <v>0</v>
      </c>
    </row>
    <row r="14" spans="1:7" ht="15" customHeight="1">
      <c r="A14" s="4" t="s">
        <v>213</v>
      </c>
      <c r="B14" s="5" t="s">
        <v>214</v>
      </c>
      <c r="C14" s="56">
        <f>SUM('2.sz.melléklet-B'!C14,'3. sz. melléklet-B'!C14,'4.sz.mellléklet-B'!C14)</f>
        <v>0</v>
      </c>
      <c r="D14" s="56">
        <f>SUM('2.sz.melléklet-B'!D14,'3. sz. melléklet-B'!D14,'4.sz.mellléklet-B'!D14)</f>
        <v>0</v>
      </c>
      <c r="E14" s="56">
        <f>SUM('2.sz.melléklet-B'!E14,'3. sz. melléklet-B'!E14,'4.sz.mellléklet-B'!E14)</f>
        <v>0</v>
      </c>
      <c r="F14" s="56">
        <f>SUM('2.sz.melléklet-B'!F14,'3. sz. melléklet-B'!F14,'4.sz.mellléklet-B'!F14)</f>
        <v>0</v>
      </c>
      <c r="G14" s="56">
        <f>SUM('2.sz.melléklet-B'!G14,'3. sz. melléklet-B'!G14,'4.sz.mellléklet-B'!G14)</f>
        <v>0</v>
      </c>
    </row>
    <row r="15" spans="1:7" ht="15" customHeight="1">
      <c r="A15" s="4" t="s">
        <v>364</v>
      </c>
      <c r="B15" s="5" t="s">
        <v>215</v>
      </c>
      <c r="C15" s="56">
        <f>SUM('2.sz.melléklet-B'!C15,'3. sz. melléklet-B'!C15,'4.sz.mellléklet-B'!C15)</f>
        <v>0</v>
      </c>
      <c r="D15" s="56">
        <f>SUM('2.sz.melléklet-B'!D15,'3. sz. melléklet-B'!D15,'4.sz.mellléklet-B'!D15)</f>
        <v>0</v>
      </c>
      <c r="E15" s="56">
        <f>SUM('2.sz.melléklet-B'!E15,'3. sz. melléklet-B'!E15,'4.sz.mellléklet-B'!E15)</f>
        <v>0</v>
      </c>
      <c r="F15" s="56">
        <f>SUM('2.sz.melléklet-B'!F15,'3. sz. melléklet-B'!F15,'4.sz.mellléklet-B'!F15)</f>
        <v>0</v>
      </c>
      <c r="G15" s="56">
        <f>SUM('2.sz.melléklet-B'!G15,'3. sz. melléklet-B'!G15,'4.sz.mellléklet-B'!G15)</f>
        <v>0</v>
      </c>
    </row>
    <row r="16" spans="1:7" ht="15" customHeight="1">
      <c r="A16" s="4" t="s">
        <v>365</v>
      </c>
      <c r="B16" s="5" t="s">
        <v>216</v>
      </c>
      <c r="C16" s="56">
        <f>SUM('2.sz.melléklet-B'!C16,'3. sz. melléklet-B'!C16,'4.sz.mellléklet-B'!C16)</f>
        <v>0</v>
      </c>
      <c r="D16" s="56">
        <f>SUM('2.sz.melléklet-B'!D16,'3. sz. melléklet-B'!D16,'4.sz.mellléklet-B'!D16)</f>
        <v>0</v>
      </c>
      <c r="E16" s="56">
        <f>SUM('2.sz.melléklet-B'!E16,'3. sz. melléklet-B'!E16,'4.sz.mellléklet-B'!E16)</f>
        <v>0</v>
      </c>
      <c r="F16" s="56">
        <f>SUM('2.sz.melléklet-B'!F16,'3. sz. melléklet-B'!F16,'4.sz.mellléklet-B'!F16)</f>
        <v>0</v>
      </c>
      <c r="G16" s="56">
        <f>SUM('2.sz.melléklet-B'!G16,'3. sz. melléklet-B'!G16,'4.sz.mellléklet-B'!G16)</f>
        <v>0</v>
      </c>
    </row>
    <row r="17" spans="1:7" ht="15" customHeight="1">
      <c r="A17" s="4" t="s">
        <v>366</v>
      </c>
      <c r="B17" s="5" t="s">
        <v>217</v>
      </c>
      <c r="C17" s="56">
        <f>SUM('2.sz.melléklet-B'!C17,'3. sz. melléklet-B'!C17,'4.sz.mellléklet-B'!C17)</f>
        <v>1912</v>
      </c>
      <c r="D17" s="56">
        <f>SUM('2.sz.melléklet-B'!D17,'3. sz. melléklet-B'!D17,'4.sz.mellléklet-B'!D17)</f>
        <v>30742</v>
      </c>
      <c r="E17" s="56">
        <f>SUM('2.sz.melléklet-B'!E17,'3. sz. melléklet-B'!E17,'4.sz.mellléklet-B'!E17)</f>
        <v>30742</v>
      </c>
      <c r="F17" s="56">
        <f>SUM('2.sz.melléklet-B'!F17,'3. sz. melléklet-B'!F17,'4.sz.mellléklet-B'!F17)</f>
        <v>7710</v>
      </c>
      <c r="G17" s="56">
        <f>SUM('2.sz.melléklet-B'!G17,'3. sz. melléklet-B'!G17,'4.sz.mellléklet-B'!G17)</f>
        <v>23032</v>
      </c>
    </row>
    <row r="18" spans="1:7" ht="15" customHeight="1">
      <c r="A18" s="31" t="s">
        <v>402</v>
      </c>
      <c r="B18" s="41" t="s">
        <v>218</v>
      </c>
      <c r="C18" s="49">
        <f>SUM('2.sz.melléklet-B'!C18,'3. sz. melléklet-B'!C18,'4.sz.mellléklet-B'!C18)</f>
        <v>220309</v>
      </c>
      <c r="D18" s="49">
        <f>SUM('2.sz.melléklet-B'!D18,'3. sz. melléklet-B'!D18,'4.sz.mellléklet-B'!D18)</f>
        <v>272645</v>
      </c>
      <c r="E18" s="49">
        <f>SUM('2.sz.melléklet-B'!E18,'3. sz. melléklet-B'!E18,'4.sz.mellléklet-B'!E18)</f>
        <v>272645</v>
      </c>
      <c r="F18" s="49">
        <f>SUM('2.sz.melléklet-B'!F18,'3. sz. melléklet-B'!F18,'4.sz.mellléklet-B'!F18)</f>
        <v>249613</v>
      </c>
      <c r="G18" s="49">
        <f>SUM('2.sz.melléklet-B'!G18,'3. sz. melléklet-B'!G18,'4.sz.mellléklet-B'!G18)</f>
        <v>23032</v>
      </c>
    </row>
    <row r="19" spans="1:7" ht="15" customHeight="1">
      <c r="A19" s="4" t="s">
        <v>370</v>
      </c>
      <c r="B19" s="5" t="s">
        <v>227</v>
      </c>
      <c r="C19" s="56">
        <f>SUM('2.sz.melléklet-B'!C19,'3. sz. melléklet-B'!C19,'4.sz.mellléklet-B'!C19)</f>
        <v>0</v>
      </c>
      <c r="D19" s="56">
        <f>SUM('2.sz.melléklet-B'!D19,'3. sz. melléklet-B'!D19,'4.sz.mellléklet-B'!D19)</f>
        <v>0</v>
      </c>
      <c r="E19" s="56">
        <f>SUM('2.sz.melléklet-B'!E19,'3. sz. melléklet-B'!E19,'4.sz.mellléklet-B'!E19)</f>
        <v>0</v>
      </c>
      <c r="F19" s="56">
        <f>SUM('2.sz.melléklet-B'!F19,'3. sz. melléklet-B'!F19,'4.sz.mellléklet-B'!F19)</f>
        <v>0</v>
      </c>
      <c r="G19" s="56">
        <f>SUM('2.sz.melléklet-B'!G19,'3. sz. melléklet-B'!G19,'4.sz.mellléklet-B'!G19)</f>
        <v>0</v>
      </c>
    </row>
    <row r="20" spans="1:7" ht="15" customHeight="1">
      <c r="A20" s="4" t="s">
        <v>371</v>
      </c>
      <c r="B20" s="5" t="s">
        <v>228</v>
      </c>
      <c r="C20" s="56">
        <f>SUM('2.sz.melléklet-B'!C20,'3. sz. melléklet-B'!C20,'4.sz.mellléklet-B'!C20)</f>
        <v>0</v>
      </c>
      <c r="D20" s="56">
        <f>SUM('2.sz.melléklet-B'!D20,'3. sz. melléklet-B'!D20,'4.sz.mellléklet-B'!D20)</f>
        <v>0</v>
      </c>
      <c r="E20" s="56">
        <f>SUM('2.sz.melléklet-B'!E20,'3. sz. melléklet-B'!E20,'4.sz.mellléklet-B'!E20)</f>
        <v>0</v>
      </c>
      <c r="F20" s="56">
        <f>SUM('2.sz.melléklet-B'!F20,'3. sz. melléklet-B'!F20,'4.sz.mellléklet-B'!F20)</f>
        <v>0</v>
      </c>
      <c r="G20" s="56">
        <f>SUM('2.sz.melléklet-B'!G20,'3. sz. melléklet-B'!G20,'4.sz.mellléklet-B'!G20)</f>
        <v>0</v>
      </c>
    </row>
    <row r="21" spans="1:7" ht="15" customHeight="1">
      <c r="A21" s="6" t="s">
        <v>404</v>
      </c>
      <c r="B21" s="7" t="s">
        <v>229</v>
      </c>
      <c r="C21" s="56">
        <f>SUM('2.sz.melléklet-B'!C21,'3. sz. melléklet-B'!C21,'4.sz.mellléklet-B'!C21)</f>
        <v>0</v>
      </c>
      <c r="D21" s="56">
        <f>SUM('2.sz.melléklet-B'!D21,'3. sz. melléklet-B'!D21,'4.sz.mellléklet-B'!D21)</f>
        <v>0</v>
      </c>
      <c r="E21" s="56">
        <f>SUM('2.sz.melléklet-B'!E21,'3. sz. melléklet-B'!E21,'4.sz.mellléklet-B'!E21)</f>
        <v>0</v>
      </c>
      <c r="F21" s="56">
        <f>SUM('2.sz.melléklet-B'!F21,'3. sz. melléklet-B'!F21,'4.sz.mellléklet-B'!F21)</f>
        <v>0</v>
      </c>
      <c r="G21" s="56">
        <f>SUM('2.sz.melléklet-B'!G21,'3. sz. melléklet-B'!G21,'4.sz.mellléklet-B'!G21)</f>
        <v>0</v>
      </c>
    </row>
    <row r="22" spans="1:7" ht="15" customHeight="1">
      <c r="A22" s="4" t="s">
        <v>372</v>
      </c>
      <c r="B22" s="5" t="s">
        <v>230</v>
      </c>
      <c r="C22" s="56">
        <f>SUM('2.sz.melléklet-B'!C22,'3. sz. melléklet-B'!C22,'4.sz.mellléklet-B'!C22)</f>
        <v>0</v>
      </c>
      <c r="D22" s="56">
        <f>SUM('2.sz.melléklet-B'!D22,'3. sz. melléklet-B'!D22,'4.sz.mellléklet-B'!D22)</f>
        <v>0</v>
      </c>
      <c r="E22" s="56">
        <f>SUM('2.sz.melléklet-B'!E22,'3. sz. melléklet-B'!E22,'4.sz.mellléklet-B'!E22)</f>
        <v>0</v>
      </c>
      <c r="F22" s="56">
        <f>SUM('2.sz.melléklet-B'!F22,'3. sz. melléklet-B'!F22,'4.sz.mellléklet-B'!F22)</f>
        <v>0</v>
      </c>
      <c r="G22" s="56">
        <f>SUM('2.sz.melléklet-B'!G22,'3. sz. melléklet-B'!G22,'4.sz.mellléklet-B'!G22)</f>
        <v>0</v>
      </c>
    </row>
    <row r="23" spans="1:7" ht="15" customHeight="1">
      <c r="A23" s="4" t="s">
        <v>373</v>
      </c>
      <c r="B23" s="5" t="s">
        <v>231</v>
      </c>
      <c r="C23" s="56">
        <f>SUM('2.sz.melléklet-B'!C23,'3. sz. melléklet-B'!C23,'4.sz.mellléklet-B'!C23)</f>
        <v>0</v>
      </c>
      <c r="D23" s="56">
        <f>SUM('2.sz.melléklet-B'!D23,'3. sz. melléklet-B'!D23,'4.sz.mellléklet-B'!D23)</f>
        <v>0</v>
      </c>
      <c r="E23" s="56">
        <f>SUM('2.sz.melléklet-B'!E23,'3. sz. melléklet-B'!E23,'4.sz.mellléklet-B'!E23)</f>
        <v>0</v>
      </c>
      <c r="F23" s="56">
        <f>SUM('2.sz.melléklet-B'!F23,'3. sz. melléklet-B'!F23,'4.sz.mellléklet-B'!F23)</f>
        <v>0</v>
      </c>
      <c r="G23" s="56">
        <f>SUM('2.sz.melléklet-B'!G23,'3. sz. melléklet-B'!G23,'4.sz.mellléklet-B'!G23)</f>
        <v>0</v>
      </c>
    </row>
    <row r="24" spans="1:7" ht="15" customHeight="1">
      <c r="A24" s="4" t="s">
        <v>374</v>
      </c>
      <c r="B24" s="5" t="s">
        <v>232</v>
      </c>
      <c r="C24" s="56">
        <f>SUM('2.sz.melléklet-B'!C24,'3. sz. melléklet-B'!C24,'4.sz.mellléklet-B'!C24)</f>
        <v>0</v>
      </c>
      <c r="D24" s="56">
        <f>SUM('2.sz.melléklet-B'!D24,'3. sz. melléklet-B'!D24,'4.sz.mellléklet-B'!D24)</f>
        <v>0</v>
      </c>
      <c r="E24" s="56">
        <f>SUM('2.sz.melléklet-B'!E24,'3. sz. melléklet-B'!E24,'4.sz.mellléklet-B'!E24)</f>
        <v>0</v>
      </c>
      <c r="F24" s="56">
        <f>SUM('2.sz.melléklet-B'!F24,'3. sz. melléklet-B'!F24,'4.sz.mellléklet-B'!F24)</f>
        <v>0</v>
      </c>
      <c r="G24" s="56">
        <f>SUM('2.sz.melléklet-B'!G24,'3. sz. melléklet-B'!G24,'4.sz.mellléklet-B'!G24)</f>
        <v>0</v>
      </c>
    </row>
    <row r="25" spans="1:7" ht="15" customHeight="1">
      <c r="A25" s="4" t="s">
        <v>375</v>
      </c>
      <c r="B25" s="5" t="s">
        <v>233</v>
      </c>
      <c r="C25" s="56">
        <f>SUM('2.sz.melléklet-B'!C25,'3. sz. melléklet-B'!C25,'4.sz.mellléklet-B'!C25)</f>
        <v>40000</v>
      </c>
      <c r="D25" s="56">
        <f>SUM('2.sz.melléklet-B'!D25,'3. sz. melléklet-B'!D25,'4.sz.mellléklet-B'!D25)</f>
        <v>65453</v>
      </c>
      <c r="E25" s="56">
        <f>SUM('2.sz.melléklet-B'!E25,'3. sz. melléklet-B'!E25,'4.sz.mellléklet-B'!E25)</f>
        <v>36936</v>
      </c>
      <c r="F25" s="56">
        <f>SUM('2.sz.melléklet-B'!F25,'3. sz. melléklet-B'!F25,'4.sz.mellléklet-B'!F25)</f>
        <v>36936</v>
      </c>
      <c r="G25" s="56">
        <f>SUM('2.sz.melléklet-B'!G25,'3. sz. melléklet-B'!G25,'4.sz.mellléklet-B'!G25)</f>
        <v>0</v>
      </c>
    </row>
    <row r="26" spans="1:7" ht="15" customHeight="1">
      <c r="A26" s="4" t="s">
        <v>376</v>
      </c>
      <c r="B26" s="5" t="s">
        <v>234</v>
      </c>
      <c r="C26" s="56">
        <f>SUM('2.sz.melléklet-B'!C26,'3. sz. melléklet-B'!C26,'4.sz.mellléklet-B'!C26)</f>
        <v>0</v>
      </c>
      <c r="D26" s="56">
        <f>SUM('2.sz.melléklet-B'!D26,'3. sz. melléklet-B'!D26,'4.sz.mellléklet-B'!D26)</f>
        <v>0</v>
      </c>
      <c r="E26" s="56">
        <f>SUM('2.sz.melléklet-B'!E26,'3. sz. melléklet-B'!E26,'4.sz.mellléklet-B'!E26)</f>
        <v>0</v>
      </c>
      <c r="F26" s="56">
        <f>SUM('2.sz.melléklet-B'!F26,'3. sz. melléklet-B'!F26,'4.sz.mellléklet-B'!F26)</f>
        <v>0</v>
      </c>
      <c r="G26" s="56">
        <f>SUM('2.sz.melléklet-B'!G26,'3. sz. melléklet-B'!G26,'4.sz.mellléklet-B'!G26)</f>
        <v>0</v>
      </c>
    </row>
    <row r="27" spans="1:7" ht="15" customHeight="1">
      <c r="A27" s="4" t="s">
        <v>235</v>
      </c>
      <c r="B27" s="5" t="s">
        <v>236</v>
      </c>
      <c r="C27" s="56">
        <f>SUM('2.sz.melléklet-B'!C27,'3. sz. melléklet-B'!C27,'4.sz.mellléklet-B'!C27)</f>
        <v>0</v>
      </c>
      <c r="D27" s="56">
        <f>SUM('2.sz.melléklet-B'!D27,'3. sz. melléklet-B'!D27,'4.sz.mellléklet-B'!D27)</f>
        <v>0</v>
      </c>
      <c r="E27" s="56">
        <f>SUM('2.sz.melléklet-B'!E27,'3. sz. melléklet-B'!E27,'4.sz.mellléklet-B'!E27)</f>
        <v>0</v>
      </c>
      <c r="F27" s="56">
        <f>SUM('2.sz.melléklet-B'!F27,'3. sz. melléklet-B'!F27,'4.sz.mellléklet-B'!F27)</f>
        <v>0</v>
      </c>
      <c r="G27" s="56">
        <f>SUM('2.sz.melléklet-B'!G27,'3. sz. melléklet-B'!G27,'4.sz.mellléklet-B'!G27)</f>
        <v>0</v>
      </c>
    </row>
    <row r="28" spans="1:7" ht="15" customHeight="1">
      <c r="A28" s="4" t="s">
        <v>377</v>
      </c>
      <c r="B28" s="5" t="s">
        <v>237</v>
      </c>
      <c r="C28" s="56">
        <f>SUM('2.sz.melléklet-B'!C28,'3. sz. melléklet-B'!C28,'4.sz.mellléklet-B'!C28)</f>
        <v>8750</v>
      </c>
      <c r="D28" s="56">
        <f>SUM('2.sz.melléklet-B'!D28,'3. sz. melléklet-B'!D28,'4.sz.mellléklet-B'!D28)</f>
        <v>11839</v>
      </c>
      <c r="E28" s="56">
        <f>SUM('2.sz.melléklet-B'!E28,'3. sz. melléklet-B'!E28,'4.sz.mellléklet-B'!E28)</f>
        <v>10003</v>
      </c>
      <c r="F28" s="56">
        <f>SUM('2.sz.melléklet-B'!F28,'3. sz. melléklet-B'!F28,'4.sz.mellléklet-B'!F28)</f>
        <v>10003</v>
      </c>
      <c r="G28" s="56">
        <f>SUM('2.sz.melléklet-B'!G28,'3. sz. melléklet-B'!G28,'4.sz.mellléklet-B'!G28)</f>
        <v>0</v>
      </c>
    </row>
    <row r="29" spans="1:7" ht="15" customHeight="1">
      <c r="A29" s="4" t="s">
        <v>378</v>
      </c>
      <c r="B29" s="5" t="s">
        <v>238</v>
      </c>
      <c r="C29" s="56">
        <f>SUM('2.sz.melléklet-B'!C29,'3. sz. melléklet-B'!C29,'4.sz.mellléklet-B'!C29)</f>
        <v>0</v>
      </c>
      <c r="D29" s="56">
        <f>SUM('2.sz.melléklet-B'!D29,'3. sz. melléklet-B'!D29,'4.sz.mellléklet-B'!D29)</f>
        <v>0</v>
      </c>
      <c r="E29" s="56">
        <f>SUM('2.sz.melléklet-B'!E29,'3. sz. melléklet-B'!E29,'4.sz.mellléklet-B'!E29)</f>
        <v>0</v>
      </c>
      <c r="F29" s="56">
        <f>SUM('2.sz.melléklet-B'!F29,'3. sz. melléklet-B'!F29,'4.sz.mellléklet-B'!F29)</f>
        <v>0</v>
      </c>
      <c r="G29" s="56">
        <f>SUM('2.sz.melléklet-B'!G29,'3. sz. melléklet-B'!G29,'4.sz.mellléklet-B'!G29)</f>
        <v>0</v>
      </c>
    </row>
    <row r="30" spans="1:7" ht="15" customHeight="1">
      <c r="A30" s="6" t="s">
        <v>405</v>
      </c>
      <c r="B30" s="7" t="s">
        <v>239</v>
      </c>
      <c r="C30" s="49">
        <f>SUM('2.sz.melléklet-B'!C30,'3. sz. melléklet-B'!C30,'4.sz.mellléklet-B'!C30)</f>
        <v>48750</v>
      </c>
      <c r="D30" s="49">
        <f>SUM('2.sz.melléklet-B'!D30,'3. sz. melléklet-B'!D30,'4.sz.mellléklet-B'!D30)</f>
        <v>77292</v>
      </c>
      <c r="E30" s="49">
        <f>SUM('2.sz.melléklet-B'!E30,'3. sz. melléklet-B'!E30,'4.sz.mellléklet-B'!E30)</f>
        <v>46939</v>
      </c>
      <c r="F30" s="49">
        <f>SUM('2.sz.melléklet-B'!F30,'3. sz. melléklet-B'!F30,'4.sz.mellléklet-B'!F30)</f>
        <v>46939</v>
      </c>
      <c r="G30" s="49">
        <f>SUM('2.sz.melléklet-B'!G30,'3. sz. melléklet-B'!G30,'4.sz.mellléklet-B'!G30)</f>
        <v>0</v>
      </c>
    </row>
    <row r="31" spans="1:7" ht="15" customHeight="1">
      <c r="A31" s="4" t="s">
        <v>379</v>
      </c>
      <c r="B31" s="5" t="s">
        <v>240</v>
      </c>
      <c r="C31" s="56">
        <f>SUM('2.sz.melléklet-B'!C31,'3. sz. melléklet-B'!C31,'4.sz.mellléklet-B'!C31)</f>
        <v>5500</v>
      </c>
      <c r="D31" s="56">
        <f>SUM('2.sz.melléklet-B'!D31,'3. sz. melléklet-B'!D31,'4.sz.mellléklet-B'!D31)</f>
        <v>6455</v>
      </c>
      <c r="E31" s="56">
        <f>SUM('2.sz.melléklet-B'!E31,'3. sz. melléklet-B'!E31,'4.sz.mellléklet-B'!E31)</f>
        <v>4954</v>
      </c>
      <c r="F31" s="56">
        <f>SUM('2.sz.melléklet-B'!F31,'3. sz. melléklet-B'!F31,'4.sz.mellléklet-B'!F31)</f>
        <v>4954</v>
      </c>
      <c r="G31" s="56">
        <f>SUM('2.sz.melléklet-B'!G31,'3. sz. melléklet-B'!G31,'4.sz.mellléklet-B'!G31)</f>
        <v>0</v>
      </c>
    </row>
    <row r="32" spans="1:7" ht="15" customHeight="1">
      <c r="A32" s="31" t="s">
        <v>406</v>
      </c>
      <c r="B32" s="41" t="s">
        <v>241</v>
      </c>
      <c r="C32" s="49">
        <f>SUM('2.sz.melléklet-B'!C32,'3. sz. melléklet-B'!C32,'4.sz.mellléklet-B'!C32)</f>
        <v>54250</v>
      </c>
      <c r="D32" s="49">
        <f>SUM('2.sz.melléklet-B'!D32,'3. sz. melléklet-B'!D32,'4.sz.mellléklet-B'!D32)</f>
        <v>83747</v>
      </c>
      <c r="E32" s="49">
        <f>SUM('2.sz.melléklet-B'!E32,'3. sz. melléklet-B'!E32,'4.sz.mellléklet-B'!E32)</f>
        <v>51893</v>
      </c>
      <c r="F32" s="49">
        <f>SUM('2.sz.melléklet-B'!F32,'3. sz. melléklet-B'!F32,'4.sz.mellléklet-B'!F32)</f>
        <v>51893</v>
      </c>
      <c r="G32" s="49">
        <f>SUM('2.sz.melléklet-B'!G32,'3. sz. melléklet-B'!G32,'4.sz.mellléklet-B'!G32)</f>
        <v>0</v>
      </c>
    </row>
    <row r="33" spans="1:7" ht="15" customHeight="1">
      <c r="A33" s="10" t="s">
        <v>242</v>
      </c>
      <c r="B33" s="5" t="s">
        <v>243</v>
      </c>
      <c r="C33" s="56">
        <f>SUM('2.sz.melléklet-B'!C33,'3. sz. melléklet-B'!C33,'4.sz.mellléklet-B'!C33)</f>
        <v>0</v>
      </c>
      <c r="D33" s="56">
        <f>SUM('2.sz.melléklet-B'!D33,'3. sz. melléklet-B'!D33,'4.sz.mellléklet-B'!D33)</f>
        <v>0</v>
      </c>
      <c r="E33" s="56">
        <f>SUM('2.sz.melléklet-B'!E33,'3. sz. melléklet-B'!E33,'4.sz.mellléklet-B'!E33)</f>
        <v>0</v>
      </c>
      <c r="F33" s="56">
        <f>SUM('2.sz.melléklet-B'!F33,'3. sz. melléklet-B'!F33,'4.sz.mellléklet-B'!F33)</f>
        <v>0</v>
      </c>
      <c r="G33" s="56">
        <f>SUM('2.sz.melléklet-B'!G33,'3. sz. melléklet-B'!G33,'4.sz.mellléklet-B'!G33)</f>
        <v>0</v>
      </c>
    </row>
    <row r="34" spans="1:7" ht="15" customHeight="1">
      <c r="A34" s="10" t="s">
        <v>380</v>
      </c>
      <c r="B34" s="5" t="s">
        <v>244</v>
      </c>
      <c r="C34" s="56">
        <f>SUM('2.sz.melléklet-B'!C34,'3. sz. melléklet-B'!C34,'4.sz.mellléklet-B'!C34)</f>
        <v>8864</v>
      </c>
      <c r="D34" s="56">
        <f>SUM('2.sz.melléklet-B'!D34,'3. sz. melléklet-B'!D34,'4.sz.mellléklet-B'!D34)</f>
        <v>11997</v>
      </c>
      <c r="E34" s="56">
        <f>SUM('2.sz.melléklet-B'!E34,'3. sz. melléklet-B'!E34,'4.sz.mellléklet-B'!E34)</f>
        <v>10880</v>
      </c>
      <c r="F34" s="56">
        <f>SUM('2.sz.melléklet-B'!F34,'3. sz. melléklet-B'!F34,'4.sz.mellléklet-B'!F34)</f>
        <v>3959</v>
      </c>
      <c r="G34" s="56">
        <f>SUM('2.sz.melléklet-B'!G34,'3. sz. melléklet-B'!G34,'4.sz.mellléklet-B'!G34)</f>
        <v>6921</v>
      </c>
    </row>
    <row r="35" spans="1:7" ht="15" customHeight="1">
      <c r="A35" s="10" t="s">
        <v>381</v>
      </c>
      <c r="B35" s="5" t="s">
        <v>245</v>
      </c>
      <c r="C35" s="56">
        <f>SUM('2.sz.melléklet-B'!C35,'3. sz. melléklet-B'!C35,'4.sz.mellléklet-B'!C35)</f>
        <v>1235</v>
      </c>
      <c r="D35" s="56">
        <f>SUM('2.sz.melléklet-B'!D35,'3. sz. melléklet-B'!D35,'4.sz.mellléklet-B'!D35)</f>
        <v>1237</v>
      </c>
      <c r="E35" s="56">
        <f>SUM('2.sz.melléklet-B'!E35,'3. sz. melléklet-B'!E35,'4.sz.mellléklet-B'!E35)</f>
        <v>1237</v>
      </c>
      <c r="F35" s="56">
        <f>SUM('2.sz.melléklet-B'!F35,'3. sz. melléklet-B'!F35,'4.sz.mellléklet-B'!F35)</f>
        <v>0</v>
      </c>
      <c r="G35" s="56">
        <f>SUM('2.sz.melléklet-B'!G35,'3. sz. melléklet-B'!G35,'4.sz.mellléklet-B'!G35)</f>
        <v>1237</v>
      </c>
    </row>
    <row r="36" spans="1:7" ht="15" customHeight="1">
      <c r="A36" s="10" t="s">
        <v>382</v>
      </c>
      <c r="B36" s="5" t="s">
        <v>246</v>
      </c>
      <c r="C36" s="56">
        <f>SUM('2.sz.melléklet-B'!C36,'3. sz. melléklet-B'!C36,'4.sz.mellléklet-B'!C36)</f>
        <v>0</v>
      </c>
      <c r="D36" s="56">
        <f>SUM('2.sz.melléklet-B'!D36,'3. sz. melléklet-B'!D36,'4.sz.mellléklet-B'!D36)</f>
        <v>0</v>
      </c>
      <c r="E36" s="56">
        <f>SUM('2.sz.melléklet-B'!E36,'3. sz. melléklet-B'!E36,'4.sz.mellléklet-B'!E36)</f>
        <v>0</v>
      </c>
      <c r="F36" s="56">
        <f>SUM('2.sz.melléklet-B'!F36,'3. sz. melléklet-B'!F36,'4.sz.mellléklet-B'!F36)</f>
        <v>0</v>
      </c>
      <c r="G36" s="56">
        <f>SUM('2.sz.melléklet-B'!G36,'3. sz. melléklet-B'!G36,'4.sz.mellléklet-B'!G36)</f>
        <v>0</v>
      </c>
    </row>
    <row r="37" spans="1:7" ht="15" customHeight="1">
      <c r="A37" s="10" t="s">
        <v>247</v>
      </c>
      <c r="B37" s="5" t="s">
        <v>248</v>
      </c>
      <c r="C37" s="56">
        <f>SUM('2.sz.melléklet-B'!C37,'3. sz. melléklet-B'!C37,'4.sz.mellléklet-B'!C37)</f>
        <v>0</v>
      </c>
      <c r="D37" s="56">
        <f>SUM('2.sz.melléklet-B'!D37,'3. sz. melléklet-B'!D37,'4.sz.mellléklet-B'!D37)</f>
        <v>209</v>
      </c>
      <c r="E37" s="56">
        <f>SUM('2.sz.melléklet-B'!E37,'3. sz. melléklet-B'!E37,'4.sz.mellléklet-B'!E37)</f>
        <v>0</v>
      </c>
      <c r="F37" s="56">
        <f>SUM('2.sz.melléklet-B'!F37,'3. sz. melléklet-B'!F37,'4.sz.mellléklet-B'!F37)</f>
        <v>0</v>
      </c>
      <c r="G37" s="56">
        <f>SUM('2.sz.melléklet-B'!G37,'3. sz. melléklet-B'!G37,'4.sz.mellléklet-B'!G37)</f>
        <v>0</v>
      </c>
    </row>
    <row r="38" spans="1:7" ht="15" customHeight="1">
      <c r="A38" s="10" t="s">
        <v>249</v>
      </c>
      <c r="B38" s="5" t="s">
        <v>250</v>
      </c>
      <c r="C38" s="56">
        <f>SUM('2.sz.melléklet-B'!C38,'3. sz. melléklet-B'!C38,'4.sz.mellléklet-B'!C38)</f>
        <v>0</v>
      </c>
      <c r="D38" s="56">
        <f>SUM('2.sz.melléklet-B'!D38,'3. sz. melléklet-B'!D38,'4.sz.mellléklet-B'!D38)</f>
        <v>61</v>
      </c>
      <c r="E38" s="56">
        <f>SUM('2.sz.melléklet-B'!E38,'3. sz. melléklet-B'!E38,'4.sz.mellléklet-B'!E38)</f>
        <v>4</v>
      </c>
      <c r="F38" s="56">
        <f>SUM('2.sz.melléklet-B'!F38,'3. sz. melléklet-B'!F38,'4.sz.mellléklet-B'!F38)</f>
        <v>0</v>
      </c>
      <c r="G38" s="56">
        <f>SUM('2.sz.melléklet-B'!G38,'3. sz. melléklet-B'!G38,'4.sz.mellléklet-B'!G38)</f>
        <v>4</v>
      </c>
    </row>
    <row r="39" spans="1:7" ht="15" customHeight="1">
      <c r="A39" s="10" t="s">
        <v>251</v>
      </c>
      <c r="B39" s="5" t="s">
        <v>252</v>
      </c>
      <c r="C39" s="56">
        <f>SUM('2.sz.melléklet-B'!C39,'3. sz. melléklet-B'!C39,'4.sz.mellléklet-B'!C39)</f>
        <v>0</v>
      </c>
      <c r="D39" s="56">
        <f>SUM('2.sz.melléklet-B'!D39,'3. sz. melléklet-B'!D39,'4.sz.mellléklet-B'!D39)</f>
        <v>150</v>
      </c>
      <c r="E39" s="56">
        <f>SUM('2.sz.melléklet-B'!E39,'3. sz. melléklet-B'!E39,'4.sz.mellléklet-B'!E39)</f>
        <v>0</v>
      </c>
      <c r="F39" s="56">
        <f>SUM('2.sz.melléklet-B'!F39,'3. sz. melléklet-B'!F39,'4.sz.mellléklet-B'!F39)</f>
        <v>0</v>
      </c>
      <c r="G39" s="56">
        <f>SUM('2.sz.melléklet-B'!G39,'3. sz. melléklet-B'!G39,'4.sz.mellléklet-B'!G39)</f>
        <v>0</v>
      </c>
    </row>
    <row r="40" spans="1:7" ht="15" customHeight="1">
      <c r="A40" s="10" t="s">
        <v>383</v>
      </c>
      <c r="B40" s="5" t="s">
        <v>253</v>
      </c>
      <c r="C40" s="56">
        <f>SUM('2.sz.melléklet-B'!C40,'3. sz. melléklet-B'!C40,'4.sz.mellléklet-B'!C40)</f>
        <v>0</v>
      </c>
      <c r="D40" s="56">
        <f>SUM('2.sz.melléklet-B'!D40,'3. sz. melléklet-B'!D40,'4.sz.mellléklet-B'!D40)</f>
        <v>0</v>
      </c>
      <c r="E40" s="56">
        <f>SUM('2.sz.melléklet-B'!E40,'3. sz. melléklet-B'!E40,'4.sz.mellléklet-B'!E40)</f>
        <v>0</v>
      </c>
      <c r="F40" s="56">
        <f>SUM('2.sz.melléklet-B'!F40,'3. sz. melléklet-B'!F40,'4.sz.mellléklet-B'!F40)</f>
        <v>0</v>
      </c>
      <c r="G40" s="56">
        <f>SUM('2.sz.melléklet-B'!G40,'3. sz. melléklet-B'!G40,'4.sz.mellléklet-B'!G40)</f>
        <v>0</v>
      </c>
    </row>
    <row r="41" spans="1:7" ht="15" customHeight="1">
      <c r="A41" s="10" t="s">
        <v>384</v>
      </c>
      <c r="B41" s="5" t="s">
        <v>254</v>
      </c>
      <c r="C41" s="56">
        <f>SUM('2.sz.melléklet-B'!C41,'3. sz. melléklet-B'!C41,'4.sz.mellléklet-B'!C41)</f>
        <v>0</v>
      </c>
      <c r="D41" s="56">
        <f>SUM('2.sz.melléklet-B'!D41,'3. sz. melléklet-B'!D41,'4.sz.mellléklet-B'!D41)</f>
        <v>13</v>
      </c>
      <c r="E41" s="56">
        <f>SUM('2.sz.melléklet-B'!E41,'3. sz. melléklet-B'!E41,'4.sz.mellléklet-B'!E41)</f>
        <v>13</v>
      </c>
      <c r="F41" s="56">
        <f>SUM('2.sz.melléklet-B'!F41,'3. sz. melléklet-B'!F41,'4.sz.mellléklet-B'!F41)</f>
        <v>13</v>
      </c>
      <c r="G41" s="56">
        <f>SUM('2.sz.melléklet-B'!G41,'3. sz. melléklet-B'!G41,'4.sz.mellléklet-B'!G41)</f>
        <v>0</v>
      </c>
    </row>
    <row r="42" spans="1:7" ht="15" customHeight="1">
      <c r="A42" s="10" t="s">
        <v>438</v>
      </c>
      <c r="B42" s="5" t="s">
        <v>255</v>
      </c>
      <c r="C42" s="56">
        <f>SUM('2.sz.melléklet-B'!C42,'3. sz. melléklet-B'!C42,'4.sz.mellléklet-B'!C42)</f>
        <v>0</v>
      </c>
      <c r="D42" s="56">
        <f>SUM('2.sz.melléklet-B'!D42,'3. sz. melléklet-B'!D42,'4.sz.mellléklet-B'!D42)</f>
        <v>344</v>
      </c>
      <c r="E42" s="56">
        <f>SUM('2.sz.melléklet-B'!E42,'3. sz. melléklet-B'!E42,'4.sz.mellléklet-B'!E42)</f>
        <v>344</v>
      </c>
      <c r="F42" s="56">
        <f>SUM('2.sz.melléklet-B'!F42,'3. sz. melléklet-B'!F42,'4.sz.mellléklet-B'!F42)</f>
        <v>344</v>
      </c>
      <c r="G42" s="56">
        <f>SUM('2.sz.melléklet-B'!G42,'3. sz. melléklet-B'!G42,'4.sz.mellléklet-B'!G42)</f>
        <v>0</v>
      </c>
    </row>
    <row r="43" spans="1:7" ht="15" customHeight="1">
      <c r="A43" s="10" t="s">
        <v>385</v>
      </c>
      <c r="B43" s="5" t="s">
        <v>429</v>
      </c>
      <c r="C43" s="56">
        <f>SUM('2.sz.melléklet-B'!C43,'3. sz. melléklet-B'!C43,'4.sz.mellléklet-B'!C43)</f>
        <v>81</v>
      </c>
      <c r="D43" s="56">
        <f>SUM('2.sz.melléklet-B'!D43,'3. sz. melléklet-B'!D43,'4.sz.mellléklet-B'!D43)</f>
        <v>357</v>
      </c>
      <c r="E43" s="56">
        <f>SUM('2.sz.melléklet-B'!E43,'3. sz. melléklet-B'!E43,'4.sz.mellléklet-B'!E43)</f>
        <v>276</v>
      </c>
      <c r="F43" s="56">
        <f>SUM('2.sz.melléklet-B'!F43,'3. sz. melléklet-B'!F43,'4.sz.mellléklet-B'!F43)</f>
        <v>276</v>
      </c>
      <c r="G43" s="56">
        <f>SUM('2.sz.melléklet-B'!G43,'3. sz. melléklet-B'!G43,'4.sz.mellléklet-B'!G43)</f>
        <v>0</v>
      </c>
    </row>
    <row r="44" spans="1:7" ht="15" customHeight="1">
      <c r="A44" s="40" t="s">
        <v>407</v>
      </c>
      <c r="B44" s="41" t="s">
        <v>256</v>
      </c>
      <c r="C44" s="49">
        <f>SUM('2.sz.melléklet-B'!C44,'3. sz. melléklet-B'!C44,'4.sz.mellléklet-B'!C44)</f>
        <v>10180</v>
      </c>
      <c r="D44" s="49">
        <f>SUM('2.sz.melléklet-B'!D44,'3. sz. melléklet-B'!D44,'4.sz.mellléklet-B'!D44)</f>
        <v>14368</v>
      </c>
      <c r="E44" s="49">
        <f>SUM('2.sz.melléklet-B'!E44,'3. sz. melléklet-B'!E44,'4.sz.mellléklet-B'!E44)</f>
        <v>12754</v>
      </c>
      <c r="F44" s="49">
        <f>SUM('2.sz.melléklet-B'!F44,'3. sz. melléklet-B'!F44,'4.sz.mellléklet-B'!F44)</f>
        <v>4592</v>
      </c>
      <c r="G44" s="49">
        <f>SUM('2.sz.melléklet-B'!G44,'3. sz. melléklet-B'!G44,'4.sz.mellléklet-B'!G44)</f>
        <v>8162</v>
      </c>
    </row>
    <row r="45" spans="1:7" ht="15" customHeight="1">
      <c r="A45" s="10" t="s">
        <v>265</v>
      </c>
      <c r="B45" s="5" t="s">
        <v>266</v>
      </c>
      <c r="C45" s="56">
        <f>SUM('2.sz.melléklet-B'!C45,'3. sz. melléklet-B'!C45,'4.sz.mellléklet-B'!C45)</f>
        <v>0</v>
      </c>
      <c r="D45" s="56">
        <f>SUM('2.sz.melléklet-B'!D45,'3. sz. melléklet-B'!D45,'4.sz.mellléklet-B'!D45)</f>
        <v>0</v>
      </c>
      <c r="E45" s="56">
        <f>SUM('2.sz.melléklet-B'!E45,'3. sz. melléklet-B'!E45,'4.sz.mellléklet-B'!E45)</f>
        <v>0</v>
      </c>
      <c r="F45" s="56">
        <f>SUM('2.sz.melléklet-B'!F45,'3. sz. melléklet-B'!F45,'4.sz.mellléklet-B'!F45)</f>
        <v>0</v>
      </c>
      <c r="G45" s="56">
        <f>SUM('2.sz.melléklet-B'!G45,'3. sz. melléklet-B'!G45,'4.sz.mellléklet-B'!G45)</f>
        <v>0</v>
      </c>
    </row>
    <row r="46" spans="1:7" ht="15" customHeight="1">
      <c r="A46" s="4" t="s">
        <v>437</v>
      </c>
      <c r="B46" s="5" t="s">
        <v>436</v>
      </c>
      <c r="C46" s="56">
        <f>SUM('2.sz.melléklet-B'!C46,'3. sz. melléklet-B'!C46,'4.sz.mellléklet-B'!C46)</f>
        <v>0</v>
      </c>
      <c r="D46" s="56">
        <f>SUM('2.sz.melléklet-B'!D46,'3. sz. melléklet-B'!D46,'4.sz.mellléklet-B'!D46)</f>
        <v>1551</v>
      </c>
      <c r="E46" s="56">
        <f>SUM('2.sz.melléklet-B'!E46,'3. sz. melléklet-B'!E46,'4.sz.mellléklet-B'!E46)</f>
        <v>1538</v>
      </c>
      <c r="F46" s="56">
        <f>SUM('2.sz.melléklet-B'!F46,'3. sz. melléklet-B'!F46,'4.sz.mellléklet-B'!F46)</f>
        <v>778</v>
      </c>
      <c r="G46" s="56">
        <f>SUM('2.sz.melléklet-B'!G46,'3. sz. melléklet-B'!G46,'4.sz.mellléklet-B'!G46)</f>
        <v>760</v>
      </c>
    </row>
    <row r="47" spans="1:7" ht="15" customHeight="1">
      <c r="A47" s="10" t="s">
        <v>389</v>
      </c>
      <c r="B47" s="5" t="s">
        <v>430</v>
      </c>
      <c r="C47" s="56">
        <f>SUM('2.sz.melléklet-B'!C47,'3. sz. melléklet-B'!C47,'4.sz.mellléklet-B'!C47)</f>
        <v>20</v>
      </c>
      <c r="D47" s="56">
        <f>SUM('2.sz.melléklet-B'!D47,'3. sz. melléklet-B'!D47,'4.sz.mellléklet-B'!D47)</f>
        <v>20</v>
      </c>
      <c r="E47" s="56">
        <f>SUM('2.sz.melléklet-B'!E47,'3. sz. melléklet-B'!E47,'4.sz.mellléklet-B'!E47)</f>
        <v>0</v>
      </c>
      <c r="F47" s="56">
        <f>SUM('2.sz.melléklet-B'!F47,'3. sz. melléklet-B'!F47,'4.sz.mellléklet-B'!F47)</f>
        <v>0</v>
      </c>
      <c r="G47" s="56">
        <f>SUM('2.sz.melléklet-B'!G47,'3. sz. melléklet-B'!G47,'4.sz.mellléklet-B'!G47)</f>
        <v>0</v>
      </c>
    </row>
    <row r="48" spans="1:7" ht="15" customHeight="1">
      <c r="A48" s="31" t="s">
        <v>409</v>
      </c>
      <c r="B48" s="41" t="s">
        <v>267</v>
      </c>
      <c r="C48" s="49">
        <f>SUM('2.sz.melléklet-B'!C48,'3. sz. melléklet-B'!C48,'4.sz.mellléklet-B'!C48)</f>
        <v>20</v>
      </c>
      <c r="D48" s="49">
        <f>SUM('2.sz.melléklet-B'!D48,'3. sz. melléklet-B'!D48,'4.sz.mellléklet-B'!D48)</f>
        <v>1571</v>
      </c>
      <c r="E48" s="49">
        <f>SUM('2.sz.melléklet-B'!E48,'3. sz. melléklet-B'!E48,'4.sz.mellléklet-B'!E48)</f>
        <v>1538</v>
      </c>
      <c r="F48" s="49">
        <f>SUM('2.sz.melléklet-B'!F48,'3. sz. melléklet-B'!F48,'4.sz.mellléklet-B'!F48)</f>
        <v>778</v>
      </c>
      <c r="G48" s="49">
        <f>SUM('2.sz.melléklet-B'!G48,'3. sz. melléklet-B'!G48,'4.sz.mellléklet-B'!G48)</f>
        <v>760</v>
      </c>
    </row>
    <row r="49" spans="1:7" ht="15" customHeight="1">
      <c r="A49" s="44" t="s">
        <v>3</v>
      </c>
      <c r="B49" s="45"/>
      <c r="C49" s="49">
        <f>SUM('2.sz.melléklet-B'!C49,'3. sz. melléklet-B'!C49,'4.sz.mellléklet-B'!C49)</f>
        <v>284759</v>
      </c>
      <c r="D49" s="49">
        <f>SUM('2.sz.melléklet-B'!D49,'3. sz. melléklet-B'!D49,'4.sz.mellléklet-B'!D49)</f>
        <v>372331</v>
      </c>
      <c r="E49" s="49">
        <f>SUM('2.sz.melléklet-B'!E49,'3. sz. melléklet-B'!E49,'4.sz.mellléklet-B'!E49)</f>
        <v>338830</v>
      </c>
      <c r="F49" s="49">
        <f>SUM('2.sz.melléklet-B'!F49,'3. sz. melléklet-B'!F49,'4.sz.mellléklet-B'!F49)</f>
        <v>306876</v>
      </c>
      <c r="G49" s="49">
        <f>SUM('2.sz.melléklet-B'!G49,'3. sz. melléklet-B'!G49,'4.sz.mellléklet-B'!G49)</f>
        <v>31954</v>
      </c>
    </row>
    <row r="50" spans="1:7" ht="15" customHeight="1">
      <c r="A50" s="4" t="s">
        <v>219</v>
      </c>
      <c r="B50" s="5" t="s">
        <v>220</v>
      </c>
      <c r="C50" s="56">
        <f>SUM('2.sz.melléklet-B'!C50,'3. sz. melléklet-B'!C50,'4.sz.mellléklet-B'!C50)</f>
        <v>0</v>
      </c>
      <c r="D50" s="56">
        <f>SUM('2.sz.melléklet-B'!D50,'3. sz. melléklet-B'!D50,'4.sz.mellléklet-B'!D50)</f>
        <v>0</v>
      </c>
      <c r="E50" s="56">
        <f>SUM('2.sz.melléklet-B'!E50,'3. sz. melléklet-B'!E50,'4.sz.mellléklet-B'!E50)</f>
        <v>0</v>
      </c>
      <c r="F50" s="56">
        <f>SUM('2.sz.melléklet-B'!F50,'3. sz. melléklet-B'!F50,'4.sz.mellléklet-B'!F50)</f>
        <v>0</v>
      </c>
      <c r="G50" s="56">
        <f>SUM('2.sz.melléklet-B'!G50,'3. sz. melléklet-B'!G50,'4.sz.mellléklet-B'!G50)</f>
        <v>0</v>
      </c>
    </row>
    <row r="51" spans="1:7" ht="15" customHeight="1">
      <c r="A51" s="4" t="s">
        <v>221</v>
      </c>
      <c r="B51" s="5" t="s">
        <v>222</v>
      </c>
      <c r="C51" s="56">
        <f>SUM('2.sz.melléklet-B'!C51,'3. sz. melléklet-B'!C51,'4.sz.mellléklet-B'!C51)</f>
        <v>0</v>
      </c>
      <c r="D51" s="56">
        <f>SUM('2.sz.melléklet-B'!D51,'3. sz. melléklet-B'!D51,'4.sz.mellléklet-B'!D51)</f>
        <v>0</v>
      </c>
      <c r="E51" s="56">
        <f>SUM('2.sz.melléklet-B'!E51,'3. sz. melléklet-B'!E51,'4.sz.mellléklet-B'!E51)</f>
        <v>0</v>
      </c>
      <c r="F51" s="56">
        <f>SUM('2.sz.melléklet-B'!F51,'3. sz. melléklet-B'!F51,'4.sz.mellléklet-B'!F51)</f>
        <v>0</v>
      </c>
      <c r="G51" s="56">
        <f>SUM('2.sz.melléklet-B'!G51,'3. sz. melléklet-B'!G51,'4.sz.mellléklet-B'!G51)</f>
        <v>0</v>
      </c>
    </row>
    <row r="52" spans="1:7" ht="15" customHeight="1">
      <c r="A52" s="4" t="s">
        <v>367</v>
      </c>
      <c r="B52" s="5" t="s">
        <v>223</v>
      </c>
      <c r="C52" s="56">
        <f>SUM('2.sz.melléklet-B'!C52,'3. sz. melléklet-B'!C52,'4.sz.mellléklet-B'!C52)</f>
        <v>0</v>
      </c>
      <c r="D52" s="56">
        <f>SUM('2.sz.melléklet-B'!D52,'3. sz. melléklet-B'!D52,'4.sz.mellléklet-B'!D52)</f>
        <v>0</v>
      </c>
      <c r="E52" s="56">
        <f>SUM('2.sz.melléklet-B'!E52,'3. sz. melléklet-B'!E52,'4.sz.mellléklet-B'!E52)</f>
        <v>0</v>
      </c>
      <c r="F52" s="56">
        <f>SUM('2.sz.melléklet-B'!F52,'3. sz. melléklet-B'!F52,'4.sz.mellléklet-B'!F52)</f>
        <v>0</v>
      </c>
      <c r="G52" s="56">
        <f>SUM('2.sz.melléklet-B'!G52,'3. sz. melléklet-B'!G52,'4.sz.mellléklet-B'!G52)</f>
        <v>0</v>
      </c>
    </row>
    <row r="53" spans="1:7" ht="15" customHeight="1">
      <c r="A53" s="4" t="s">
        <v>368</v>
      </c>
      <c r="B53" s="5" t="s">
        <v>224</v>
      </c>
      <c r="C53" s="56">
        <f>SUM('2.sz.melléklet-B'!C53,'3. sz. melléklet-B'!C53,'4.sz.mellléklet-B'!C53)</f>
        <v>0</v>
      </c>
      <c r="D53" s="56">
        <f>SUM('2.sz.melléklet-B'!D53,'3. sz. melléklet-B'!D53,'4.sz.mellléklet-B'!D53)</f>
        <v>0</v>
      </c>
      <c r="E53" s="56">
        <f>SUM('2.sz.melléklet-B'!E53,'3. sz. melléklet-B'!E53,'4.sz.mellléklet-B'!E53)</f>
        <v>0</v>
      </c>
      <c r="F53" s="56">
        <f>SUM('2.sz.melléklet-B'!F53,'3. sz. melléklet-B'!F53,'4.sz.mellléklet-B'!F53)</f>
        <v>0</v>
      </c>
      <c r="G53" s="56">
        <f>SUM('2.sz.melléklet-B'!G53,'3. sz. melléklet-B'!G53,'4.sz.mellléklet-B'!G53)</f>
        <v>0</v>
      </c>
    </row>
    <row r="54" spans="1:7" ht="15" customHeight="1">
      <c r="A54" s="4" t="s">
        <v>369</v>
      </c>
      <c r="B54" s="5" t="s">
        <v>225</v>
      </c>
      <c r="C54" s="56">
        <f>SUM('2.sz.melléklet-B'!C54,'3. sz. melléklet-B'!C54,'4.sz.mellléklet-B'!C54)</f>
        <v>3175</v>
      </c>
      <c r="D54" s="56">
        <f>SUM('2.sz.melléklet-B'!D54,'3. sz. melléklet-B'!D54,'4.sz.mellléklet-B'!D54)</f>
        <v>59300</v>
      </c>
      <c r="E54" s="56">
        <f>SUM('2.sz.melléklet-B'!E54,'3. sz. melléklet-B'!E54,'4.sz.mellléklet-B'!E54)</f>
        <v>59270</v>
      </c>
      <c r="F54" s="56">
        <f>SUM('2.sz.melléklet-B'!F54,'3. sz. melléklet-B'!F54,'4.sz.mellléklet-B'!F54)</f>
        <v>42502</v>
      </c>
      <c r="G54" s="56">
        <f>SUM('2.sz.melléklet-B'!G54,'3. sz. melléklet-B'!G54,'4.sz.mellléklet-B'!G54)</f>
        <v>16768</v>
      </c>
    </row>
    <row r="55" spans="1:7" ht="15" customHeight="1">
      <c r="A55" s="31" t="s">
        <v>403</v>
      </c>
      <c r="B55" s="41" t="s">
        <v>226</v>
      </c>
      <c r="C55" s="49">
        <f>SUM('2.sz.melléklet-B'!C55,'3. sz. melléklet-B'!C55,'4.sz.mellléklet-B'!C55)</f>
        <v>3175</v>
      </c>
      <c r="D55" s="49">
        <f>SUM('2.sz.melléklet-B'!D55,'3. sz. melléklet-B'!D55,'4.sz.mellléklet-B'!D55)</f>
        <v>59300</v>
      </c>
      <c r="E55" s="49">
        <f>SUM('2.sz.melléklet-B'!E55,'3. sz. melléklet-B'!E55,'4.sz.mellléklet-B'!E55)</f>
        <v>59270</v>
      </c>
      <c r="F55" s="49">
        <f>SUM('2.sz.melléklet-B'!F55,'3. sz. melléklet-B'!F55,'4.sz.mellléklet-B'!F55)</f>
        <v>42502</v>
      </c>
      <c r="G55" s="49">
        <f>SUM('2.sz.melléklet-B'!G55,'3. sz. melléklet-B'!G55,'4.sz.mellléklet-B'!G55)</f>
        <v>16768</v>
      </c>
    </row>
    <row r="56" spans="1:7" ht="15" customHeight="1">
      <c r="A56" s="10" t="s">
        <v>386</v>
      </c>
      <c r="B56" s="5" t="s">
        <v>257</v>
      </c>
      <c r="C56" s="56">
        <f>SUM('2.sz.melléklet-B'!C56,'3. sz. melléklet-B'!C56,'4.sz.mellléklet-B'!C56)</f>
        <v>0</v>
      </c>
      <c r="D56" s="56">
        <f>SUM('2.sz.melléklet-B'!D56,'3. sz. melléklet-B'!D56,'4.sz.mellléklet-B'!D56)</f>
        <v>0</v>
      </c>
      <c r="E56" s="56">
        <f>SUM('2.sz.melléklet-B'!E56,'3. sz. melléklet-B'!E56,'4.sz.mellléklet-B'!E56)</f>
        <v>0</v>
      </c>
      <c r="F56" s="56">
        <f>SUM('2.sz.melléklet-B'!F56,'3. sz. melléklet-B'!F56,'4.sz.mellléklet-B'!F56)</f>
        <v>0</v>
      </c>
      <c r="G56" s="56">
        <f>SUM('2.sz.melléklet-B'!G56,'3. sz. melléklet-B'!G56,'4.sz.mellléklet-B'!G56)</f>
        <v>0</v>
      </c>
    </row>
    <row r="57" spans="1:7" ht="15" customHeight="1">
      <c r="A57" s="10" t="s">
        <v>387</v>
      </c>
      <c r="B57" s="5" t="s">
        <v>258</v>
      </c>
      <c r="C57" s="56">
        <f>SUM('2.sz.melléklet-B'!C57,'3. sz. melléklet-B'!C57,'4.sz.mellléklet-B'!C57)</f>
        <v>20000</v>
      </c>
      <c r="D57" s="56">
        <f>SUM('2.sz.melléklet-B'!D57,'3. sz. melléklet-B'!D57,'4.sz.mellléklet-B'!D57)</f>
        <v>23121</v>
      </c>
      <c r="E57" s="56">
        <f>SUM('2.sz.melléklet-B'!E57,'3. sz. melléklet-B'!E57,'4.sz.mellléklet-B'!E57)</f>
        <v>23121</v>
      </c>
      <c r="F57" s="56">
        <f>SUM('2.sz.melléklet-B'!F57,'3. sz. melléklet-B'!F57,'4.sz.mellléklet-B'!F57)</f>
        <v>0</v>
      </c>
      <c r="G57" s="56">
        <f>SUM('2.sz.melléklet-B'!G57,'3. sz. melléklet-B'!G57,'4.sz.mellléklet-B'!G57)</f>
        <v>23121</v>
      </c>
    </row>
    <row r="58" spans="1:7" ht="15" customHeight="1">
      <c r="A58" s="10" t="s">
        <v>259</v>
      </c>
      <c r="B58" s="5" t="s">
        <v>260</v>
      </c>
      <c r="C58" s="56">
        <f>SUM('2.sz.melléklet-B'!C58,'3. sz. melléklet-B'!C58,'4.sz.mellléklet-B'!C58)</f>
        <v>0</v>
      </c>
      <c r="D58" s="56">
        <f>SUM('2.sz.melléklet-B'!D58,'3. sz. melléklet-B'!D58,'4.sz.mellléklet-B'!D58)</f>
        <v>140</v>
      </c>
      <c r="E58" s="56">
        <f>SUM('2.sz.melléklet-B'!E58,'3. sz. melléklet-B'!E58,'4.sz.mellléklet-B'!E58)</f>
        <v>140</v>
      </c>
      <c r="F58" s="56">
        <f>SUM('2.sz.melléklet-B'!F58,'3. sz. melléklet-B'!F58,'4.sz.mellléklet-B'!F58)</f>
        <v>140</v>
      </c>
      <c r="G58" s="56">
        <f>SUM('2.sz.melléklet-B'!G58,'3. sz. melléklet-B'!G58,'4.sz.mellléklet-B'!G58)</f>
        <v>0</v>
      </c>
    </row>
    <row r="59" spans="1:7" ht="15" customHeight="1">
      <c r="A59" s="10" t="s">
        <v>388</v>
      </c>
      <c r="B59" s="5" t="s">
        <v>261</v>
      </c>
      <c r="C59" s="56">
        <f>SUM('2.sz.melléklet-B'!C59,'3. sz. melléklet-B'!C59,'4.sz.mellléklet-B'!C59)</f>
        <v>0</v>
      </c>
      <c r="D59" s="56">
        <f>SUM('2.sz.melléklet-B'!D59,'3. sz. melléklet-B'!D59,'4.sz.mellléklet-B'!D59)</f>
        <v>0</v>
      </c>
      <c r="E59" s="56">
        <f>SUM('2.sz.melléklet-B'!E59,'3. sz. melléklet-B'!E59,'4.sz.mellléklet-B'!E59)</f>
        <v>0</v>
      </c>
      <c r="F59" s="56">
        <f>SUM('2.sz.melléklet-B'!F59,'3. sz. melléklet-B'!F59,'4.sz.mellléklet-B'!F59)</f>
        <v>0</v>
      </c>
      <c r="G59" s="56">
        <f>SUM('2.sz.melléklet-B'!G59,'3. sz. melléklet-B'!G59,'4.sz.mellléklet-B'!G59)</f>
        <v>0</v>
      </c>
    </row>
    <row r="60" spans="1:7" ht="15" customHeight="1">
      <c r="A60" s="10" t="s">
        <v>262</v>
      </c>
      <c r="B60" s="5" t="s">
        <v>263</v>
      </c>
      <c r="C60" s="56">
        <f>SUM('2.sz.melléklet-B'!C60,'3. sz. melléklet-B'!C60,'4.sz.mellléklet-B'!C60)</f>
        <v>0</v>
      </c>
      <c r="D60" s="56">
        <f>SUM('2.sz.melléklet-B'!D60,'3. sz. melléklet-B'!D60,'4.sz.mellléklet-B'!D60)</f>
        <v>0</v>
      </c>
      <c r="E60" s="56">
        <f>SUM('2.sz.melléklet-B'!E60,'3. sz. melléklet-B'!E60,'4.sz.mellléklet-B'!E60)</f>
        <v>0</v>
      </c>
      <c r="F60" s="56">
        <f>SUM('2.sz.melléklet-B'!F60,'3. sz. melléklet-B'!F60,'4.sz.mellléklet-B'!F60)</f>
        <v>0</v>
      </c>
      <c r="G60" s="56">
        <f>SUM('2.sz.melléklet-B'!G60,'3. sz. melléklet-B'!G60,'4.sz.mellléklet-B'!G60)</f>
        <v>0</v>
      </c>
    </row>
    <row r="61" spans="1:7" ht="15" customHeight="1">
      <c r="A61" s="31" t="s">
        <v>408</v>
      </c>
      <c r="B61" s="41" t="s">
        <v>264</v>
      </c>
      <c r="C61" s="49">
        <f>SUM('2.sz.melléklet-B'!C61,'3. sz. melléklet-B'!C61,'4.sz.mellléklet-B'!C61)</f>
        <v>20000</v>
      </c>
      <c r="D61" s="49">
        <f>SUM('2.sz.melléklet-B'!D61,'3. sz. melléklet-B'!D61,'4.sz.mellléklet-B'!D61)</f>
        <v>23261</v>
      </c>
      <c r="E61" s="49">
        <f>SUM('2.sz.melléklet-B'!E61,'3. sz. melléklet-B'!E61,'4.sz.mellléklet-B'!E61)</f>
        <v>23261</v>
      </c>
      <c r="F61" s="49">
        <f>SUM('2.sz.melléklet-B'!F61,'3. sz. melléklet-B'!F61,'4.sz.mellléklet-B'!F61)</f>
        <v>140</v>
      </c>
      <c r="G61" s="49">
        <f>SUM('2.sz.melléklet-B'!G61,'3. sz. melléklet-B'!G61,'4.sz.mellléklet-B'!G61)</f>
        <v>23121</v>
      </c>
    </row>
    <row r="62" spans="1:7" ht="15" customHeight="1">
      <c r="A62" s="10" t="s">
        <v>268</v>
      </c>
      <c r="B62" s="5" t="s">
        <v>269</v>
      </c>
      <c r="C62" s="56">
        <f>SUM('2.sz.melléklet-B'!C62,'3. sz. melléklet-B'!C62,'4.sz.mellléklet-B'!C62)</f>
        <v>0</v>
      </c>
      <c r="D62" s="56">
        <f>SUM('2.sz.melléklet-B'!D62,'3. sz. melléklet-B'!D62,'4.sz.mellléklet-B'!D62)</f>
        <v>0</v>
      </c>
      <c r="E62" s="56">
        <f>SUM('2.sz.melléklet-B'!E62,'3. sz. melléklet-B'!E62,'4.sz.mellléklet-B'!E62)</f>
        <v>0</v>
      </c>
      <c r="F62" s="56">
        <f>SUM('2.sz.melléklet-B'!F62,'3. sz. melléklet-B'!F62,'4.sz.mellléklet-B'!F62)</f>
        <v>0</v>
      </c>
      <c r="G62" s="56">
        <f>SUM('2.sz.melléklet-B'!G62,'3. sz. melléklet-B'!G62,'4.sz.mellléklet-B'!G62)</f>
        <v>0</v>
      </c>
    </row>
    <row r="63" spans="1:7" ht="15" customHeight="1">
      <c r="A63" s="4" t="s">
        <v>390</v>
      </c>
      <c r="B63" s="5" t="s">
        <v>270</v>
      </c>
      <c r="C63" s="56">
        <f>SUM('2.sz.melléklet-B'!C63,'3. sz. melléklet-B'!C63,'4.sz.mellléklet-B'!C63)</f>
        <v>0</v>
      </c>
      <c r="D63" s="56">
        <f>SUM('2.sz.melléklet-B'!D63,'3. sz. melléklet-B'!D63,'4.sz.mellléklet-B'!D63)</f>
        <v>0</v>
      </c>
      <c r="E63" s="56">
        <f>SUM('2.sz.melléklet-B'!E63,'3. sz. melléklet-B'!E63,'4.sz.mellléklet-B'!E63)</f>
        <v>0</v>
      </c>
      <c r="F63" s="56">
        <f>SUM('2.sz.melléklet-B'!F63,'3. sz. melléklet-B'!F63,'4.sz.mellléklet-B'!F63)</f>
        <v>0</v>
      </c>
      <c r="G63" s="56">
        <f>SUM('2.sz.melléklet-B'!G63,'3. sz. melléklet-B'!G63,'4.sz.mellléklet-B'!G63)</f>
        <v>0</v>
      </c>
    </row>
    <row r="64" spans="1:7" ht="15" customHeight="1">
      <c r="A64" s="66" t="s">
        <v>440</v>
      </c>
      <c r="B64" s="5" t="s">
        <v>431</v>
      </c>
      <c r="C64" s="56">
        <f>SUM('2.sz.melléklet-B'!C64,'3. sz. melléklet-B'!C65,'4.sz.mellléklet-B'!C65)</f>
        <v>94</v>
      </c>
      <c r="D64" s="56">
        <f>SUM('2.sz.melléklet-B'!D64,'3. sz. melléklet-B'!D65,'4.sz.mellléklet-B'!D65)</f>
        <v>87</v>
      </c>
      <c r="E64" s="56">
        <f>SUM('2.sz.melléklet-B'!E64,'3. sz. melléklet-B'!E65,'4.sz.mellléklet-B'!E65)</f>
        <v>8</v>
      </c>
      <c r="F64" s="56">
        <f>SUM('2.sz.melléklet-B'!F64,'3. sz. melléklet-B'!F64,'4.sz.mellléklet-B'!F64)</f>
        <v>8</v>
      </c>
      <c r="G64" s="56">
        <f>SUM('2.sz.melléklet-B'!G64,'3. sz. melléklet-B'!G64,'4.sz.mellléklet-B'!G64)</f>
        <v>0</v>
      </c>
    </row>
    <row r="65" spans="1:7" ht="15" customHeight="1">
      <c r="A65" s="10" t="s">
        <v>391</v>
      </c>
      <c r="B65" s="5" t="s">
        <v>439</v>
      </c>
      <c r="C65" s="56">
        <f>SUM('2.sz.melléklet-B'!C65,'3. sz. melléklet-B'!C66,'4.sz.mellléklet-B'!C66)</f>
        <v>0</v>
      </c>
      <c r="D65" s="56">
        <f>SUM('2.sz.melléklet-B'!D65,'3. sz. melléklet-B'!D66,'4.sz.mellléklet-B'!D66)</f>
        <v>543</v>
      </c>
      <c r="E65" s="56">
        <f>SUM('2.sz.melléklet-B'!E65,'3. sz. melléklet-B'!E66,'4.sz.mellléklet-B'!E66)</f>
        <v>50</v>
      </c>
      <c r="F65" s="56">
        <f>SUM('2.sz.melléklet-B'!F65,'3. sz. melléklet-B'!F65,'4.sz.mellléklet-B'!F65)</f>
        <v>50</v>
      </c>
      <c r="G65" s="56">
        <f>SUM('2.sz.melléklet-B'!G65,'3. sz. melléklet-B'!G65,'4.sz.mellléklet-B'!G65)</f>
        <v>0</v>
      </c>
    </row>
    <row r="66" spans="1:7" ht="15" customHeight="1">
      <c r="A66" s="31" t="s">
        <v>411</v>
      </c>
      <c r="B66" s="41" t="s">
        <v>271</v>
      </c>
      <c r="C66" s="49">
        <f>SUM('2.sz.melléklet-B'!C66,'3. sz. melléklet-B'!C66,'4.sz.mellléklet-B'!C66)</f>
        <v>94</v>
      </c>
      <c r="D66" s="49">
        <f>SUM('2.sz.melléklet-B'!D66,'3. sz. melléklet-B'!D66,'4.sz.mellléklet-B'!D66)</f>
        <v>630</v>
      </c>
      <c r="E66" s="49">
        <f>SUM('2.sz.melléklet-B'!E66,'3. sz. melléklet-B'!E66,'4.sz.mellléklet-B'!E66)</f>
        <v>58</v>
      </c>
      <c r="F66" s="49">
        <f>SUM('2.sz.melléklet-B'!F66,'3. sz. melléklet-B'!F66,'4.sz.mellléklet-B'!F66)</f>
        <v>58</v>
      </c>
      <c r="G66" s="49">
        <f>SUM('2.sz.melléklet-B'!G66,'3. sz. melléklet-B'!G66,'4.sz.mellléklet-B'!G66)</f>
        <v>0</v>
      </c>
    </row>
    <row r="67" spans="1:7" ht="15" customHeight="1">
      <c r="A67" s="44" t="s">
        <v>4</v>
      </c>
      <c r="B67" s="45"/>
      <c r="C67" s="49">
        <f>SUM('2.sz.melléklet-B'!C67,'3. sz. melléklet-B'!C67,'4.sz.mellléklet-B'!C67)</f>
        <v>23269</v>
      </c>
      <c r="D67" s="49">
        <f>SUM('2.sz.melléklet-B'!D67,'3. sz. melléklet-B'!D67,'4.sz.mellléklet-B'!D67)</f>
        <v>83191</v>
      </c>
      <c r="E67" s="49">
        <f>SUM('2.sz.melléklet-B'!E67,'3. sz. melléklet-B'!E67,'4.sz.mellléklet-B'!E67)</f>
        <v>82589</v>
      </c>
      <c r="F67" s="49">
        <f>SUM('2.sz.melléklet-B'!F67,'3. sz. melléklet-B'!F67,'4.sz.mellléklet-B'!F67)</f>
        <v>42700</v>
      </c>
      <c r="G67" s="49">
        <f>SUM('2.sz.melléklet-B'!G67,'3. sz. melléklet-B'!G67,'4.sz.mellléklet-B'!G67)</f>
        <v>39889</v>
      </c>
    </row>
    <row r="68" spans="1:7" ht="15.75">
      <c r="A68" s="38" t="s">
        <v>410</v>
      </c>
      <c r="B68" s="27" t="s">
        <v>272</v>
      </c>
      <c r="C68" s="49">
        <f>SUM('2.sz.melléklet-B'!C68,'3. sz. melléklet-B'!C68,'4.sz.mellléklet-B'!C68)</f>
        <v>308028</v>
      </c>
      <c r="D68" s="49">
        <f>SUM('2.sz.melléklet-B'!D68,'3. sz. melléklet-B'!D68,'4.sz.mellléklet-B'!D68)</f>
        <v>455522</v>
      </c>
      <c r="E68" s="49">
        <f>SUM('2.sz.melléklet-B'!E68,'3. sz. melléklet-B'!E68,'4.sz.mellléklet-B'!E68)</f>
        <v>421419</v>
      </c>
      <c r="F68" s="49">
        <f>SUM('2.sz.melléklet-B'!F68,'3. sz. melléklet-B'!F68,'4.sz.mellléklet-B'!F68)</f>
        <v>349576</v>
      </c>
      <c r="G68" s="49">
        <f>SUM('2.sz.melléklet-B'!G68,'3. sz. melléklet-B'!G68,'4.sz.mellléklet-B'!G68)</f>
        <v>71843</v>
      </c>
    </row>
    <row r="69" spans="1:7" ht="15.75">
      <c r="A69" s="47" t="s">
        <v>5</v>
      </c>
      <c r="B69" s="46"/>
      <c r="C69" s="56">
        <f>C49-'Kiadás nettó összesen'!C74</f>
        <v>-26701</v>
      </c>
      <c r="D69" s="56">
        <f>D49-'Kiadás nettó összesen'!D74</f>
        <v>-35646</v>
      </c>
      <c r="E69" s="56">
        <f>E49-'Kiadás nettó összesen'!E74</f>
        <v>38105</v>
      </c>
      <c r="F69" s="56">
        <f>SUM('2.sz.melléklet-B'!F69,'3. sz. melléklet-B'!F69,'4.sz.mellléklet-B'!F69)</f>
        <v>50013</v>
      </c>
      <c r="G69" s="56">
        <f>SUM('2.sz.melléklet-B'!G69,'3. sz. melléklet-B'!G69,'4.sz.mellléklet-B'!G69)</f>
        <v>-11908</v>
      </c>
    </row>
    <row r="70" spans="1:7" ht="15.75">
      <c r="A70" s="47" t="s">
        <v>6</v>
      </c>
      <c r="B70" s="46"/>
      <c r="C70" s="56">
        <f>C67-'Kiadás összesen'!C97</f>
        <v>-18344</v>
      </c>
      <c r="D70" s="56">
        <f>D67-'Kiadás összesen'!D97</f>
        <v>-9500</v>
      </c>
      <c r="E70" s="56">
        <f>E67-'Kiadás összesen'!E97</f>
        <v>1509</v>
      </c>
      <c r="F70" s="56">
        <f>SUM('2.sz.melléklet-B'!F70,'3. sz. melléklet-B'!F70,'4.sz.mellléklet-B'!F70)</f>
        <v>37070</v>
      </c>
      <c r="G70" s="56">
        <f>SUM('2.sz.melléklet-B'!G70,'3. sz. melléklet-B'!G70,'4.sz.mellléklet-B'!G70)</f>
        <v>-35561</v>
      </c>
    </row>
    <row r="71" spans="1:7" ht="15">
      <c r="A71" s="29" t="s">
        <v>392</v>
      </c>
      <c r="B71" s="4" t="s">
        <v>273</v>
      </c>
      <c r="C71" s="56">
        <f>SUM('2.sz.melléklet-B'!C71,'3. sz. melléklet-B'!C71,'4.sz.mellléklet-B'!C71)</f>
        <v>0</v>
      </c>
      <c r="D71" s="56">
        <f>SUM('2.sz.melléklet-B'!D71,'3. sz. melléklet-B'!D71,'4.sz.mellléklet-B'!D71)</f>
        <v>0</v>
      </c>
      <c r="E71" s="56">
        <f>SUM('2.sz.melléklet-B'!E71,'3. sz. melléklet-B'!E71,'4.sz.mellléklet-B'!E71)</f>
        <v>0</v>
      </c>
      <c r="F71" s="56">
        <f>SUM('2.sz.melléklet-B'!F71,'3. sz. melléklet-B'!F71,'4.sz.mellléklet-B'!F71)</f>
        <v>0</v>
      </c>
      <c r="G71" s="56">
        <f>SUM('2.sz.melléklet-B'!G71,'3. sz. melléklet-B'!G71,'4.sz.mellléklet-B'!G71)</f>
        <v>0</v>
      </c>
    </row>
    <row r="72" spans="1:7" ht="15">
      <c r="A72" s="10" t="s">
        <v>274</v>
      </c>
      <c r="B72" s="4" t="s">
        <v>275</v>
      </c>
      <c r="C72" s="56">
        <f>SUM('2.sz.melléklet-B'!C72,'3. sz. melléklet-B'!C72,'4.sz.mellléklet-B'!C72)</f>
        <v>18550</v>
      </c>
      <c r="D72" s="56">
        <f>SUM('2.sz.melléklet-B'!D72,'3. sz. melléklet-B'!D72,'4.sz.mellléklet-B'!D72)</f>
        <v>18550</v>
      </c>
      <c r="E72" s="56">
        <f>SUM('2.sz.melléklet-B'!E72,'3. sz. melléklet-B'!E72,'4.sz.mellléklet-B'!E72)</f>
        <v>18550</v>
      </c>
      <c r="F72" s="56">
        <f>SUM('2.sz.melléklet-B'!F72,'3. sz. melléklet-B'!F72,'4.sz.mellléklet-B'!F72)</f>
        <v>18550</v>
      </c>
      <c r="G72" s="56">
        <f>SUM('2.sz.melléklet-B'!G72,'3. sz. melléklet-B'!G72,'4.sz.mellléklet-B'!G72)</f>
        <v>0</v>
      </c>
    </row>
    <row r="73" spans="1:7" ht="15">
      <c r="A73" s="29" t="s">
        <v>393</v>
      </c>
      <c r="B73" s="4" t="s">
        <v>276</v>
      </c>
      <c r="C73" s="56">
        <f>SUM('2.sz.melléklet-B'!C73,'3. sz. melléklet-B'!C73,'4.sz.mellléklet-B'!C73)</f>
        <v>0</v>
      </c>
      <c r="D73" s="56">
        <f>SUM('2.sz.melléklet-B'!D73,'3. sz. melléklet-B'!D73,'4.sz.mellléklet-B'!D73)</f>
        <v>0</v>
      </c>
      <c r="E73" s="56">
        <f>SUM('2.sz.melléklet-B'!E73,'3. sz. melléklet-B'!E73,'4.sz.mellléklet-B'!E73)</f>
        <v>0</v>
      </c>
      <c r="F73" s="56">
        <f>SUM('2.sz.melléklet-B'!F73,'3. sz. melléklet-B'!F73,'4.sz.mellléklet-B'!F73)</f>
        <v>0</v>
      </c>
      <c r="G73" s="56">
        <f>SUM('2.sz.melléklet-B'!G73,'3. sz. melléklet-B'!G73,'4.sz.mellléklet-B'!G73)</f>
        <v>0</v>
      </c>
    </row>
    <row r="74" spans="1:7" ht="15">
      <c r="A74" s="12" t="s">
        <v>412</v>
      </c>
      <c r="B74" s="6" t="s">
        <v>277</v>
      </c>
      <c r="C74" s="49">
        <f>SUM('2.sz.melléklet-B'!C74,'3. sz. melléklet-B'!C74,'4.sz.mellléklet-B'!C74)</f>
        <v>18550</v>
      </c>
      <c r="D74" s="49">
        <f>SUM('2.sz.melléklet-B'!D74,'3. sz. melléklet-B'!D74,'4.sz.mellléklet-B'!D74)</f>
        <v>18550</v>
      </c>
      <c r="E74" s="49">
        <f>SUM('2.sz.melléklet-B'!E74,'3. sz. melléklet-B'!E74,'4.sz.mellléklet-B'!E74)</f>
        <v>18550</v>
      </c>
      <c r="F74" s="49">
        <f>SUM('2.sz.melléklet-B'!F74,'3. sz. melléklet-B'!F74,'4.sz.mellléklet-B'!F74)</f>
        <v>18550</v>
      </c>
      <c r="G74" s="49">
        <f>SUM('2.sz.melléklet-B'!G74,'3. sz. melléklet-B'!G74,'4.sz.mellléklet-B'!G74)</f>
        <v>0</v>
      </c>
    </row>
    <row r="75" spans="1:7" ht="15">
      <c r="A75" s="10" t="s">
        <v>394</v>
      </c>
      <c r="B75" s="4" t="s">
        <v>278</v>
      </c>
      <c r="C75" s="56">
        <f>SUM('2.sz.melléklet-B'!C75,'3. sz. melléklet-B'!C75,'4.sz.mellléklet-B'!C75)</f>
        <v>0</v>
      </c>
      <c r="D75" s="56">
        <f>SUM('2.sz.melléklet-B'!D75,'3. sz. melléklet-B'!D75,'4.sz.mellléklet-B'!D75)</f>
        <v>0</v>
      </c>
      <c r="E75" s="56">
        <f>SUM('2.sz.melléklet-B'!E75,'3. sz. melléklet-B'!E75,'4.sz.mellléklet-B'!E75)</f>
        <v>0</v>
      </c>
      <c r="F75" s="56">
        <f>SUM('2.sz.melléklet-B'!F75,'3. sz. melléklet-B'!F75,'4.sz.mellléklet-B'!F75)</f>
        <v>0</v>
      </c>
      <c r="G75" s="56">
        <f>SUM('2.sz.melléklet-B'!G75,'3. sz. melléklet-B'!G75,'4.sz.mellléklet-B'!G75)</f>
        <v>0</v>
      </c>
    </row>
    <row r="76" spans="1:7" ht="15">
      <c r="A76" s="29" t="s">
        <v>279</v>
      </c>
      <c r="B76" s="4" t="s">
        <v>280</v>
      </c>
      <c r="C76" s="56">
        <f>SUM('2.sz.melléklet-B'!C76,'3. sz. melléklet-B'!C76,'4.sz.mellléklet-B'!C76)</f>
        <v>0</v>
      </c>
      <c r="D76" s="56">
        <f>SUM('2.sz.melléklet-B'!D76,'3. sz. melléklet-B'!D76,'4.sz.mellléklet-B'!D76)</f>
        <v>0</v>
      </c>
      <c r="E76" s="56">
        <f>SUM('2.sz.melléklet-B'!E76,'3. sz. melléklet-B'!E76,'4.sz.mellléklet-B'!E76)</f>
        <v>0</v>
      </c>
      <c r="F76" s="56">
        <f>SUM('2.sz.melléklet-B'!F76,'3. sz. melléklet-B'!F76,'4.sz.mellléklet-B'!F76)</f>
        <v>0</v>
      </c>
      <c r="G76" s="56">
        <f>SUM('2.sz.melléklet-B'!G76,'3. sz. melléklet-B'!G76,'4.sz.mellléklet-B'!G76)</f>
        <v>0</v>
      </c>
    </row>
    <row r="77" spans="1:7" ht="15">
      <c r="A77" s="10" t="s">
        <v>395</v>
      </c>
      <c r="B77" s="4" t="s">
        <v>281</v>
      </c>
      <c r="C77" s="56">
        <f>SUM('2.sz.melléklet-B'!C77,'3. sz. melléklet-B'!C77,'4.sz.mellléklet-B'!C77)</f>
        <v>0</v>
      </c>
      <c r="D77" s="56">
        <f>SUM('2.sz.melléklet-B'!D77,'3. sz. melléklet-B'!D77,'4.sz.mellléklet-B'!D77)</f>
        <v>0</v>
      </c>
      <c r="E77" s="56">
        <f>SUM('2.sz.melléklet-B'!E77,'3. sz. melléklet-B'!E77,'4.sz.mellléklet-B'!E77)</f>
        <v>0</v>
      </c>
      <c r="F77" s="56">
        <f>SUM('2.sz.melléklet-B'!F77,'3. sz. melléklet-B'!F77,'4.sz.mellléklet-B'!F77)</f>
        <v>0</v>
      </c>
      <c r="G77" s="56">
        <f>SUM('2.sz.melléklet-B'!G77,'3. sz. melléklet-B'!G77,'4.sz.mellléklet-B'!G77)</f>
        <v>0</v>
      </c>
    </row>
    <row r="78" spans="1:7" ht="15">
      <c r="A78" s="29" t="s">
        <v>282</v>
      </c>
      <c r="B78" s="4" t="s">
        <v>283</v>
      </c>
      <c r="C78" s="56">
        <f>SUM('2.sz.melléklet-B'!C78,'3. sz. melléklet-B'!C78,'4.sz.mellléklet-B'!C78)</f>
        <v>0</v>
      </c>
      <c r="D78" s="56">
        <f>SUM('2.sz.melléklet-B'!D78,'3. sz. melléklet-B'!D78,'4.sz.mellléklet-B'!D78)</f>
        <v>0</v>
      </c>
      <c r="E78" s="56">
        <f>SUM('2.sz.melléklet-B'!E78,'3. sz. melléklet-B'!E78,'4.sz.mellléklet-B'!E78)</f>
        <v>0</v>
      </c>
      <c r="F78" s="56">
        <f>SUM('2.sz.melléklet-B'!F78,'3. sz. melléklet-B'!F78,'4.sz.mellléklet-B'!F78)</f>
        <v>0</v>
      </c>
      <c r="G78" s="56">
        <f>SUM('2.sz.melléklet-B'!G78,'3. sz. melléklet-B'!G78,'4.sz.mellléklet-B'!G78)</f>
        <v>0</v>
      </c>
    </row>
    <row r="79" spans="1:7" ht="15">
      <c r="A79" s="11" t="s">
        <v>413</v>
      </c>
      <c r="B79" s="6" t="s">
        <v>284</v>
      </c>
      <c r="C79" s="56">
        <f>SUM('2.sz.melléklet-B'!C79,'3. sz. melléklet-B'!C79,'4.sz.mellléklet-B'!C79)</f>
        <v>0</v>
      </c>
      <c r="D79" s="56">
        <f>SUM('2.sz.melléklet-B'!D79,'3. sz. melléklet-B'!D79,'4.sz.mellléklet-B'!D79)</f>
        <v>0</v>
      </c>
      <c r="E79" s="56">
        <f>SUM('2.sz.melléklet-B'!E79,'3. sz. melléklet-B'!E79,'4.sz.mellléklet-B'!E79)</f>
        <v>0</v>
      </c>
      <c r="F79" s="56">
        <f>SUM('2.sz.melléklet-B'!F79,'3. sz. melléklet-B'!F79,'4.sz.mellléklet-B'!F79)</f>
        <v>0</v>
      </c>
      <c r="G79" s="56">
        <f>SUM('2.sz.melléklet-B'!G79,'3. sz. melléklet-B'!G79,'4.sz.mellléklet-B'!G79)</f>
        <v>0</v>
      </c>
    </row>
    <row r="80" spans="1:7" ht="15">
      <c r="A80" s="4" t="s">
        <v>422</v>
      </c>
      <c r="B80" s="4" t="s">
        <v>285</v>
      </c>
      <c r="C80" s="56">
        <f>SUM('2.sz.melléklet-B'!C80,'3. sz. melléklet-B'!C80,'4.sz.mellléklet-B'!C80)</f>
        <v>52787</v>
      </c>
      <c r="D80" s="56">
        <f>SUM('2.sz.melléklet-B'!D80,'3. sz. melléklet-B'!D80,'4.sz.mellléklet-B'!D80)</f>
        <v>52888</v>
      </c>
      <c r="E80" s="56">
        <f>SUM('2.sz.melléklet-B'!E80,'3. sz. melléklet-B'!E80,'4.sz.mellléklet-B'!E80)</f>
        <v>52888</v>
      </c>
      <c r="F80" s="56">
        <f>SUM('2.sz.melléklet-B'!F80,'3. sz. melléklet-B'!F80,'4.sz.mellléklet-B'!F80)</f>
        <v>52888</v>
      </c>
      <c r="G80" s="56">
        <f>SUM('2.sz.melléklet-B'!G80,'3. sz. melléklet-B'!G80,'4.sz.mellléklet-B'!G80)</f>
        <v>0</v>
      </c>
    </row>
    <row r="81" spans="1:7" ht="15">
      <c r="A81" s="4" t="s">
        <v>423</v>
      </c>
      <c r="B81" s="4" t="s">
        <v>285</v>
      </c>
      <c r="C81" s="56">
        <f>SUM('2.sz.melléklet-B'!C81,'3. sz. melléklet-B'!C81,'4.sz.mellléklet-B'!C81)</f>
        <v>0</v>
      </c>
      <c r="D81" s="56">
        <f>SUM('2.sz.melléklet-B'!D81,'3. sz. melléklet-B'!D81,'4.sz.mellléklet-B'!D81)</f>
        <v>0</v>
      </c>
      <c r="E81" s="56">
        <f>SUM('2.sz.melléklet-B'!E81,'3. sz. melléklet-B'!E81,'4.sz.mellléklet-B'!E81)</f>
        <v>0</v>
      </c>
      <c r="F81" s="56">
        <f>SUM('2.sz.melléklet-B'!F81,'3. sz. melléklet-B'!F81,'4.sz.mellléklet-B'!F81)</f>
        <v>0</v>
      </c>
      <c r="G81" s="56">
        <f>SUM('2.sz.melléklet-B'!G81,'3. sz. melléklet-B'!G81,'4.sz.mellléklet-B'!G81)</f>
        <v>0</v>
      </c>
    </row>
    <row r="82" spans="1:7" ht="15">
      <c r="A82" s="4" t="s">
        <v>420</v>
      </c>
      <c r="B82" s="4" t="s">
        <v>286</v>
      </c>
      <c r="C82" s="56">
        <f>SUM('2.sz.melléklet-B'!C82,'3. sz. melléklet-B'!C82,'4.sz.mellléklet-B'!C82)</f>
        <v>0</v>
      </c>
      <c r="D82" s="56">
        <f>SUM('2.sz.melléklet-B'!D82,'3. sz. melléklet-B'!D82,'4.sz.mellléklet-B'!D82)</f>
        <v>0</v>
      </c>
      <c r="E82" s="56">
        <f>SUM('2.sz.melléklet-B'!E82,'3. sz. melléklet-B'!E82,'4.sz.mellléklet-B'!E82)</f>
        <v>0</v>
      </c>
      <c r="F82" s="56">
        <f>SUM('2.sz.melléklet-B'!F82,'3. sz. melléklet-B'!F82,'4.sz.mellléklet-B'!F82)</f>
        <v>0</v>
      </c>
      <c r="G82" s="56">
        <f>SUM('2.sz.melléklet-B'!G82,'3. sz. melléklet-B'!G82,'4.sz.mellléklet-B'!G82)</f>
        <v>0</v>
      </c>
    </row>
    <row r="83" spans="1:7" ht="15">
      <c r="A83" s="4" t="s">
        <v>421</v>
      </c>
      <c r="B83" s="4" t="s">
        <v>286</v>
      </c>
      <c r="C83" s="56">
        <f>SUM('2.sz.melléklet-B'!C83,'3. sz. melléklet-B'!C83,'4.sz.mellléklet-B'!C83)</f>
        <v>0</v>
      </c>
      <c r="D83" s="56">
        <f>SUM('2.sz.melléklet-B'!D83,'3. sz. melléklet-B'!D83,'4.sz.mellléklet-B'!D83)</f>
        <v>0</v>
      </c>
      <c r="E83" s="56">
        <f>SUM('2.sz.melléklet-B'!E83,'3. sz. melléklet-B'!E83,'4.sz.mellléklet-B'!E83)</f>
        <v>0</v>
      </c>
      <c r="F83" s="56">
        <f>SUM('2.sz.melléklet-B'!F83,'3. sz. melléklet-B'!F83,'4.sz.mellléklet-B'!F83)</f>
        <v>0</v>
      </c>
      <c r="G83" s="56">
        <f>SUM('2.sz.melléklet-B'!G83,'3. sz. melléklet-B'!G83,'4.sz.mellléklet-B'!G83)</f>
        <v>0</v>
      </c>
    </row>
    <row r="84" spans="1:7" ht="15">
      <c r="A84" s="6" t="s">
        <v>414</v>
      </c>
      <c r="B84" s="6" t="s">
        <v>287</v>
      </c>
      <c r="C84" s="49">
        <f>SUM('2.sz.melléklet-B'!C84,'3. sz. melléklet-B'!C84,'4.sz.mellléklet-B'!C84)</f>
        <v>52787</v>
      </c>
      <c r="D84" s="49">
        <f>SUM('2.sz.melléklet-B'!D84,'3. sz. melléklet-B'!D84,'4.sz.mellléklet-B'!D84)</f>
        <v>52888</v>
      </c>
      <c r="E84" s="49">
        <f>SUM('2.sz.melléklet-B'!E84,'3. sz. melléklet-B'!E84,'4.sz.mellléklet-B'!E84)</f>
        <v>52888</v>
      </c>
      <c r="F84" s="49">
        <f>SUM('2.sz.melléklet-B'!F84,'3. sz. melléklet-B'!F84,'4.sz.mellléklet-B'!F84)</f>
        <v>52888</v>
      </c>
      <c r="G84" s="49">
        <f>SUM('2.sz.melléklet-B'!G84,'3. sz. melléklet-B'!G84,'4.sz.mellléklet-B'!G84)</f>
        <v>0</v>
      </c>
    </row>
    <row r="85" spans="1:7" ht="15">
      <c r="A85" s="29" t="s">
        <v>288</v>
      </c>
      <c r="B85" s="4" t="s">
        <v>289</v>
      </c>
      <c r="C85" s="56">
        <f>SUM('2.sz.melléklet-B'!C85,'3. sz. melléklet-B'!C85,'4.sz.mellléklet-B'!C85)</f>
        <v>0</v>
      </c>
      <c r="D85" s="56">
        <f>SUM('2.sz.melléklet-B'!D85,'3. sz. melléklet-B'!D85,'4.sz.mellléklet-B'!D85)</f>
        <v>0</v>
      </c>
      <c r="E85" s="56">
        <f>SUM('2.sz.melléklet-B'!E85,'3. sz. melléklet-B'!E85,'4.sz.mellléklet-B'!E85)</f>
        <v>9376</v>
      </c>
      <c r="F85" s="56">
        <f>SUM('2.sz.melléklet-B'!F85,'3. sz. melléklet-B'!F85,'4.sz.mellléklet-B'!F85)</f>
        <v>9376</v>
      </c>
      <c r="G85" s="56">
        <f>SUM('2.sz.melléklet-B'!G85,'3. sz. melléklet-B'!G85,'4.sz.mellléklet-B'!G85)</f>
        <v>0</v>
      </c>
    </row>
    <row r="86" spans="1:7" ht="15">
      <c r="A86" s="29" t="s">
        <v>290</v>
      </c>
      <c r="B86" s="4" t="s">
        <v>291</v>
      </c>
      <c r="C86" s="56">
        <f>SUM('2.sz.melléklet-B'!C86,'3. sz. melléklet-B'!C86,'4.sz.mellléklet-B'!C86)</f>
        <v>0</v>
      </c>
      <c r="D86" s="56">
        <f>SUM('2.sz.melléklet-B'!D86,'3. sz. melléklet-B'!D86,'4.sz.mellléklet-B'!D86)</f>
        <v>0</v>
      </c>
      <c r="E86" s="56">
        <f>SUM('2.sz.melléklet-B'!E86,'3. sz. melléklet-B'!E86,'4.sz.mellléklet-B'!E86)</f>
        <v>0</v>
      </c>
      <c r="F86" s="56">
        <f>SUM('2.sz.melléklet-B'!F86,'3. sz. melléklet-B'!F86,'4.sz.mellléklet-B'!F86)</f>
        <v>0</v>
      </c>
      <c r="G86" s="56">
        <f>SUM('2.sz.melléklet-B'!G86,'3. sz. melléklet-B'!G86,'4.sz.mellléklet-B'!G86)</f>
        <v>0</v>
      </c>
    </row>
    <row r="87" spans="1:7" ht="15">
      <c r="A87" s="29" t="s">
        <v>292</v>
      </c>
      <c r="B87" s="4" t="s">
        <v>293</v>
      </c>
      <c r="C87" s="56">
        <f>SUM('2.sz.melléklet-B'!C87,'3. sz. melléklet-B'!C87,'4.sz.mellléklet-B'!C87)</f>
        <v>44490</v>
      </c>
      <c r="D87" s="56">
        <f>SUM('2.sz.melléklet-B'!D87,'3. sz. melléklet-B'!D87,'4.sz.mellléklet-B'!D87)</f>
        <v>51603</v>
      </c>
      <c r="E87" s="56">
        <f>SUM('2.sz.melléklet-B'!E87,'3. sz. melléklet-B'!E87,'4.sz.mellléklet-B'!E87)</f>
        <v>51603</v>
      </c>
      <c r="F87" s="56">
        <f>SUM('2.sz.melléklet-B'!F87,'3. sz. melléklet-B'!F87,'4.sz.mellléklet-B'!F87)</f>
        <v>51603</v>
      </c>
      <c r="G87" s="56">
        <f>SUM('2.sz.melléklet-B'!G87,'3. sz. melléklet-B'!G87,'4.sz.mellléklet-B'!G87)</f>
        <v>0</v>
      </c>
    </row>
    <row r="88" spans="1:7" ht="15">
      <c r="A88" s="29" t="s">
        <v>294</v>
      </c>
      <c r="B88" s="4" t="s">
        <v>295</v>
      </c>
      <c r="C88" s="56">
        <f>SUM('2.sz.melléklet-B'!C88,'3. sz. melléklet-B'!C88,'4.sz.mellléklet-B'!C88)</f>
        <v>0</v>
      </c>
      <c r="D88" s="56">
        <f>SUM('2.sz.melléklet-B'!D88,'3. sz. melléklet-B'!D88,'4.sz.mellléklet-B'!D88)</f>
        <v>0</v>
      </c>
      <c r="E88" s="56">
        <f>SUM('2.sz.melléklet-B'!E88,'3. sz. melléklet-B'!E88,'4.sz.mellléklet-B'!E88)</f>
        <v>0</v>
      </c>
      <c r="F88" s="56">
        <f>SUM('2.sz.melléklet-B'!F88,'3. sz. melléklet-B'!F88,'4.sz.mellléklet-B'!F88)</f>
        <v>0</v>
      </c>
      <c r="G88" s="56">
        <f>SUM('2.sz.melléklet-B'!G88,'3. sz. melléklet-B'!G88,'4.sz.mellléklet-B'!G88)</f>
        <v>0</v>
      </c>
    </row>
    <row r="89" spans="1:7" ht="15">
      <c r="A89" s="10" t="s">
        <v>396</v>
      </c>
      <c r="B89" s="4" t="s">
        <v>296</v>
      </c>
      <c r="C89" s="56">
        <f>SUM('2.sz.melléklet-B'!C89,'3. sz. melléklet-B'!C89,'4.sz.mellléklet-B'!C89)</f>
        <v>0</v>
      </c>
      <c r="D89" s="56">
        <f>SUM('2.sz.melléklet-B'!D89,'3. sz. melléklet-B'!D89,'4.sz.mellléklet-B'!D89)</f>
        <v>0</v>
      </c>
      <c r="E89" s="56">
        <f>SUM('2.sz.melléklet-B'!E89,'3. sz. melléklet-B'!E89,'4.sz.mellléklet-B'!E89)</f>
        <v>0</v>
      </c>
      <c r="F89" s="56">
        <f>SUM('2.sz.melléklet-B'!F89,'3. sz. melléklet-B'!F89,'4.sz.mellléklet-B'!F89)</f>
        <v>0</v>
      </c>
      <c r="G89" s="56">
        <f>SUM('2.sz.melléklet-B'!G89,'3. sz. melléklet-B'!G89,'4.sz.mellléklet-B'!G89)</f>
        <v>0</v>
      </c>
    </row>
    <row r="90" spans="1:7" ht="15">
      <c r="A90" s="12" t="s">
        <v>415</v>
      </c>
      <c r="B90" s="6" t="s">
        <v>297</v>
      </c>
      <c r="C90" s="49">
        <f>SUM('2.sz.melléklet-B'!C90,'3. sz. melléklet-B'!C90,'4.sz.mellléklet-B'!C90)</f>
        <v>115827</v>
      </c>
      <c r="D90" s="49">
        <f>SUM('2.sz.melléklet-B'!D90,'3. sz. melléklet-B'!D90,'4.sz.mellléklet-B'!D90)</f>
        <v>123041</v>
      </c>
      <c r="E90" s="49">
        <f>SUM('2.sz.melléklet-B'!E90,'3. sz. melléklet-B'!E90,'4.sz.mellléklet-B'!E90)</f>
        <v>132417</v>
      </c>
      <c r="F90" s="49">
        <f>SUM('2.sz.melléklet-B'!F90,'3. sz. melléklet-B'!F90,'4.sz.mellléklet-B'!F90)</f>
        <v>132417</v>
      </c>
      <c r="G90" s="49">
        <f>SUM('2.sz.melléklet-B'!G90,'3. sz. melléklet-B'!G90,'4.sz.mellléklet-B'!G90)</f>
        <v>0</v>
      </c>
    </row>
    <row r="91" spans="1:7" ht="15">
      <c r="A91" s="10" t="s">
        <v>298</v>
      </c>
      <c r="B91" s="4" t="s">
        <v>299</v>
      </c>
      <c r="C91" s="56">
        <f>SUM('2.sz.melléklet-B'!C91,'3. sz. melléklet-B'!C91,'4.sz.mellléklet-B'!C91)</f>
        <v>0</v>
      </c>
      <c r="D91" s="56">
        <f>SUM('2.sz.melléklet-B'!D91,'3. sz. melléklet-B'!D91,'4.sz.mellléklet-B'!D91)</f>
        <v>0</v>
      </c>
      <c r="E91" s="56">
        <f>SUM('2.sz.melléklet-B'!E91,'3. sz. melléklet-B'!E91,'4.sz.mellléklet-B'!E91)</f>
        <v>0</v>
      </c>
      <c r="F91" s="56">
        <f>SUM('2.sz.melléklet-B'!F91,'3. sz. melléklet-B'!F91,'4.sz.mellléklet-B'!F91)</f>
        <v>0</v>
      </c>
      <c r="G91" s="56">
        <f>SUM('2.sz.melléklet-B'!G91,'3. sz. melléklet-B'!G91,'4.sz.mellléklet-B'!G91)</f>
        <v>0</v>
      </c>
    </row>
    <row r="92" spans="1:7" ht="15">
      <c r="A92" s="10" t="s">
        <v>300</v>
      </c>
      <c r="B92" s="4" t="s">
        <v>301</v>
      </c>
      <c r="C92" s="56">
        <f>SUM('2.sz.melléklet-B'!C92,'3. sz. melléklet-B'!C92,'4.sz.mellléklet-B'!C92)</f>
        <v>0</v>
      </c>
      <c r="D92" s="56">
        <f>SUM('2.sz.melléklet-B'!D92,'3. sz. melléklet-B'!D92,'4.sz.mellléklet-B'!D92)</f>
        <v>0</v>
      </c>
      <c r="E92" s="56">
        <f>SUM('2.sz.melléklet-B'!E92,'3. sz. melléklet-B'!E92,'4.sz.mellléklet-B'!E92)</f>
        <v>0</v>
      </c>
      <c r="F92" s="56">
        <f>SUM('2.sz.melléklet-B'!F92,'3. sz. melléklet-B'!F92,'4.sz.mellléklet-B'!F92)</f>
        <v>0</v>
      </c>
      <c r="G92" s="56">
        <f>SUM('2.sz.melléklet-B'!G92,'3. sz. melléklet-B'!G92,'4.sz.mellléklet-B'!G92)</f>
        <v>0</v>
      </c>
    </row>
    <row r="93" spans="1:7" ht="15">
      <c r="A93" s="29" t="s">
        <v>302</v>
      </c>
      <c r="B93" s="4" t="s">
        <v>303</v>
      </c>
      <c r="C93" s="56">
        <f>SUM('2.sz.melléklet-B'!C93,'3. sz. melléklet-B'!C93,'4.sz.mellléklet-B'!C93)</f>
        <v>0</v>
      </c>
      <c r="D93" s="56">
        <f>SUM('2.sz.melléklet-B'!D93,'3. sz. melléklet-B'!D93,'4.sz.mellléklet-B'!D93)</f>
        <v>0</v>
      </c>
      <c r="E93" s="56">
        <f>SUM('2.sz.melléklet-B'!E93,'3. sz. melléklet-B'!E93,'4.sz.mellléklet-B'!E93)</f>
        <v>0</v>
      </c>
      <c r="F93" s="56">
        <f>SUM('2.sz.melléklet-B'!F93,'3. sz. melléklet-B'!F93,'4.sz.mellléklet-B'!F93)</f>
        <v>0</v>
      </c>
      <c r="G93" s="56">
        <f>SUM('2.sz.melléklet-B'!G93,'3. sz. melléklet-B'!G93,'4.sz.mellléklet-B'!G93)</f>
        <v>0</v>
      </c>
    </row>
    <row r="94" spans="1:7" ht="15">
      <c r="A94" s="29" t="s">
        <v>397</v>
      </c>
      <c r="B94" s="4" t="s">
        <v>304</v>
      </c>
      <c r="C94" s="56">
        <f>SUM('2.sz.melléklet-B'!C94,'3. sz. melléklet-B'!C94,'4.sz.mellléklet-B'!C94)</f>
        <v>0</v>
      </c>
      <c r="D94" s="56">
        <f>SUM('2.sz.melléklet-B'!D94,'3. sz. melléklet-B'!D94,'4.sz.mellléklet-B'!D94)</f>
        <v>0</v>
      </c>
      <c r="E94" s="56">
        <f>SUM('2.sz.melléklet-B'!E94,'3. sz. melléklet-B'!E94,'4.sz.mellléklet-B'!E94)</f>
        <v>0</v>
      </c>
      <c r="F94" s="56">
        <f>SUM('2.sz.melléklet-B'!F94,'3. sz. melléklet-B'!F94,'4.sz.mellléklet-B'!F94)</f>
        <v>0</v>
      </c>
      <c r="G94" s="56">
        <f>SUM('2.sz.melléklet-B'!G94,'3. sz. melléklet-B'!G94,'4.sz.mellléklet-B'!G94)</f>
        <v>0</v>
      </c>
    </row>
    <row r="95" spans="1:7" ht="15">
      <c r="A95" s="11" t="s">
        <v>416</v>
      </c>
      <c r="B95" s="6" t="s">
        <v>305</v>
      </c>
      <c r="C95" s="56">
        <f>SUM('2.sz.melléklet-B'!C95,'3. sz. melléklet-B'!C95,'4.sz.mellléklet-B'!C95)</f>
        <v>0</v>
      </c>
      <c r="D95" s="56">
        <f>SUM('2.sz.melléklet-B'!D95,'3. sz. melléklet-B'!D95,'4.sz.mellléklet-B'!D95)</f>
        <v>0</v>
      </c>
      <c r="E95" s="56">
        <f>SUM('2.sz.melléklet-B'!E95,'3. sz. melléklet-B'!E95,'4.sz.mellléklet-B'!E95)</f>
        <v>0</v>
      </c>
      <c r="F95" s="56">
        <f>SUM('2.sz.melléklet-B'!F95,'3. sz. melléklet-B'!F95,'4.sz.mellléklet-B'!F95)</f>
        <v>0</v>
      </c>
      <c r="G95" s="56">
        <f>SUM('2.sz.melléklet-B'!G95,'3. sz. melléklet-B'!G95,'4.sz.mellléklet-B'!G95)</f>
        <v>0</v>
      </c>
    </row>
    <row r="96" spans="1:7" ht="15">
      <c r="A96" s="12" t="s">
        <v>306</v>
      </c>
      <c r="B96" s="6" t="s">
        <v>307</v>
      </c>
      <c r="C96" s="56">
        <f>SUM('2.sz.melléklet-B'!C96,'3. sz. melléklet-B'!C96,'4.sz.mellléklet-B'!C96)</f>
        <v>0</v>
      </c>
      <c r="D96" s="56">
        <f>SUM('2.sz.melléklet-B'!D96,'3. sz. melléklet-B'!D96,'4.sz.mellléklet-B'!D96)</f>
        <v>0</v>
      </c>
      <c r="E96" s="56">
        <f>SUM('2.sz.melléklet-B'!E96,'3. sz. melléklet-B'!E96,'4.sz.mellléklet-B'!E96)</f>
        <v>0</v>
      </c>
      <c r="F96" s="56">
        <f>SUM('2.sz.melléklet-B'!F96,'3. sz. melléklet-B'!F96,'4.sz.mellléklet-B'!F96)</f>
        <v>0</v>
      </c>
      <c r="G96" s="56">
        <f>SUM('2.sz.melléklet-B'!G96,'3. sz. melléklet-B'!G96,'4.sz.mellléklet-B'!G96)</f>
        <v>0</v>
      </c>
    </row>
    <row r="97" spans="1:7" ht="15.75">
      <c r="A97" s="32" t="s">
        <v>417</v>
      </c>
      <c r="B97" s="33" t="s">
        <v>308</v>
      </c>
      <c r="C97" s="49">
        <f>SUM('2.sz.melléklet-B'!C97,'3. sz. melléklet-B'!C97,'4.sz.mellléklet-B'!C97)</f>
        <v>115827</v>
      </c>
      <c r="D97" s="49">
        <f>SUM('2.sz.melléklet-B'!D97,'3. sz. melléklet-B'!D97,'4.sz.mellléklet-B'!D97)</f>
        <v>123041</v>
      </c>
      <c r="E97" s="49">
        <f>SUM('2.sz.melléklet-B'!E97,'3. sz. melléklet-B'!E97,'4.sz.mellléklet-B'!E97)</f>
        <v>132417</v>
      </c>
      <c r="F97" s="49">
        <f>SUM('2.sz.melléklet-B'!F97,'3. sz. melléklet-B'!F97,'4.sz.mellléklet-B'!F97)</f>
        <v>132417</v>
      </c>
      <c r="G97" s="49">
        <f>SUM('2.sz.melléklet-B'!G97,'3. sz. melléklet-B'!G97,'4.sz.mellléklet-B'!G97)</f>
        <v>0</v>
      </c>
    </row>
    <row r="98" spans="1:7" ht="15.75">
      <c r="A98" s="36" t="s">
        <v>399</v>
      </c>
      <c r="B98" s="37"/>
      <c r="C98" s="49">
        <f>SUM('2.sz.melléklet-B'!C98,'3. sz. melléklet-B'!C98,'4.sz.mellléklet-B'!C98)</f>
        <v>423855</v>
      </c>
      <c r="D98" s="49">
        <f>SUM('2.sz.melléklet-B'!D98,'3. sz. melléklet-B'!D98,'4.sz.mellléklet-B'!D98)</f>
        <v>578563</v>
      </c>
      <c r="E98" s="49">
        <f>SUM('2.sz.melléklet-B'!E98,'3. sz. melléklet-B'!E98,'4.sz.mellléklet-B'!E98)</f>
        <v>553836</v>
      </c>
      <c r="F98" s="49">
        <f>SUM('2.sz.melléklet-B'!F98,'3. sz. melléklet-B'!F98,'4.sz.mellléklet-B'!F98)</f>
        <v>481993</v>
      </c>
      <c r="G98" s="49">
        <f>SUM('2.sz.melléklet-B'!G98,'3. sz. melléklet-B'!G98,'4.sz.mellléklet-B'!G98)</f>
        <v>71843</v>
      </c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8"/>
  <sheetViews>
    <sheetView zoomScalePageLayoutView="0" workbookViewId="0" topLeftCell="A28">
      <selection activeCell="C41" sqref="C41:C42"/>
    </sheetView>
  </sheetViews>
  <sheetFormatPr defaultColWidth="9.140625" defaultRowHeight="15"/>
  <cols>
    <col min="1" max="1" width="92.57421875" style="0" customWidth="1"/>
    <col min="3" max="3" width="14.140625" style="0" customWidth="1"/>
    <col min="4" max="4" width="16.140625" style="0" customWidth="1"/>
    <col min="5" max="7" width="14.00390625" style="0" customWidth="1"/>
  </cols>
  <sheetData>
    <row r="1" spans="1:7" ht="24" customHeight="1">
      <c r="A1" s="244" t="s">
        <v>809</v>
      </c>
      <c r="B1" s="244"/>
      <c r="C1" s="244"/>
      <c r="D1" s="244"/>
      <c r="E1" s="244"/>
      <c r="F1" s="244"/>
      <c r="G1" s="244"/>
    </row>
    <row r="2" spans="1:7" ht="24" customHeight="1">
      <c r="A2" s="240" t="s">
        <v>418</v>
      </c>
      <c r="B2" s="240"/>
      <c r="C2" s="240"/>
      <c r="D2" s="240"/>
      <c r="E2" s="240"/>
      <c r="F2" s="240"/>
      <c r="G2" s="240"/>
    </row>
    <row r="3" ht="18">
      <c r="A3" s="39"/>
    </row>
    <row r="4" ht="15">
      <c r="A4" s="3"/>
    </row>
    <row r="5" spans="1:7" ht="43.5">
      <c r="A5" s="1" t="s">
        <v>26</v>
      </c>
      <c r="B5" s="2" t="s">
        <v>0</v>
      </c>
      <c r="C5" s="60" t="s">
        <v>432</v>
      </c>
      <c r="D5" s="60" t="s">
        <v>433</v>
      </c>
      <c r="E5" s="60" t="s">
        <v>696</v>
      </c>
      <c r="F5" s="60" t="s">
        <v>856</v>
      </c>
      <c r="G5" s="60" t="s">
        <v>855</v>
      </c>
    </row>
    <row r="6" spans="1:7" ht="15" customHeight="1">
      <c r="A6" s="23" t="s">
        <v>198</v>
      </c>
      <c r="B6" s="5" t="s">
        <v>199</v>
      </c>
      <c r="C6" s="56">
        <f>SUM('2.sz.melléklet-B'!C6,'3. sz. melléklet-B'!C6,'4.sz.mellléklet-B'!C6)</f>
        <v>52884</v>
      </c>
      <c r="D6" s="56">
        <f>SUM('2.sz.melléklet-B'!D6,'3. sz. melléklet-B'!D6,'4.sz.mellléklet-B'!D6)</f>
        <v>54172</v>
      </c>
      <c r="E6" s="56">
        <f>SUM('2.sz.melléklet-B'!E6,'3. sz. melléklet-B'!E6,'4.sz.mellléklet-B'!E6)</f>
        <v>54172</v>
      </c>
      <c r="F6" s="56">
        <f>SUM('2.sz.melléklet-B'!F6,'3. sz. melléklet-B'!F6,'4.sz.mellléklet-B'!F6)</f>
        <v>54172</v>
      </c>
      <c r="G6" s="56">
        <f>SUM('2.sz.melléklet-B'!G6,'3. sz. melléklet-B'!G6,'4.sz.mellléklet-B'!G6)</f>
        <v>0</v>
      </c>
    </row>
    <row r="7" spans="1:7" ht="15" customHeight="1">
      <c r="A7" s="4" t="s">
        <v>200</v>
      </c>
      <c r="B7" s="5" t="s">
        <v>201</v>
      </c>
      <c r="C7" s="56">
        <f>SUM('2.sz.melléklet-B'!C7,'3. sz. melléklet-B'!C7,'4.sz.mellléklet-B'!C7)</f>
        <v>73739</v>
      </c>
      <c r="D7" s="56">
        <f>SUM('2.sz.melléklet-B'!D7,'3. sz. melléklet-B'!D7,'4.sz.mellléklet-B'!D7)</f>
        <v>83074</v>
      </c>
      <c r="E7" s="56">
        <f>SUM('2.sz.melléklet-B'!E7,'3. sz. melléklet-B'!E7,'4.sz.mellléklet-B'!E7)</f>
        <v>83074</v>
      </c>
      <c r="F7" s="56">
        <f>SUM('2.sz.melléklet-B'!F7,'3. sz. melléklet-B'!F7,'4.sz.mellléklet-B'!F7)</f>
        <v>83074</v>
      </c>
      <c r="G7" s="56">
        <f>SUM('2.sz.melléklet-B'!G7,'3. sz. melléklet-B'!G7,'4.sz.mellléklet-B'!G7)</f>
        <v>0</v>
      </c>
    </row>
    <row r="8" spans="1:7" ht="15" customHeight="1">
      <c r="A8" s="4" t="s">
        <v>202</v>
      </c>
      <c r="B8" s="5" t="s">
        <v>203</v>
      </c>
      <c r="C8" s="56">
        <f>SUM('2.sz.melléklet-B'!C8,'3. sz. melléklet-B'!C8,'4.sz.mellléklet-B'!C8)</f>
        <v>88612</v>
      </c>
      <c r="D8" s="56">
        <f>SUM('2.sz.melléklet-B'!D8,'3. sz. melléklet-B'!D8,'4.sz.mellléklet-B'!D8)</f>
        <v>87902</v>
      </c>
      <c r="E8" s="56">
        <f>SUM('2.sz.melléklet-B'!E8,'3. sz. melléklet-B'!E8,'4.sz.mellléklet-B'!E8)</f>
        <v>87902</v>
      </c>
      <c r="F8" s="56">
        <f>SUM('2.sz.melléklet-B'!F8,'3. sz. melléklet-B'!F8,'4.sz.mellléklet-B'!F8)</f>
        <v>87902</v>
      </c>
      <c r="G8" s="56">
        <f>SUM('2.sz.melléklet-B'!G8,'3. sz. melléklet-B'!G8,'4.sz.mellléklet-B'!G8)</f>
        <v>0</v>
      </c>
    </row>
    <row r="9" spans="1:7" ht="15" customHeight="1">
      <c r="A9" s="4" t="s">
        <v>204</v>
      </c>
      <c r="B9" s="5" t="s">
        <v>205</v>
      </c>
      <c r="C9" s="56">
        <f>SUM('2.sz.melléklet-B'!C9,'3. sz. melléklet-B'!C9,'4.sz.mellléklet-B'!C9)</f>
        <v>3162</v>
      </c>
      <c r="D9" s="56">
        <f>SUM('2.sz.melléklet-B'!D9,'3. sz. melléklet-B'!D9,'4.sz.mellléklet-B'!D9)</f>
        <v>3644</v>
      </c>
      <c r="E9" s="56">
        <f>SUM('2.sz.melléklet-B'!E9,'3. sz. melléklet-B'!E9,'4.sz.mellléklet-B'!E9)</f>
        <v>3644</v>
      </c>
      <c r="F9" s="56">
        <f>SUM('2.sz.melléklet-B'!F9,'3. sz. melléklet-B'!F9,'4.sz.mellléklet-B'!F9)</f>
        <v>3644</v>
      </c>
      <c r="G9" s="56">
        <f>SUM('2.sz.melléklet-B'!G9,'3. sz. melléklet-B'!G9,'4.sz.mellléklet-B'!G9)</f>
        <v>0</v>
      </c>
    </row>
    <row r="10" spans="1:7" ht="15" customHeight="1">
      <c r="A10" s="4" t="s">
        <v>206</v>
      </c>
      <c r="B10" s="5" t="s">
        <v>207</v>
      </c>
      <c r="C10" s="56">
        <f>SUM('2.sz.melléklet-B'!C10,'3. sz. melléklet-B'!C10,'4.sz.mellléklet-B'!C10)</f>
        <v>0</v>
      </c>
      <c r="D10" s="56">
        <f>SUM('2.sz.melléklet-B'!D10,'3. sz. melléklet-B'!D10,'4.sz.mellléklet-B'!D10)</f>
        <v>7404</v>
      </c>
      <c r="E10" s="56">
        <f>SUM('2.sz.melléklet-B'!E10,'3. sz. melléklet-B'!E10,'4.sz.mellléklet-B'!E10)</f>
        <v>7404</v>
      </c>
      <c r="F10" s="56">
        <f>SUM('2.sz.melléklet-B'!F10,'3. sz. melléklet-B'!F10,'4.sz.mellléklet-B'!F10)</f>
        <v>7404</v>
      </c>
      <c r="G10" s="56">
        <f>SUM('2.sz.melléklet-B'!G10,'3. sz. melléklet-B'!G10,'4.sz.mellléklet-B'!G10)</f>
        <v>0</v>
      </c>
    </row>
    <row r="11" spans="1:7" ht="15" customHeight="1">
      <c r="A11" s="4" t="s">
        <v>208</v>
      </c>
      <c r="B11" s="5" t="s">
        <v>209</v>
      </c>
      <c r="C11" s="56">
        <f>SUM('2.sz.melléklet-B'!C11,'3. sz. melléklet-B'!C11,'4.sz.mellléklet-B'!C11)</f>
        <v>0</v>
      </c>
      <c r="D11" s="56">
        <f>SUM('2.sz.melléklet-B'!D11,'3. sz. melléklet-B'!D11,'4.sz.mellléklet-B'!D11)</f>
        <v>5707</v>
      </c>
      <c r="E11" s="56">
        <f>SUM('2.sz.melléklet-B'!E11,'3. sz. melléklet-B'!E11,'4.sz.mellléklet-B'!E11)</f>
        <v>5707</v>
      </c>
      <c r="F11" s="56">
        <f>SUM('2.sz.melléklet-B'!F11,'3. sz. melléklet-B'!F11,'4.sz.mellléklet-B'!F11)</f>
        <v>5707</v>
      </c>
      <c r="G11" s="56">
        <f>SUM('2.sz.melléklet-B'!G11,'3. sz. melléklet-B'!G11,'4.sz.mellléklet-B'!G11)</f>
        <v>0</v>
      </c>
    </row>
    <row r="12" spans="1:7" ht="15" customHeight="1">
      <c r="A12" s="6" t="s">
        <v>401</v>
      </c>
      <c r="B12" s="7" t="s">
        <v>210</v>
      </c>
      <c r="C12" s="49">
        <f>SUM('2.sz.melléklet-B'!C12,'3. sz. melléklet-B'!C12,'4.sz.mellléklet-B'!C12)</f>
        <v>218397</v>
      </c>
      <c r="D12" s="49">
        <f>SUM('2.sz.melléklet-B'!D12,'3. sz. melléklet-B'!D12,'4.sz.mellléklet-B'!D12)</f>
        <v>241903</v>
      </c>
      <c r="E12" s="49">
        <f>SUM('2.sz.melléklet-B'!E12,'3. sz. melléklet-B'!E12,'4.sz.mellléklet-B'!E12)</f>
        <v>241903</v>
      </c>
      <c r="F12" s="49">
        <f>SUM('2.sz.melléklet-B'!F12,'3. sz. melléklet-B'!F12,'4.sz.mellléklet-B'!F12)</f>
        <v>241903</v>
      </c>
      <c r="G12" s="49">
        <f>SUM('2.sz.melléklet-B'!G12,'3. sz. melléklet-B'!G12,'4.sz.mellléklet-B'!G12)</f>
        <v>0</v>
      </c>
    </row>
    <row r="13" spans="1:7" ht="15" customHeight="1">
      <c r="A13" s="4" t="s">
        <v>211</v>
      </c>
      <c r="B13" s="5" t="s">
        <v>212</v>
      </c>
      <c r="C13" s="56">
        <f>SUM('2.sz.melléklet-B'!C13,'3. sz. melléklet-B'!C13,'4.sz.mellléklet-B'!C13)</f>
        <v>0</v>
      </c>
      <c r="D13" s="56">
        <f>SUM('2.sz.melléklet-B'!D13,'3. sz. melléklet-B'!D13,'4.sz.mellléklet-B'!D13)</f>
        <v>0</v>
      </c>
      <c r="E13" s="56">
        <f>SUM('2.sz.melléklet-B'!E13,'3. sz. melléklet-B'!E13,'4.sz.mellléklet-B'!E13)</f>
        <v>0</v>
      </c>
      <c r="F13" s="56">
        <f>SUM('2.sz.melléklet-B'!F13,'3. sz. melléklet-B'!F13,'4.sz.mellléklet-B'!F13)</f>
        <v>0</v>
      </c>
      <c r="G13" s="56">
        <f>SUM('2.sz.melléklet-B'!G13,'3. sz. melléklet-B'!G13,'4.sz.mellléklet-B'!G13)</f>
        <v>0</v>
      </c>
    </row>
    <row r="14" spans="1:7" ht="15" customHeight="1">
      <c r="A14" s="4" t="s">
        <v>213</v>
      </c>
      <c r="B14" s="5" t="s">
        <v>214</v>
      </c>
      <c r="C14" s="56">
        <f>SUM('2.sz.melléklet-B'!C14,'3. sz. melléklet-B'!C14,'4.sz.mellléklet-B'!C14)</f>
        <v>0</v>
      </c>
      <c r="D14" s="56">
        <f>SUM('2.sz.melléklet-B'!D14,'3. sz. melléklet-B'!D14,'4.sz.mellléklet-B'!D14)</f>
        <v>0</v>
      </c>
      <c r="E14" s="56">
        <f>SUM('2.sz.melléklet-B'!E14,'3. sz. melléklet-B'!E14,'4.sz.mellléklet-B'!E14)</f>
        <v>0</v>
      </c>
      <c r="F14" s="56">
        <f>SUM('2.sz.melléklet-B'!F14,'3. sz. melléklet-B'!F14,'4.sz.mellléklet-B'!F14)</f>
        <v>0</v>
      </c>
      <c r="G14" s="56">
        <f>SUM('2.sz.melléklet-B'!G14,'3. sz. melléklet-B'!G14,'4.sz.mellléklet-B'!G14)</f>
        <v>0</v>
      </c>
    </row>
    <row r="15" spans="1:7" ht="15" customHeight="1">
      <c r="A15" s="4" t="s">
        <v>364</v>
      </c>
      <c r="B15" s="5" t="s">
        <v>215</v>
      </c>
      <c r="C15" s="56">
        <f>SUM('2.sz.melléklet-B'!C15,'3. sz. melléklet-B'!C15,'4.sz.mellléklet-B'!C15)</f>
        <v>0</v>
      </c>
      <c r="D15" s="56">
        <f>SUM('2.sz.melléklet-B'!D15,'3. sz. melléklet-B'!D15,'4.sz.mellléklet-B'!D15)</f>
        <v>0</v>
      </c>
      <c r="E15" s="56">
        <f>SUM('2.sz.melléklet-B'!E15,'3. sz. melléklet-B'!E15,'4.sz.mellléklet-B'!E15)</f>
        <v>0</v>
      </c>
      <c r="F15" s="56">
        <f>SUM('2.sz.melléklet-B'!F15,'3. sz. melléklet-B'!F15,'4.sz.mellléklet-B'!F15)</f>
        <v>0</v>
      </c>
      <c r="G15" s="56">
        <f>SUM('2.sz.melléklet-B'!G15,'3. sz. melléklet-B'!G15,'4.sz.mellléklet-B'!G15)</f>
        <v>0</v>
      </c>
    </row>
    <row r="16" spans="1:7" ht="15" customHeight="1">
      <c r="A16" s="4" t="s">
        <v>365</v>
      </c>
      <c r="B16" s="5" t="s">
        <v>216</v>
      </c>
      <c r="C16" s="56">
        <f>SUM('2.sz.melléklet-B'!C16,'3. sz. melléklet-B'!C16,'4.sz.mellléklet-B'!C16)</f>
        <v>0</v>
      </c>
      <c r="D16" s="56">
        <f>SUM('2.sz.melléklet-B'!D16,'3. sz. melléklet-B'!D16,'4.sz.mellléklet-B'!D16)</f>
        <v>0</v>
      </c>
      <c r="E16" s="56">
        <f>SUM('2.sz.melléklet-B'!E16,'3. sz. melléklet-B'!E16,'4.sz.mellléklet-B'!E16)</f>
        <v>0</v>
      </c>
      <c r="F16" s="56">
        <f>SUM('2.sz.melléklet-B'!F16,'3. sz. melléklet-B'!F16,'4.sz.mellléklet-B'!F16)</f>
        <v>0</v>
      </c>
      <c r="G16" s="56">
        <f>SUM('2.sz.melléklet-B'!G16,'3. sz. melléklet-B'!G16,'4.sz.mellléklet-B'!G16)</f>
        <v>0</v>
      </c>
    </row>
    <row r="17" spans="1:7" ht="15" customHeight="1">
      <c r="A17" s="4" t="s">
        <v>366</v>
      </c>
      <c r="B17" s="5" t="s">
        <v>217</v>
      </c>
      <c r="C17" s="56">
        <f>SUM('2.sz.melléklet-B'!C17,'3. sz. melléklet-B'!C17,'4.sz.mellléklet-B'!C17)</f>
        <v>1912</v>
      </c>
      <c r="D17" s="56">
        <f>SUM('2.sz.melléklet-B'!D17,'3. sz. melléklet-B'!D17,'4.sz.mellléklet-B'!D17)</f>
        <v>30742</v>
      </c>
      <c r="E17" s="56">
        <f>SUM('2.sz.melléklet-B'!E17,'3. sz. melléklet-B'!E17,'4.sz.mellléklet-B'!E17)</f>
        <v>30742</v>
      </c>
      <c r="F17" s="56">
        <f>SUM('2.sz.melléklet-B'!F17,'3. sz. melléklet-B'!F17,'4.sz.mellléklet-B'!F17)</f>
        <v>7710</v>
      </c>
      <c r="G17" s="56">
        <f>SUM('2.sz.melléklet-B'!G17,'3. sz. melléklet-B'!G17,'4.sz.mellléklet-B'!G17)</f>
        <v>23032</v>
      </c>
    </row>
    <row r="18" spans="1:7" ht="15" customHeight="1">
      <c r="A18" s="31" t="s">
        <v>402</v>
      </c>
      <c r="B18" s="41" t="s">
        <v>218</v>
      </c>
      <c r="C18" s="49">
        <f>SUM('2.sz.melléklet-B'!C18,'3. sz. melléklet-B'!C18,'4.sz.mellléklet-B'!C18)</f>
        <v>220309</v>
      </c>
      <c r="D18" s="49">
        <f>SUM('2.sz.melléklet-B'!D18,'3. sz. melléklet-B'!D18,'4.sz.mellléklet-B'!D18)</f>
        <v>272645</v>
      </c>
      <c r="E18" s="49">
        <f>SUM('2.sz.melléklet-B'!E18,'3. sz. melléklet-B'!E18,'4.sz.mellléklet-B'!E18)</f>
        <v>272645</v>
      </c>
      <c r="F18" s="49">
        <f>SUM('2.sz.melléklet-B'!F18,'3. sz. melléklet-B'!F18,'4.sz.mellléklet-B'!F18)</f>
        <v>249613</v>
      </c>
      <c r="G18" s="49">
        <f>SUM('2.sz.melléklet-B'!G18,'3. sz. melléklet-B'!G18,'4.sz.mellléklet-B'!G18)</f>
        <v>23032</v>
      </c>
    </row>
    <row r="19" spans="1:7" ht="15" customHeight="1">
      <c r="A19" s="4" t="s">
        <v>370</v>
      </c>
      <c r="B19" s="5" t="s">
        <v>227</v>
      </c>
      <c r="C19" s="56">
        <f>SUM('2.sz.melléklet-B'!C19,'3. sz. melléklet-B'!C19,'4.sz.mellléklet-B'!C19)</f>
        <v>0</v>
      </c>
      <c r="D19" s="56">
        <f>SUM('2.sz.melléklet-B'!D19,'3. sz. melléklet-B'!D19,'4.sz.mellléklet-B'!D19)</f>
        <v>0</v>
      </c>
      <c r="E19" s="56">
        <f>SUM('2.sz.melléklet-B'!E19,'3. sz. melléklet-B'!E19,'4.sz.mellléklet-B'!E19)</f>
        <v>0</v>
      </c>
      <c r="F19" s="56">
        <f>SUM('2.sz.melléklet-B'!F19,'3. sz. melléklet-B'!F19,'4.sz.mellléklet-B'!F19)</f>
        <v>0</v>
      </c>
      <c r="G19" s="56">
        <f>SUM('2.sz.melléklet-B'!G19,'3. sz. melléklet-B'!G19,'4.sz.mellléklet-B'!G19)</f>
        <v>0</v>
      </c>
    </row>
    <row r="20" spans="1:7" ht="15" customHeight="1">
      <c r="A20" s="4" t="s">
        <v>371</v>
      </c>
      <c r="B20" s="5" t="s">
        <v>228</v>
      </c>
      <c r="C20" s="56">
        <f>SUM('2.sz.melléklet-B'!C20,'3. sz. melléklet-B'!C20,'4.sz.mellléklet-B'!C20)</f>
        <v>0</v>
      </c>
      <c r="D20" s="56">
        <f>SUM('2.sz.melléklet-B'!D20,'3. sz. melléklet-B'!D20,'4.sz.mellléklet-B'!D20)</f>
        <v>0</v>
      </c>
      <c r="E20" s="56">
        <f>SUM('2.sz.melléklet-B'!E20,'3. sz. melléklet-B'!E20,'4.sz.mellléklet-B'!E20)</f>
        <v>0</v>
      </c>
      <c r="F20" s="56">
        <f>SUM('2.sz.melléklet-B'!F20,'3. sz. melléklet-B'!F20,'4.sz.mellléklet-B'!F20)</f>
        <v>0</v>
      </c>
      <c r="G20" s="56">
        <f>SUM('2.sz.melléklet-B'!G20,'3. sz. melléklet-B'!G20,'4.sz.mellléklet-B'!G20)</f>
        <v>0</v>
      </c>
    </row>
    <row r="21" spans="1:7" ht="15" customHeight="1">
      <c r="A21" s="6" t="s">
        <v>404</v>
      </c>
      <c r="B21" s="7" t="s">
        <v>229</v>
      </c>
      <c r="C21" s="56">
        <f>SUM('2.sz.melléklet-B'!C21,'3. sz. melléklet-B'!C21,'4.sz.mellléklet-B'!C21)</f>
        <v>0</v>
      </c>
      <c r="D21" s="56">
        <f>SUM('2.sz.melléklet-B'!D21,'3. sz. melléklet-B'!D21,'4.sz.mellléklet-B'!D21)</f>
        <v>0</v>
      </c>
      <c r="E21" s="56">
        <f>SUM('2.sz.melléklet-B'!E21,'3. sz. melléklet-B'!E21,'4.sz.mellléklet-B'!E21)</f>
        <v>0</v>
      </c>
      <c r="F21" s="56">
        <f>SUM('2.sz.melléklet-B'!F21,'3. sz. melléklet-B'!F21,'4.sz.mellléklet-B'!F21)</f>
        <v>0</v>
      </c>
      <c r="G21" s="56">
        <f>SUM('2.sz.melléklet-B'!G21,'3. sz. melléklet-B'!G21,'4.sz.mellléklet-B'!G21)</f>
        <v>0</v>
      </c>
    </row>
    <row r="22" spans="1:7" ht="15" customHeight="1">
      <c r="A22" s="4" t="s">
        <v>372</v>
      </c>
      <c r="B22" s="5" t="s">
        <v>230</v>
      </c>
      <c r="C22" s="56">
        <f>SUM('2.sz.melléklet-B'!C22,'3. sz. melléklet-B'!C22,'4.sz.mellléklet-B'!C22)</f>
        <v>0</v>
      </c>
      <c r="D22" s="56">
        <f>SUM('2.sz.melléklet-B'!D22,'3. sz. melléklet-B'!D22,'4.sz.mellléklet-B'!D22)</f>
        <v>0</v>
      </c>
      <c r="E22" s="56">
        <f>SUM('2.sz.melléklet-B'!E22,'3. sz. melléklet-B'!E22,'4.sz.mellléklet-B'!E22)</f>
        <v>0</v>
      </c>
      <c r="F22" s="56">
        <f>SUM('2.sz.melléklet-B'!F22,'3. sz. melléklet-B'!F22,'4.sz.mellléklet-B'!F22)</f>
        <v>0</v>
      </c>
      <c r="G22" s="56">
        <f>SUM('2.sz.melléklet-B'!G22,'3. sz. melléklet-B'!G22,'4.sz.mellléklet-B'!G22)</f>
        <v>0</v>
      </c>
    </row>
    <row r="23" spans="1:7" ht="15" customHeight="1">
      <c r="A23" s="4" t="s">
        <v>373</v>
      </c>
      <c r="B23" s="5" t="s">
        <v>231</v>
      </c>
      <c r="C23" s="56">
        <f>SUM('2.sz.melléklet-B'!C23,'3. sz. melléklet-B'!C23,'4.sz.mellléklet-B'!C23)</f>
        <v>0</v>
      </c>
      <c r="D23" s="56">
        <f>SUM('2.sz.melléklet-B'!D23,'3. sz. melléklet-B'!D23,'4.sz.mellléklet-B'!D23)</f>
        <v>0</v>
      </c>
      <c r="E23" s="56">
        <f>SUM('2.sz.melléklet-B'!E23,'3. sz. melléklet-B'!E23,'4.sz.mellléklet-B'!E23)</f>
        <v>0</v>
      </c>
      <c r="F23" s="56">
        <f>SUM('2.sz.melléklet-B'!F23,'3. sz. melléklet-B'!F23,'4.sz.mellléklet-B'!F23)</f>
        <v>0</v>
      </c>
      <c r="G23" s="56">
        <f>SUM('2.sz.melléklet-B'!G23,'3. sz. melléklet-B'!G23,'4.sz.mellléklet-B'!G23)</f>
        <v>0</v>
      </c>
    </row>
    <row r="24" spans="1:7" ht="15" customHeight="1">
      <c r="A24" s="4" t="s">
        <v>374</v>
      </c>
      <c r="B24" s="5" t="s">
        <v>232</v>
      </c>
      <c r="C24" s="56">
        <f>SUM('2.sz.melléklet-B'!C24,'3. sz. melléklet-B'!C24,'4.sz.mellléklet-B'!C24)</f>
        <v>0</v>
      </c>
      <c r="D24" s="56">
        <f>SUM('2.sz.melléklet-B'!D24,'3. sz. melléklet-B'!D24,'4.sz.mellléklet-B'!D24)</f>
        <v>0</v>
      </c>
      <c r="E24" s="56">
        <f>SUM('2.sz.melléklet-B'!E24,'3. sz. melléklet-B'!E24,'4.sz.mellléklet-B'!E24)</f>
        <v>0</v>
      </c>
      <c r="F24" s="56">
        <f>SUM('2.sz.melléklet-B'!F24,'3. sz. melléklet-B'!F24,'4.sz.mellléklet-B'!F24)</f>
        <v>0</v>
      </c>
      <c r="G24" s="56">
        <f>SUM('2.sz.melléklet-B'!G24,'3. sz. melléklet-B'!G24,'4.sz.mellléklet-B'!G24)</f>
        <v>0</v>
      </c>
    </row>
    <row r="25" spans="1:7" ht="15" customHeight="1">
      <c r="A25" s="4" t="s">
        <v>375</v>
      </c>
      <c r="B25" s="5" t="s">
        <v>233</v>
      </c>
      <c r="C25" s="56">
        <f>SUM('2.sz.melléklet-B'!C25,'3. sz. melléklet-B'!C25,'4.sz.mellléklet-B'!C25)</f>
        <v>40000</v>
      </c>
      <c r="D25" s="56">
        <f>SUM('2.sz.melléklet-B'!D25,'3. sz. melléklet-B'!D25,'4.sz.mellléklet-B'!D25)</f>
        <v>65453</v>
      </c>
      <c r="E25" s="56">
        <f>SUM('2.sz.melléklet-B'!E25,'3. sz. melléklet-B'!E25,'4.sz.mellléklet-B'!E25)</f>
        <v>36936</v>
      </c>
      <c r="F25" s="56">
        <f>SUM('2.sz.melléklet-B'!F25,'3. sz. melléklet-B'!F25,'4.sz.mellléklet-B'!F25)</f>
        <v>36936</v>
      </c>
      <c r="G25" s="56">
        <f>SUM('2.sz.melléklet-B'!G25,'3. sz. melléklet-B'!G25,'4.sz.mellléklet-B'!G25)</f>
        <v>0</v>
      </c>
    </row>
    <row r="26" spans="1:7" ht="15" customHeight="1">
      <c r="A26" s="4" t="s">
        <v>376</v>
      </c>
      <c r="B26" s="5" t="s">
        <v>234</v>
      </c>
      <c r="C26" s="56">
        <f>SUM('2.sz.melléklet-B'!C26,'3. sz. melléklet-B'!C26,'4.sz.mellléklet-B'!C26)</f>
        <v>0</v>
      </c>
      <c r="D26" s="56">
        <f>SUM('2.sz.melléklet-B'!D26,'3. sz. melléklet-B'!D26,'4.sz.mellléklet-B'!D26)</f>
        <v>0</v>
      </c>
      <c r="E26" s="56">
        <f>SUM('2.sz.melléklet-B'!E26,'3. sz. melléklet-B'!E26,'4.sz.mellléklet-B'!E26)</f>
        <v>0</v>
      </c>
      <c r="F26" s="56">
        <f>SUM('2.sz.melléklet-B'!F26,'3. sz. melléklet-B'!F26,'4.sz.mellléklet-B'!F26)</f>
        <v>0</v>
      </c>
      <c r="G26" s="56">
        <f>SUM('2.sz.melléklet-B'!G26,'3. sz. melléklet-B'!G26,'4.sz.mellléklet-B'!G26)</f>
        <v>0</v>
      </c>
    </row>
    <row r="27" spans="1:7" ht="15" customHeight="1">
      <c r="A27" s="4" t="s">
        <v>235</v>
      </c>
      <c r="B27" s="5" t="s">
        <v>236</v>
      </c>
      <c r="C27" s="56">
        <f>SUM('2.sz.melléklet-B'!C27,'3. sz. melléklet-B'!C27,'4.sz.mellléklet-B'!C27)</f>
        <v>0</v>
      </c>
      <c r="D27" s="56">
        <f>SUM('2.sz.melléklet-B'!D27,'3. sz. melléklet-B'!D27,'4.sz.mellléklet-B'!D27)</f>
        <v>0</v>
      </c>
      <c r="E27" s="56">
        <f>SUM('2.sz.melléklet-B'!E27,'3. sz. melléklet-B'!E27,'4.sz.mellléklet-B'!E27)</f>
        <v>0</v>
      </c>
      <c r="F27" s="56">
        <f>SUM('2.sz.melléklet-B'!F27,'3. sz. melléklet-B'!F27,'4.sz.mellléklet-B'!F27)</f>
        <v>0</v>
      </c>
      <c r="G27" s="56">
        <f>SUM('2.sz.melléklet-B'!G27,'3. sz. melléklet-B'!G27,'4.sz.mellléklet-B'!G27)</f>
        <v>0</v>
      </c>
    </row>
    <row r="28" spans="1:7" ht="15" customHeight="1">
      <c r="A28" s="4" t="s">
        <v>377</v>
      </c>
      <c r="B28" s="5" t="s">
        <v>237</v>
      </c>
      <c r="C28" s="56">
        <f>SUM('2.sz.melléklet-B'!C28,'3. sz. melléklet-B'!C28,'4.sz.mellléklet-B'!C28)</f>
        <v>8750</v>
      </c>
      <c r="D28" s="56">
        <f>SUM('2.sz.melléklet-B'!D28,'3. sz. melléklet-B'!D28,'4.sz.mellléklet-B'!D28)</f>
        <v>11839</v>
      </c>
      <c r="E28" s="56">
        <f>SUM('2.sz.melléklet-B'!E28,'3. sz. melléklet-B'!E28,'4.sz.mellléklet-B'!E28)</f>
        <v>10003</v>
      </c>
      <c r="F28" s="56">
        <f>SUM('2.sz.melléklet-B'!F28,'3. sz. melléklet-B'!F28,'4.sz.mellléklet-B'!F28)</f>
        <v>10003</v>
      </c>
      <c r="G28" s="56">
        <f>SUM('2.sz.melléklet-B'!G28,'3. sz. melléklet-B'!G28,'4.sz.mellléklet-B'!G28)</f>
        <v>0</v>
      </c>
    </row>
    <row r="29" spans="1:7" ht="15" customHeight="1">
      <c r="A29" s="4" t="s">
        <v>378</v>
      </c>
      <c r="B29" s="5" t="s">
        <v>238</v>
      </c>
      <c r="C29" s="56">
        <f>SUM('2.sz.melléklet-B'!C29,'3. sz. melléklet-B'!C29,'4.sz.mellléklet-B'!C29)</f>
        <v>0</v>
      </c>
      <c r="D29" s="56">
        <f>SUM('2.sz.melléklet-B'!D29,'3. sz. melléklet-B'!D29,'4.sz.mellléklet-B'!D29)</f>
        <v>0</v>
      </c>
      <c r="E29" s="56">
        <f>SUM('2.sz.melléklet-B'!E29,'3. sz. melléklet-B'!E29,'4.sz.mellléklet-B'!E29)</f>
        <v>0</v>
      </c>
      <c r="F29" s="56">
        <f>SUM('2.sz.melléklet-B'!F29,'3. sz. melléklet-B'!F29,'4.sz.mellléklet-B'!F29)</f>
        <v>0</v>
      </c>
      <c r="G29" s="56">
        <f>SUM('2.sz.melléklet-B'!G29,'3. sz. melléklet-B'!G29,'4.sz.mellléklet-B'!G29)</f>
        <v>0</v>
      </c>
    </row>
    <row r="30" spans="1:7" ht="15" customHeight="1">
      <c r="A30" s="6" t="s">
        <v>405</v>
      </c>
      <c r="B30" s="7" t="s">
        <v>239</v>
      </c>
      <c r="C30" s="49">
        <f>SUM('2.sz.melléklet-B'!C30,'3. sz. melléklet-B'!C30,'4.sz.mellléklet-B'!C30)</f>
        <v>48750</v>
      </c>
      <c r="D30" s="49">
        <f>SUM('2.sz.melléklet-B'!D30,'3. sz. melléklet-B'!D30,'4.sz.mellléklet-B'!D30)</f>
        <v>77292</v>
      </c>
      <c r="E30" s="49">
        <f>SUM('2.sz.melléklet-B'!E30,'3. sz. melléklet-B'!E30,'4.sz.mellléklet-B'!E30)</f>
        <v>46939</v>
      </c>
      <c r="F30" s="49">
        <f>SUM('2.sz.melléklet-B'!F30,'3. sz. melléklet-B'!F30,'4.sz.mellléklet-B'!F30)</f>
        <v>46939</v>
      </c>
      <c r="G30" s="49">
        <f>SUM('2.sz.melléklet-B'!G30,'3. sz. melléklet-B'!G30,'4.sz.mellléklet-B'!G30)</f>
        <v>0</v>
      </c>
    </row>
    <row r="31" spans="1:7" ht="15" customHeight="1">
      <c r="A31" s="4" t="s">
        <v>379</v>
      </c>
      <c r="B31" s="5" t="s">
        <v>240</v>
      </c>
      <c r="C31" s="56">
        <f>SUM('2.sz.melléklet-B'!C31,'3. sz. melléklet-B'!C31,'4.sz.mellléklet-B'!C31)</f>
        <v>5500</v>
      </c>
      <c r="D31" s="56">
        <f>SUM('2.sz.melléklet-B'!D31,'3. sz. melléklet-B'!D31,'4.sz.mellléklet-B'!D31)</f>
        <v>6455</v>
      </c>
      <c r="E31" s="56">
        <f>SUM('2.sz.melléklet-B'!E31,'3. sz. melléklet-B'!E31,'4.sz.mellléklet-B'!E31)</f>
        <v>4954</v>
      </c>
      <c r="F31" s="56">
        <f>SUM('2.sz.melléklet-B'!F31,'3. sz. melléklet-B'!F31,'4.sz.mellléklet-B'!F31)</f>
        <v>4954</v>
      </c>
      <c r="G31" s="56">
        <f>SUM('2.sz.melléklet-B'!G31,'3. sz. melléklet-B'!G31,'4.sz.mellléklet-B'!G31)</f>
        <v>0</v>
      </c>
    </row>
    <row r="32" spans="1:7" ht="15" customHeight="1">
      <c r="A32" s="31" t="s">
        <v>406</v>
      </c>
      <c r="B32" s="41" t="s">
        <v>241</v>
      </c>
      <c r="C32" s="49">
        <f>SUM('2.sz.melléklet-B'!C32,'3. sz. melléklet-B'!C32,'4.sz.mellléklet-B'!C32)</f>
        <v>54250</v>
      </c>
      <c r="D32" s="49">
        <f>SUM('2.sz.melléklet-B'!D32,'3. sz. melléklet-B'!D32,'4.sz.mellléklet-B'!D32)</f>
        <v>83747</v>
      </c>
      <c r="E32" s="49">
        <f>SUM('2.sz.melléklet-B'!E32,'3. sz. melléklet-B'!E32,'4.sz.mellléklet-B'!E32)</f>
        <v>51893</v>
      </c>
      <c r="F32" s="49">
        <f>SUM('2.sz.melléklet-B'!F32,'3. sz. melléklet-B'!F32,'4.sz.mellléklet-B'!F32)</f>
        <v>51893</v>
      </c>
      <c r="G32" s="49">
        <f>SUM('2.sz.melléklet-B'!G32,'3. sz. melléklet-B'!G32,'4.sz.mellléklet-B'!G32)</f>
        <v>0</v>
      </c>
    </row>
    <row r="33" spans="1:7" ht="15" customHeight="1">
      <c r="A33" s="10" t="s">
        <v>242</v>
      </c>
      <c r="B33" s="5" t="s">
        <v>243</v>
      </c>
      <c r="C33" s="56">
        <f>SUM('2.sz.melléklet-B'!C33,'3. sz. melléklet-B'!C33,'4.sz.mellléklet-B'!C33)</f>
        <v>0</v>
      </c>
      <c r="D33" s="56">
        <f>SUM('2.sz.melléklet-B'!D33,'3. sz. melléklet-B'!D33,'4.sz.mellléklet-B'!D33)</f>
        <v>0</v>
      </c>
      <c r="E33" s="56">
        <f>SUM('2.sz.melléklet-B'!E33,'3. sz. melléklet-B'!E33,'4.sz.mellléklet-B'!E33)</f>
        <v>0</v>
      </c>
      <c r="F33" s="56">
        <f>SUM('2.sz.melléklet-B'!F33,'3. sz. melléklet-B'!F33,'4.sz.mellléklet-B'!F33)</f>
        <v>0</v>
      </c>
      <c r="G33" s="56">
        <f>SUM('2.sz.melléklet-B'!G33,'3. sz. melléklet-B'!G33,'4.sz.mellléklet-B'!G33)</f>
        <v>0</v>
      </c>
    </row>
    <row r="34" spans="1:7" ht="15" customHeight="1">
      <c r="A34" s="10" t="s">
        <v>380</v>
      </c>
      <c r="B34" s="5" t="s">
        <v>244</v>
      </c>
      <c r="C34" s="56">
        <f>SUM('2.sz.melléklet-B'!C34,'3. sz. melléklet-B'!C34,'4.sz.mellléklet-B'!C34)</f>
        <v>8864</v>
      </c>
      <c r="D34" s="56">
        <f>SUM('2.sz.melléklet-B'!D34,'3. sz. melléklet-B'!D34,'4.sz.mellléklet-B'!D34)</f>
        <v>11997</v>
      </c>
      <c r="E34" s="56">
        <f>SUM('2.sz.melléklet-B'!E34,'3. sz. melléklet-B'!E34,'4.sz.mellléklet-B'!E34)</f>
        <v>10880</v>
      </c>
      <c r="F34" s="56">
        <f>SUM('2.sz.melléklet-B'!F34,'3. sz. melléklet-B'!F34,'4.sz.mellléklet-B'!F34)</f>
        <v>3959</v>
      </c>
      <c r="G34" s="56">
        <f>SUM('2.sz.melléklet-B'!G34,'3. sz. melléklet-B'!G34,'4.sz.mellléklet-B'!G34)</f>
        <v>6921</v>
      </c>
    </row>
    <row r="35" spans="1:7" ht="15" customHeight="1">
      <c r="A35" s="10" t="s">
        <v>381</v>
      </c>
      <c r="B35" s="5" t="s">
        <v>245</v>
      </c>
      <c r="C35" s="56">
        <f>SUM('2.sz.melléklet-B'!C35,'3. sz. melléklet-B'!C35,'4.sz.mellléklet-B'!C35)</f>
        <v>1235</v>
      </c>
      <c r="D35" s="56">
        <f>SUM('2.sz.melléklet-B'!D35,'3. sz. melléklet-B'!D35,'4.sz.mellléklet-B'!D35)</f>
        <v>1237</v>
      </c>
      <c r="E35" s="56">
        <f>SUM('2.sz.melléklet-B'!E35,'3. sz. melléklet-B'!E35,'4.sz.mellléklet-B'!E35)</f>
        <v>1237</v>
      </c>
      <c r="F35" s="56">
        <f>SUM('2.sz.melléklet-B'!F35,'3. sz. melléklet-B'!F35,'4.sz.mellléklet-B'!F35)</f>
        <v>0</v>
      </c>
      <c r="G35" s="56">
        <f>SUM('2.sz.melléklet-B'!G35,'3. sz. melléklet-B'!G35,'4.sz.mellléklet-B'!G35)</f>
        <v>1237</v>
      </c>
    </row>
    <row r="36" spans="1:7" ht="15" customHeight="1">
      <c r="A36" s="10" t="s">
        <v>382</v>
      </c>
      <c r="B36" s="5" t="s">
        <v>246</v>
      </c>
      <c r="C36" s="56">
        <f>SUM('2.sz.melléklet-B'!C36,'3. sz. melléklet-B'!C36,'4.sz.mellléklet-B'!C36)</f>
        <v>0</v>
      </c>
      <c r="D36" s="56">
        <f>SUM('2.sz.melléklet-B'!D36,'3. sz. melléklet-B'!D36,'4.sz.mellléklet-B'!D36)</f>
        <v>0</v>
      </c>
      <c r="E36" s="56">
        <f>SUM('2.sz.melléklet-B'!E36,'3. sz. melléklet-B'!E36,'4.sz.mellléklet-B'!E36)</f>
        <v>0</v>
      </c>
      <c r="F36" s="56">
        <f>SUM('2.sz.melléklet-B'!F36,'3. sz. melléklet-B'!F36,'4.sz.mellléklet-B'!F36)</f>
        <v>0</v>
      </c>
      <c r="G36" s="56">
        <f>SUM('2.sz.melléklet-B'!G36,'3. sz. melléklet-B'!G36,'4.sz.mellléklet-B'!G36)</f>
        <v>0</v>
      </c>
    </row>
    <row r="37" spans="1:7" ht="15" customHeight="1">
      <c r="A37" s="10" t="s">
        <v>247</v>
      </c>
      <c r="B37" s="5" t="s">
        <v>248</v>
      </c>
      <c r="C37" s="56">
        <f>SUM('2.sz.melléklet-B'!C37,'3. sz. melléklet-B'!C37,'4.sz.mellléklet-B'!C37)</f>
        <v>0</v>
      </c>
      <c r="D37" s="56">
        <f>SUM('2.sz.melléklet-B'!D37,'3. sz. melléklet-B'!D37,'4.sz.mellléklet-B'!D37)</f>
        <v>209</v>
      </c>
      <c r="E37" s="56">
        <f>SUM('2.sz.melléklet-B'!E37,'3. sz. melléklet-B'!E37,'4.sz.mellléklet-B'!E37)</f>
        <v>0</v>
      </c>
      <c r="F37" s="56">
        <f>SUM('2.sz.melléklet-B'!F37,'3. sz. melléklet-B'!F37,'4.sz.mellléklet-B'!F37)</f>
        <v>0</v>
      </c>
      <c r="G37" s="56">
        <f>SUM('2.sz.melléklet-B'!G37,'3. sz. melléklet-B'!G37,'4.sz.mellléklet-B'!G37)</f>
        <v>0</v>
      </c>
    </row>
    <row r="38" spans="1:7" ht="15" customHeight="1">
      <c r="A38" s="10" t="s">
        <v>249</v>
      </c>
      <c r="B38" s="5" t="s">
        <v>250</v>
      </c>
      <c r="C38" s="56">
        <f>SUM('2.sz.melléklet-B'!C38,'3. sz. melléklet-B'!C38,'4.sz.mellléklet-B'!C38)</f>
        <v>0</v>
      </c>
      <c r="D38" s="56">
        <f>SUM('2.sz.melléklet-B'!D38,'3. sz. melléklet-B'!D38,'4.sz.mellléklet-B'!D38)</f>
        <v>61</v>
      </c>
      <c r="E38" s="56">
        <f>SUM('2.sz.melléklet-B'!E38,'3. sz. melléklet-B'!E38,'4.sz.mellléklet-B'!E38)</f>
        <v>4</v>
      </c>
      <c r="F38" s="56">
        <f>SUM('2.sz.melléklet-B'!F38,'3. sz. melléklet-B'!F38,'4.sz.mellléklet-B'!F38)</f>
        <v>0</v>
      </c>
      <c r="G38" s="56">
        <f>SUM('2.sz.melléklet-B'!G38,'3. sz. melléklet-B'!G38,'4.sz.mellléklet-B'!G38)</f>
        <v>4</v>
      </c>
    </row>
    <row r="39" spans="1:7" ht="15" customHeight="1">
      <c r="A39" s="10" t="s">
        <v>251</v>
      </c>
      <c r="B39" s="5" t="s">
        <v>252</v>
      </c>
      <c r="C39" s="56">
        <f>SUM('2.sz.melléklet-B'!C39,'3. sz. melléklet-B'!C39,'4.sz.mellléklet-B'!C39)</f>
        <v>0</v>
      </c>
      <c r="D39" s="56">
        <f>SUM('2.sz.melléklet-B'!D39,'3. sz. melléklet-B'!D39,'4.sz.mellléklet-B'!D39)</f>
        <v>150</v>
      </c>
      <c r="E39" s="56">
        <f>SUM('2.sz.melléklet-B'!E39,'3. sz. melléklet-B'!E39,'4.sz.mellléklet-B'!E39)</f>
        <v>0</v>
      </c>
      <c r="F39" s="56">
        <f>SUM('2.sz.melléklet-B'!F39,'3. sz. melléklet-B'!F39,'4.sz.mellléklet-B'!F39)</f>
        <v>0</v>
      </c>
      <c r="G39" s="56">
        <f>SUM('2.sz.melléklet-B'!G39,'3. sz. melléklet-B'!G39,'4.sz.mellléklet-B'!G39)</f>
        <v>0</v>
      </c>
    </row>
    <row r="40" spans="1:7" ht="15" customHeight="1">
      <c r="A40" s="10" t="s">
        <v>383</v>
      </c>
      <c r="B40" s="5" t="s">
        <v>253</v>
      </c>
      <c r="C40" s="56">
        <f>SUM('2.sz.melléklet-B'!C40,'3. sz. melléklet-B'!C40,'4.sz.mellléklet-B'!C40)</f>
        <v>0</v>
      </c>
      <c r="D40" s="56">
        <f>SUM('2.sz.melléklet-B'!D40,'3. sz. melléklet-B'!D40,'4.sz.mellléklet-B'!D40)</f>
        <v>0</v>
      </c>
      <c r="E40" s="56">
        <f>SUM('2.sz.melléklet-B'!E40,'3. sz. melléklet-B'!E40,'4.sz.mellléklet-B'!E40)</f>
        <v>0</v>
      </c>
      <c r="F40" s="56">
        <f>SUM('2.sz.melléklet-B'!F40,'3. sz. melléklet-B'!F40,'4.sz.mellléklet-B'!F40)</f>
        <v>0</v>
      </c>
      <c r="G40" s="56">
        <f>SUM('2.sz.melléklet-B'!G40,'3. sz. melléklet-B'!G40,'4.sz.mellléklet-B'!G40)</f>
        <v>0</v>
      </c>
    </row>
    <row r="41" spans="1:7" ht="15" customHeight="1">
      <c r="A41" s="10" t="s">
        <v>384</v>
      </c>
      <c r="B41" s="5" t="s">
        <v>254</v>
      </c>
      <c r="C41" s="56">
        <f>SUM('2.sz.melléklet-B'!C41,'3. sz. melléklet-B'!C41,'4.sz.mellléklet-B'!C41)</f>
        <v>0</v>
      </c>
      <c r="D41" s="56">
        <f>SUM('2.sz.melléklet-B'!D41,'3. sz. melléklet-B'!D41,'4.sz.mellléklet-B'!D41)</f>
        <v>13</v>
      </c>
      <c r="E41" s="56">
        <f>SUM('2.sz.melléklet-B'!E41,'3. sz. melléklet-B'!E41,'4.sz.mellléklet-B'!E41)</f>
        <v>13</v>
      </c>
      <c r="F41" s="56">
        <f>SUM('2.sz.melléklet-B'!F41,'3. sz. melléklet-B'!F41,'4.sz.mellléklet-B'!F41)</f>
        <v>13</v>
      </c>
      <c r="G41" s="56">
        <f>SUM('2.sz.melléklet-B'!G41,'3. sz. melléklet-B'!G41,'4.sz.mellléklet-B'!G41)</f>
        <v>0</v>
      </c>
    </row>
    <row r="42" spans="1:7" ht="15" customHeight="1">
      <c r="A42" s="10" t="s">
        <v>438</v>
      </c>
      <c r="B42" s="5" t="s">
        <v>255</v>
      </c>
      <c r="C42" s="56">
        <f>SUM('2.sz.melléklet-B'!C42,'3. sz. melléklet-B'!C42,'4.sz.mellléklet-B'!C42)</f>
        <v>0</v>
      </c>
      <c r="D42" s="56">
        <f>SUM('2.sz.melléklet-B'!D42,'3. sz. melléklet-B'!D42,'4.sz.mellléklet-B'!D42)</f>
        <v>344</v>
      </c>
      <c r="E42" s="56">
        <f>SUM('2.sz.melléklet-B'!E42,'3. sz. melléklet-B'!E42,'4.sz.mellléklet-B'!E42)</f>
        <v>344</v>
      </c>
      <c r="F42" s="56">
        <f>SUM('2.sz.melléklet-B'!F42,'3. sz. melléklet-B'!F42,'4.sz.mellléklet-B'!F42)</f>
        <v>344</v>
      </c>
      <c r="G42" s="56">
        <f>SUM('2.sz.melléklet-B'!G42,'3. sz. melléklet-B'!G42,'4.sz.mellléklet-B'!G42)</f>
        <v>0</v>
      </c>
    </row>
    <row r="43" spans="1:7" ht="15" customHeight="1">
      <c r="A43" s="10" t="s">
        <v>385</v>
      </c>
      <c r="B43" s="5" t="s">
        <v>429</v>
      </c>
      <c r="C43" s="56">
        <f>SUM('2.sz.melléklet-B'!C43,'3. sz. melléklet-B'!C43,'4.sz.mellléklet-B'!C43)</f>
        <v>81</v>
      </c>
      <c r="D43" s="56">
        <f>SUM('2.sz.melléklet-B'!D43,'3. sz. melléklet-B'!D43,'4.sz.mellléklet-B'!D43)</f>
        <v>357</v>
      </c>
      <c r="E43" s="56">
        <f>SUM('2.sz.melléklet-B'!E43,'3. sz. melléklet-B'!E43,'4.sz.mellléklet-B'!E43)</f>
        <v>276</v>
      </c>
      <c r="F43" s="56">
        <f>SUM('2.sz.melléklet-B'!F43,'3. sz. melléklet-B'!F43,'4.sz.mellléklet-B'!F43)</f>
        <v>276</v>
      </c>
      <c r="G43" s="56">
        <f>SUM('2.sz.melléklet-B'!G43,'3. sz. melléklet-B'!G43,'4.sz.mellléklet-B'!G43)</f>
        <v>0</v>
      </c>
    </row>
    <row r="44" spans="1:7" ht="15" customHeight="1">
      <c r="A44" s="40" t="s">
        <v>407</v>
      </c>
      <c r="B44" s="41" t="s">
        <v>256</v>
      </c>
      <c r="C44" s="49">
        <f>SUM('2.sz.melléklet-B'!C44,'3. sz. melléklet-B'!C44,'4.sz.mellléklet-B'!C44)</f>
        <v>10180</v>
      </c>
      <c r="D44" s="49">
        <f>SUM('2.sz.melléklet-B'!D44,'3. sz. melléklet-B'!D44,'4.sz.mellléklet-B'!D44)</f>
        <v>14368</v>
      </c>
      <c r="E44" s="49">
        <f>SUM('2.sz.melléklet-B'!E44,'3. sz. melléklet-B'!E44,'4.sz.mellléklet-B'!E44)</f>
        <v>12754</v>
      </c>
      <c r="F44" s="49">
        <f>SUM('2.sz.melléklet-B'!F44,'3. sz. melléklet-B'!F44,'4.sz.mellléklet-B'!F44)</f>
        <v>4592</v>
      </c>
      <c r="G44" s="49">
        <f>SUM('2.sz.melléklet-B'!G44,'3. sz. melléklet-B'!G44,'4.sz.mellléklet-B'!G44)</f>
        <v>8162</v>
      </c>
    </row>
    <row r="45" spans="1:7" ht="15" customHeight="1">
      <c r="A45" s="10" t="s">
        <v>265</v>
      </c>
      <c r="B45" s="5" t="s">
        <v>266</v>
      </c>
      <c r="C45" s="56">
        <f>SUM('2.sz.melléklet-B'!C45,'3. sz. melléklet-B'!C45,'4.sz.mellléklet-B'!C45)</f>
        <v>0</v>
      </c>
      <c r="D45" s="56">
        <f>SUM('2.sz.melléklet-B'!D45,'3. sz. melléklet-B'!D45,'4.sz.mellléklet-B'!D45)</f>
        <v>0</v>
      </c>
      <c r="E45" s="56">
        <f>SUM('2.sz.melléklet-B'!E45,'3. sz. melléklet-B'!E45,'4.sz.mellléklet-B'!E45)</f>
        <v>0</v>
      </c>
      <c r="F45" s="56">
        <f>SUM('2.sz.melléklet-B'!F45,'3. sz. melléklet-B'!F45,'4.sz.mellléklet-B'!F45)</f>
        <v>0</v>
      </c>
      <c r="G45" s="56">
        <f>SUM('2.sz.melléklet-B'!G45,'3. sz. melléklet-B'!G45,'4.sz.mellléklet-B'!G45)</f>
        <v>0</v>
      </c>
    </row>
    <row r="46" spans="1:7" ht="15" customHeight="1">
      <c r="A46" s="4" t="s">
        <v>437</v>
      </c>
      <c r="B46" s="5" t="s">
        <v>436</v>
      </c>
      <c r="C46" s="56">
        <f>SUM('2.sz.melléklet-B'!C46,'3. sz. melléklet-B'!C46,'4.sz.mellléklet-B'!C46)</f>
        <v>0</v>
      </c>
      <c r="D46" s="56">
        <f>SUM('2.sz.melléklet-B'!D46,'3. sz. melléklet-B'!D46,'4.sz.mellléklet-B'!D46)</f>
        <v>1551</v>
      </c>
      <c r="E46" s="56">
        <f>SUM('2.sz.melléklet-B'!E46,'3. sz. melléklet-B'!E46,'4.sz.mellléklet-B'!E46)</f>
        <v>1538</v>
      </c>
      <c r="F46" s="56">
        <f>SUM('2.sz.melléklet-B'!F46,'3. sz. melléklet-B'!F46,'4.sz.mellléklet-B'!F46)</f>
        <v>778</v>
      </c>
      <c r="G46" s="56">
        <f>SUM('2.sz.melléklet-B'!G46,'3. sz. melléklet-B'!G46,'4.sz.mellléklet-B'!G46)</f>
        <v>760</v>
      </c>
    </row>
    <row r="47" spans="1:7" ht="15" customHeight="1">
      <c r="A47" s="10" t="s">
        <v>389</v>
      </c>
      <c r="B47" s="5" t="s">
        <v>430</v>
      </c>
      <c r="C47" s="56">
        <f>SUM('2.sz.melléklet-B'!C47,'3. sz. melléklet-B'!C47,'4.sz.mellléklet-B'!C47)</f>
        <v>20</v>
      </c>
      <c r="D47" s="56">
        <f>SUM('2.sz.melléklet-B'!D47,'3. sz. melléklet-B'!D47,'4.sz.mellléklet-B'!D47)</f>
        <v>20</v>
      </c>
      <c r="E47" s="56">
        <f>SUM('2.sz.melléklet-B'!E47,'3. sz. melléklet-B'!E47,'4.sz.mellléklet-B'!E47)</f>
        <v>0</v>
      </c>
      <c r="F47" s="56">
        <f>SUM('2.sz.melléklet-B'!F47,'3. sz. melléklet-B'!F47,'4.sz.mellléklet-B'!F47)</f>
        <v>0</v>
      </c>
      <c r="G47" s="56">
        <f>SUM('2.sz.melléklet-B'!G47,'3. sz. melléklet-B'!G47,'4.sz.mellléklet-B'!G47)</f>
        <v>0</v>
      </c>
    </row>
    <row r="48" spans="1:7" ht="15" customHeight="1">
      <c r="A48" s="31" t="s">
        <v>409</v>
      </c>
      <c r="B48" s="41" t="s">
        <v>267</v>
      </c>
      <c r="C48" s="49">
        <f>SUM('2.sz.melléklet-B'!C48,'3. sz. melléklet-B'!C48,'4.sz.mellléklet-B'!C48)</f>
        <v>20</v>
      </c>
      <c r="D48" s="49">
        <f>SUM('2.sz.melléklet-B'!D48,'3. sz. melléklet-B'!D48,'4.sz.mellléklet-B'!D48)</f>
        <v>1571</v>
      </c>
      <c r="E48" s="49">
        <f>SUM('2.sz.melléklet-B'!E48,'3. sz. melléklet-B'!E48,'4.sz.mellléklet-B'!E48)</f>
        <v>1538</v>
      </c>
      <c r="F48" s="49">
        <f>SUM('2.sz.melléklet-B'!F48,'3. sz. melléklet-B'!F48,'4.sz.mellléklet-B'!F48)</f>
        <v>778</v>
      </c>
      <c r="G48" s="49">
        <f>SUM('2.sz.melléklet-B'!G48,'3. sz. melléklet-B'!G48,'4.sz.mellléklet-B'!G48)</f>
        <v>760</v>
      </c>
    </row>
    <row r="49" spans="1:7" ht="15" customHeight="1">
      <c r="A49" s="44" t="s">
        <v>3</v>
      </c>
      <c r="B49" s="45"/>
      <c r="C49" s="49">
        <f>SUM('2.sz.melléklet-B'!C49,'3. sz. melléklet-B'!C49,'4.sz.mellléklet-B'!C49)</f>
        <v>284759</v>
      </c>
      <c r="D49" s="49">
        <f>SUM('2.sz.melléklet-B'!D49,'3. sz. melléklet-B'!D49,'4.sz.mellléklet-B'!D49)</f>
        <v>372331</v>
      </c>
      <c r="E49" s="49">
        <f>SUM('2.sz.melléklet-B'!E49,'3. sz. melléklet-B'!E49,'4.sz.mellléklet-B'!E49)</f>
        <v>338830</v>
      </c>
      <c r="F49" s="49">
        <f>SUM('2.sz.melléklet-B'!F49,'3. sz. melléklet-B'!F49,'4.sz.mellléklet-B'!F49)</f>
        <v>306876</v>
      </c>
      <c r="G49" s="49">
        <f>SUM('2.sz.melléklet-B'!G49,'3. sz. melléklet-B'!G49,'4.sz.mellléklet-B'!G49)</f>
        <v>31954</v>
      </c>
    </row>
    <row r="50" spans="1:7" ht="15" customHeight="1">
      <c r="A50" s="4" t="s">
        <v>219</v>
      </c>
      <c r="B50" s="5" t="s">
        <v>220</v>
      </c>
      <c r="C50" s="56">
        <f>SUM('2.sz.melléklet-B'!C50,'3. sz. melléklet-B'!C50,'4.sz.mellléklet-B'!C50)</f>
        <v>0</v>
      </c>
      <c r="D50" s="56">
        <f>SUM('2.sz.melléklet-B'!D50,'3. sz. melléklet-B'!D50,'4.sz.mellléklet-B'!D50)</f>
        <v>0</v>
      </c>
      <c r="E50" s="56">
        <f>SUM('2.sz.melléklet-B'!E50,'3. sz. melléklet-B'!E50,'4.sz.mellléklet-B'!E50)</f>
        <v>0</v>
      </c>
      <c r="F50" s="56">
        <f>SUM('2.sz.melléklet-B'!F50,'3. sz. melléklet-B'!F50,'4.sz.mellléklet-B'!F50)</f>
        <v>0</v>
      </c>
      <c r="G50" s="56">
        <f>SUM('2.sz.melléklet-B'!G50,'3. sz. melléklet-B'!G50,'4.sz.mellléklet-B'!G50)</f>
        <v>0</v>
      </c>
    </row>
    <row r="51" spans="1:7" ht="15" customHeight="1">
      <c r="A51" s="4" t="s">
        <v>221</v>
      </c>
      <c r="B51" s="5" t="s">
        <v>222</v>
      </c>
      <c r="C51" s="56">
        <f>SUM('2.sz.melléklet-B'!C51,'3. sz. melléklet-B'!C51,'4.sz.mellléklet-B'!C51)</f>
        <v>0</v>
      </c>
      <c r="D51" s="56">
        <f>SUM('2.sz.melléklet-B'!D51,'3. sz. melléklet-B'!D51,'4.sz.mellléklet-B'!D51)</f>
        <v>0</v>
      </c>
      <c r="E51" s="56">
        <f>SUM('2.sz.melléklet-B'!E51,'3. sz. melléklet-B'!E51,'4.sz.mellléklet-B'!E51)</f>
        <v>0</v>
      </c>
      <c r="F51" s="56">
        <f>SUM('2.sz.melléklet-B'!F51,'3. sz. melléklet-B'!F51,'4.sz.mellléklet-B'!F51)</f>
        <v>0</v>
      </c>
      <c r="G51" s="56">
        <f>SUM('2.sz.melléklet-B'!G51,'3. sz. melléklet-B'!G51,'4.sz.mellléklet-B'!G51)</f>
        <v>0</v>
      </c>
    </row>
    <row r="52" spans="1:7" ht="15" customHeight="1">
      <c r="A52" s="4" t="s">
        <v>367</v>
      </c>
      <c r="B52" s="5" t="s">
        <v>223</v>
      </c>
      <c r="C52" s="56">
        <f>SUM('2.sz.melléklet-B'!C52,'3. sz. melléklet-B'!C52,'4.sz.mellléklet-B'!C52)</f>
        <v>0</v>
      </c>
      <c r="D52" s="56">
        <f>SUM('2.sz.melléklet-B'!D52,'3. sz. melléklet-B'!D52,'4.sz.mellléklet-B'!D52)</f>
        <v>0</v>
      </c>
      <c r="E52" s="56">
        <f>SUM('2.sz.melléklet-B'!E52,'3. sz. melléklet-B'!E52,'4.sz.mellléklet-B'!E52)</f>
        <v>0</v>
      </c>
      <c r="F52" s="56">
        <f>SUM('2.sz.melléklet-B'!F52,'3. sz. melléklet-B'!F52,'4.sz.mellléklet-B'!F52)</f>
        <v>0</v>
      </c>
      <c r="G52" s="56">
        <f>SUM('2.sz.melléklet-B'!G52,'3. sz. melléklet-B'!G52,'4.sz.mellléklet-B'!G52)</f>
        <v>0</v>
      </c>
    </row>
    <row r="53" spans="1:7" ht="15" customHeight="1">
      <c r="A53" s="4" t="s">
        <v>368</v>
      </c>
      <c r="B53" s="5" t="s">
        <v>224</v>
      </c>
      <c r="C53" s="56">
        <f>SUM('2.sz.melléklet-B'!C53,'3. sz. melléklet-B'!C53,'4.sz.mellléklet-B'!C53)</f>
        <v>0</v>
      </c>
      <c r="D53" s="56">
        <f>SUM('2.sz.melléklet-B'!D53,'3. sz. melléklet-B'!D53,'4.sz.mellléklet-B'!D53)</f>
        <v>0</v>
      </c>
      <c r="E53" s="56">
        <f>SUM('2.sz.melléklet-B'!E53,'3. sz. melléklet-B'!E53,'4.sz.mellléklet-B'!E53)</f>
        <v>0</v>
      </c>
      <c r="F53" s="56">
        <f>SUM('2.sz.melléklet-B'!F53,'3. sz. melléklet-B'!F53,'4.sz.mellléklet-B'!F53)</f>
        <v>0</v>
      </c>
      <c r="G53" s="56">
        <f>SUM('2.sz.melléklet-B'!G53,'3. sz. melléklet-B'!G53,'4.sz.mellléklet-B'!G53)</f>
        <v>0</v>
      </c>
    </row>
    <row r="54" spans="1:7" ht="15" customHeight="1">
      <c r="A54" s="4" t="s">
        <v>369</v>
      </c>
      <c r="B54" s="5" t="s">
        <v>225</v>
      </c>
      <c r="C54" s="56">
        <f>SUM('2.sz.melléklet-B'!C54,'3. sz. melléklet-B'!C54,'4.sz.mellléklet-B'!C54)</f>
        <v>3175</v>
      </c>
      <c r="D54" s="56">
        <f>SUM('2.sz.melléklet-B'!D54,'3. sz. melléklet-B'!D54,'4.sz.mellléklet-B'!D54)</f>
        <v>59300</v>
      </c>
      <c r="E54" s="56">
        <f>SUM('2.sz.melléklet-B'!E54,'3. sz. melléklet-B'!E54,'4.sz.mellléklet-B'!E54)</f>
        <v>59270</v>
      </c>
      <c r="F54" s="56">
        <f>SUM('2.sz.melléklet-B'!F54,'3. sz. melléklet-B'!F54,'4.sz.mellléklet-B'!F54)</f>
        <v>42502</v>
      </c>
      <c r="G54" s="56">
        <f>SUM('2.sz.melléklet-B'!G54,'3. sz. melléklet-B'!G54,'4.sz.mellléklet-B'!G54)</f>
        <v>16768</v>
      </c>
    </row>
    <row r="55" spans="1:7" ht="15" customHeight="1">
      <c r="A55" s="31" t="s">
        <v>403</v>
      </c>
      <c r="B55" s="41" t="s">
        <v>226</v>
      </c>
      <c r="C55" s="49">
        <f>SUM('2.sz.melléklet-B'!C55,'3. sz. melléklet-B'!C55,'4.sz.mellléklet-B'!C55)</f>
        <v>3175</v>
      </c>
      <c r="D55" s="49">
        <f>SUM('2.sz.melléklet-B'!D55,'3. sz. melléklet-B'!D55,'4.sz.mellléklet-B'!D55)</f>
        <v>59300</v>
      </c>
      <c r="E55" s="49">
        <f>SUM('2.sz.melléklet-B'!E55,'3. sz. melléklet-B'!E55,'4.sz.mellléklet-B'!E55)</f>
        <v>59270</v>
      </c>
      <c r="F55" s="49">
        <f>SUM('2.sz.melléklet-B'!F55,'3. sz. melléklet-B'!F55,'4.sz.mellléklet-B'!F55)</f>
        <v>42502</v>
      </c>
      <c r="G55" s="49">
        <f>SUM('2.sz.melléklet-B'!G55,'3. sz. melléklet-B'!G55,'4.sz.mellléklet-B'!G55)</f>
        <v>16768</v>
      </c>
    </row>
    <row r="56" spans="1:7" ht="15" customHeight="1">
      <c r="A56" s="10" t="s">
        <v>386</v>
      </c>
      <c r="B56" s="5" t="s">
        <v>257</v>
      </c>
      <c r="C56" s="56">
        <f>SUM('2.sz.melléklet-B'!C56,'3. sz. melléklet-B'!C56,'4.sz.mellléklet-B'!C56)</f>
        <v>0</v>
      </c>
      <c r="D56" s="56">
        <f>SUM('2.sz.melléklet-B'!D56,'3. sz. melléklet-B'!D56,'4.sz.mellléklet-B'!D56)</f>
        <v>0</v>
      </c>
      <c r="E56" s="56">
        <f>SUM('2.sz.melléklet-B'!E56,'3. sz. melléklet-B'!E56,'4.sz.mellléklet-B'!E56)</f>
        <v>0</v>
      </c>
      <c r="F56" s="56">
        <f>SUM('2.sz.melléklet-B'!F56,'3. sz. melléklet-B'!F56,'4.sz.mellléklet-B'!F56)</f>
        <v>0</v>
      </c>
      <c r="G56" s="56">
        <f>SUM('2.sz.melléklet-B'!G56,'3. sz. melléklet-B'!G56,'4.sz.mellléklet-B'!G56)</f>
        <v>0</v>
      </c>
    </row>
    <row r="57" spans="1:7" ht="15" customHeight="1">
      <c r="A57" s="10" t="s">
        <v>387</v>
      </c>
      <c r="B57" s="5" t="s">
        <v>258</v>
      </c>
      <c r="C57" s="56">
        <f>SUM('2.sz.melléklet-B'!C57,'3. sz. melléklet-B'!C57,'4.sz.mellléklet-B'!C57)</f>
        <v>20000</v>
      </c>
      <c r="D57" s="56">
        <f>SUM('2.sz.melléklet-B'!D57,'3. sz. melléklet-B'!D57,'4.sz.mellléklet-B'!D57)</f>
        <v>23121</v>
      </c>
      <c r="E57" s="56">
        <f>SUM('2.sz.melléklet-B'!E57,'3. sz. melléklet-B'!E57,'4.sz.mellléklet-B'!E57)</f>
        <v>23121</v>
      </c>
      <c r="F57" s="56">
        <f>SUM('2.sz.melléklet-B'!F57,'3. sz. melléklet-B'!F57,'4.sz.mellléklet-B'!F57)</f>
        <v>0</v>
      </c>
      <c r="G57" s="56">
        <f>SUM('2.sz.melléklet-B'!G57,'3. sz. melléklet-B'!G57,'4.sz.mellléklet-B'!G57)</f>
        <v>23121</v>
      </c>
    </row>
    <row r="58" spans="1:7" ht="15" customHeight="1">
      <c r="A58" s="10" t="s">
        <v>259</v>
      </c>
      <c r="B58" s="5" t="s">
        <v>260</v>
      </c>
      <c r="C58" s="56">
        <f>SUM('2.sz.melléklet-B'!C58,'3. sz. melléklet-B'!C58,'4.sz.mellléklet-B'!C58)</f>
        <v>0</v>
      </c>
      <c r="D58" s="56">
        <f>SUM('2.sz.melléklet-B'!D58,'3. sz. melléklet-B'!D58,'4.sz.mellléklet-B'!D58)</f>
        <v>140</v>
      </c>
      <c r="E58" s="56">
        <f>SUM('2.sz.melléklet-B'!E58,'3. sz. melléklet-B'!E58,'4.sz.mellléklet-B'!E58)</f>
        <v>140</v>
      </c>
      <c r="F58" s="56">
        <f>SUM('2.sz.melléklet-B'!F58,'3. sz. melléklet-B'!F58,'4.sz.mellléklet-B'!F58)</f>
        <v>140</v>
      </c>
      <c r="G58" s="56">
        <f>SUM('2.sz.melléklet-B'!G58,'3. sz. melléklet-B'!G58,'4.sz.mellléklet-B'!G58)</f>
        <v>0</v>
      </c>
    </row>
    <row r="59" spans="1:7" ht="15" customHeight="1">
      <c r="A59" s="10" t="s">
        <v>388</v>
      </c>
      <c r="B59" s="5" t="s">
        <v>261</v>
      </c>
      <c r="C59" s="56">
        <f>SUM('2.sz.melléklet-B'!C59,'3. sz. melléklet-B'!C59,'4.sz.mellléklet-B'!C59)</f>
        <v>0</v>
      </c>
      <c r="D59" s="56">
        <f>SUM('2.sz.melléklet-B'!D59,'3. sz. melléklet-B'!D59,'4.sz.mellléklet-B'!D59)</f>
        <v>0</v>
      </c>
      <c r="E59" s="56">
        <f>SUM('2.sz.melléklet-B'!E59,'3. sz. melléklet-B'!E59,'4.sz.mellléklet-B'!E59)</f>
        <v>0</v>
      </c>
      <c r="F59" s="56">
        <f>SUM('2.sz.melléklet-B'!F59,'3. sz. melléklet-B'!F59,'4.sz.mellléklet-B'!F59)</f>
        <v>0</v>
      </c>
      <c r="G59" s="56">
        <f>SUM('2.sz.melléklet-B'!G59,'3. sz. melléklet-B'!G59,'4.sz.mellléklet-B'!G59)</f>
        <v>0</v>
      </c>
    </row>
    <row r="60" spans="1:7" ht="15" customHeight="1">
      <c r="A60" s="10" t="s">
        <v>262</v>
      </c>
      <c r="B60" s="5" t="s">
        <v>263</v>
      </c>
      <c r="C60" s="56">
        <f>SUM('2.sz.melléklet-B'!C60,'3. sz. melléklet-B'!C60,'4.sz.mellléklet-B'!C60)</f>
        <v>0</v>
      </c>
      <c r="D60" s="56">
        <f>SUM('2.sz.melléklet-B'!D60,'3. sz. melléklet-B'!D60,'4.sz.mellléklet-B'!D60)</f>
        <v>0</v>
      </c>
      <c r="E60" s="56">
        <f>SUM('2.sz.melléklet-B'!E60,'3. sz. melléklet-B'!E60,'4.sz.mellléklet-B'!E60)</f>
        <v>0</v>
      </c>
      <c r="F60" s="56">
        <f>SUM('2.sz.melléklet-B'!F60,'3. sz. melléklet-B'!F60,'4.sz.mellléklet-B'!F60)</f>
        <v>0</v>
      </c>
      <c r="G60" s="56">
        <f>SUM('2.sz.melléklet-B'!G60,'3. sz. melléklet-B'!G60,'4.sz.mellléklet-B'!G60)</f>
        <v>0</v>
      </c>
    </row>
    <row r="61" spans="1:7" ht="15" customHeight="1">
      <c r="A61" s="31" t="s">
        <v>408</v>
      </c>
      <c r="B61" s="41" t="s">
        <v>264</v>
      </c>
      <c r="C61" s="49">
        <f>SUM('2.sz.melléklet-B'!C61,'3. sz. melléklet-B'!C61,'4.sz.mellléklet-B'!C61)</f>
        <v>20000</v>
      </c>
      <c r="D61" s="49">
        <f>SUM('2.sz.melléklet-B'!D61,'3. sz. melléklet-B'!D61,'4.sz.mellléklet-B'!D61)</f>
        <v>23261</v>
      </c>
      <c r="E61" s="49">
        <f>SUM('2.sz.melléklet-B'!E61,'3. sz. melléklet-B'!E61,'4.sz.mellléklet-B'!E61)</f>
        <v>23261</v>
      </c>
      <c r="F61" s="49">
        <f>SUM('2.sz.melléklet-B'!F61,'3. sz. melléklet-B'!F61,'4.sz.mellléklet-B'!F61)</f>
        <v>140</v>
      </c>
      <c r="G61" s="49">
        <f>SUM('2.sz.melléklet-B'!G61,'3. sz. melléklet-B'!G61,'4.sz.mellléklet-B'!G61)</f>
        <v>23121</v>
      </c>
    </row>
    <row r="62" spans="1:7" ht="15" customHeight="1">
      <c r="A62" s="10" t="s">
        <v>268</v>
      </c>
      <c r="B62" s="5" t="s">
        <v>269</v>
      </c>
      <c r="C62" s="56">
        <f>SUM('2.sz.melléklet-B'!C62,'3. sz. melléklet-B'!C62,'4.sz.mellléklet-B'!C62)</f>
        <v>0</v>
      </c>
      <c r="D62" s="56">
        <f>SUM('2.sz.melléklet-B'!D62,'3. sz. melléklet-B'!D62,'4.sz.mellléklet-B'!D62)</f>
        <v>0</v>
      </c>
      <c r="E62" s="56">
        <f>SUM('2.sz.melléklet-B'!E62,'3. sz. melléklet-B'!E62,'4.sz.mellléklet-B'!E62)</f>
        <v>0</v>
      </c>
      <c r="F62" s="56">
        <f>SUM('2.sz.melléklet-B'!F62,'3. sz. melléklet-B'!F62,'4.sz.mellléklet-B'!F62)</f>
        <v>0</v>
      </c>
      <c r="G62" s="56">
        <f>SUM('2.sz.melléklet-B'!G62,'3. sz. melléklet-B'!G62,'4.sz.mellléklet-B'!G62)</f>
        <v>0</v>
      </c>
    </row>
    <row r="63" spans="1:7" ht="15" customHeight="1">
      <c r="A63" s="4" t="s">
        <v>390</v>
      </c>
      <c r="B63" s="5" t="s">
        <v>270</v>
      </c>
      <c r="C63" s="56">
        <f>SUM('2.sz.melléklet-B'!C63,'3. sz. melléklet-B'!C63,'4.sz.mellléklet-B'!C63)</f>
        <v>0</v>
      </c>
      <c r="D63" s="56">
        <f>SUM('2.sz.melléklet-B'!D63,'3. sz. melléklet-B'!D63,'4.sz.mellléklet-B'!D63)</f>
        <v>0</v>
      </c>
      <c r="E63" s="56">
        <f>SUM('2.sz.melléklet-B'!E63,'3. sz. melléklet-B'!E63,'4.sz.mellléklet-B'!E63)</f>
        <v>0</v>
      </c>
      <c r="F63" s="56">
        <f>SUM('2.sz.melléklet-B'!F63,'3. sz. melléklet-B'!F63,'4.sz.mellléklet-B'!F63)</f>
        <v>0</v>
      </c>
      <c r="G63" s="56">
        <f>SUM('2.sz.melléklet-B'!G63,'3. sz. melléklet-B'!G63,'4.sz.mellléklet-B'!G63)</f>
        <v>0</v>
      </c>
    </row>
    <row r="64" spans="1:7" ht="15" customHeight="1">
      <c r="A64" s="66" t="s">
        <v>440</v>
      </c>
      <c r="B64" s="5" t="s">
        <v>431</v>
      </c>
      <c r="C64" s="56"/>
      <c r="D64" s="56"/>
      <c r="E64" s="56"/>
      <c r="F64" s="56">
        <f>SUM('2.sz.melléklet-B'!F64,'3. sz. melléklet-B'!F64,'4.sz.mellléklet-B'!F64)</f>
        <v>8</v>
      </c>
      <c r="G64" s="56">
        <f>SUM('2.sz.melléklet-B'!G64,'3. sz. melléklet-B'!G64,'4.sz.mellléklet-B'!G64)</f>
        <v>0</v>
      </c>
    </row>
    <row r="65" spans="1:7" ht="15" customHeight="1">
      <c r="A65" s="10" t="s">
        <v>391</v>
      </c>
      <c r="B65" s="5" t="s">
        <v>439</v>
      </c>
      <c r="C65" s="56">
        <f>SUM('2.sz.melléklet-B'!C64,'3. sz. melléklet-B'!C65,'4.sz.mellléklet-B'!C65)</f>
        <v>94</v>
      </c>
      <c r="D65" s="56">
        <f>SUM('2.sz.melléklet-B'!D64,'3. sz. melléklet-B'!D65,'4.sz.mellléklet-B'!D65)</f>
        <v>87</v>
      </c>
      <c r="E65" s="56">
        <f>SUM('2.sz.melléklet-B'!E64,'3. sz. melléklet-B'!E65,'4.sz.mellléklet-B'!E65)</f>
        <v>8</v>
      </c>
      <c r="F65" s="56">
        <f>SUM('2.sz.melléklet-B'!F65,'3. sz. melléklet-B'!F65,'4.sz.mellléklet-B'!F65)</f>
        <v>50</v>
      </c>
      <c r="G65" s="56">
        <f>SUM('2.sz.melléklet-B'!G65,'3. sz. melléklet-B'!G65,'4.sz.mellléklet-B'!G65)</f>
        <v>0</v>
      </c>
    </row>
    <row r="66" spans="1:7" ht="15" customHeight="1">
      <c r="A66" s="31" t="s">
        <v>411</v>
      </c>
      <c r="B66" s="41" t="s">
        <v>271</v>
      </c>
      <c r="C66" s="49">
        <f>SUM('2.sz.melléklet-B'!C66,'3. sz. melléklet-B'!C66,'4.sz.mellléklet-B'!C66)</f>
        <v>94</v>
      </c>
      <c r="D66" s="49">
        <f>SUM('2.sz.melléklet-B'!D66,'3. sz. melléklet-B'!D66,'4.sz.mellléklet-B'!D66)</f>
        <v>630</v>
      </c>
      <c r="E66" s="49">
        <f>SUM('2.sz.melléklet-B'!E66,'3. sz. melléklet-B'!E66,'4.sz.mellléklet-B'!E66)</f>
        <v>58</v>
      </c>
      <c r="F66" s="49">
        <f>SUM('2.sz.melléklet-B'!F66,'3. sz. melléklet-B'!F66,'4.sz.mellléklet-B'!F66)</f>
        <v>58</v>
      </c>
      <c r="G66" s="49">
        <f>SUM('2.sz.melléklet-B'!G66,'3. sz. melléklet-B'!G66,'4.sz.mellléklet-B'!G66)</f>
        <v>0</v>
      </c>
    </row>
    <row r="67" spans="1:7" ht="15" customHeight="1">
      <c r="A67" s="44" t="s">
        <v>4</v>
      </c>
      <c r="B67" s="45"/>
      <c r="C67" s="49">
        <f>SUM('2.sz.melléklet-B'!C67,'3. sz. melléklet-B'!C67,'4.sz.mellléklet-B'!C67)</f>
        <v>23269</v>
      </c>
      <c r="D67" s="49">
        <f>SUM('2.sz.melléklet-B'!D67,'3. sz. melléklet-B'!D67,'4.sz.mellléklet-B'!D67)</f>
        <v>83191</v>
      </c>
      <c r="E67" s="49">
        <f>SUM('2.sz.melléklet-B'!E67,'3. sz. melléklet-B'!E67,'4.sz.mellléklet-B'!E67)</f>
        <v>82589</v>
      </c>
      <c r="F67" s="49">
        <f>SUM('2.sz.melléklet-B'!F67,'3. sz. melléklet-B'!F67,'4.sz.mellléklet-B'!F67)</f>
        <v>42700</v>
      </c>
      <c r="G67" s="49">
        <f>SUM('2.sz.melléklet-B'!G67,'3. sz. melléklet-B'!G67,'4.sz.mellléklet-B'!G67)</f>
        <v>39889</v>
      </c>
    </row>
    <row r="68" spans="1:7" ht="15.75">
      <c r="A68" s="38" t="s">
        <v>410</v>
      </c>
      <c r="B68" s="27" t="s">
        <v>272</v>
      </c>
      <c r="C68" s="49">
        <f>SUM('2.sz.melléklet-B'!C68,'3. sz. melléklet-B'!C68,'4.sz.mellléklet-B'!C68)</f>
        <v>308028</v>
      </c>
      <c r="D68" s="49">
        <f>SUM('2.sz.melléklet-B'!D68,'3. sz. melléklet-B'!D68,'4.sz.mellléklet-B'!D68)</f>
        <v>455522</v>
      </c>
      <c r="E68" s="49">
        <f>SUM('2.sz.melléklet-B'!E68,'3. sz. melléklet-B'!E68,'4.sz.mellléklet-B'!E68)</f>
        <v>421419</v>
      </c>
      <c r="F68" s="49">
        <f>SUM('2.sz.melléklet-B'!F68,'3. sz. melléklet-B'!F68,'4.sz.mellléklet-B'!F68)</f>
        <v>349576</v>
      </c>
      <c r="G68" s="49">
        <f>SUM('2.sz.melléklet-B'!G68,'3. sz. melléklet-B'!G68,'4.sz.mellléklet-B'!G68)</f>
        <v>71843</v>
      </c>
    </row>
    <row r="69" spans="1:7" ht="15.75">
      <c r="A69" s="47" t="s">
        <v>5</v>
      </c>
      <c r="B69" s="46"/>
      <c r="C69" s="56">
        <f>C49-'Kiadás nettó összesen'!C74</f>
        <v>-26701</v>
      </c>
      <c r="D69" s="56">
        <f>D49-'Kiadás nettó összesen'!D74</f>
        <v>-35646</v>
      </c>
      <c r="E69" s="56">
        <f>E49-'Kiadás nettó összesen'!E74</f>
        <v>38105</v>
      </c>
      <c r="F69" s="56">
        <f>SUM('2.sz.melléklet-B'!F69,'3. sz. melléklet-B'!F69,'4.sz.mellléklet-B'!F69)</f>
        <v>50013</v>
      </c>
      <c r="G69" s="56">
        <f>SUM('2.sz.melléklet-B'!G69,'3. sz. melléklet-B'!G69,'4.sz.mellléklet-B'!G69)</f>
        <v>-11908</v>
      </c>
    </row>
    <row r="70" spans="1:7" ht="15.75">
      <c r="A70" s="47" t="s">
        <v>6</v>
      </c>
      <c r="B70" s="46"/>
      <c r="C70" s="56">
        <f>C67-'Kiadás összesen'!C97</f>
        <v>-18344</v>
      </c>
      <c r="D70" s="56">
        <f>D67-'Kiadás összesen'!D97</f>
        <v>-9500</v>
      </c>
      <c r="E70" s="56">
        <f>E67-'Kiadás összesen'!E97</f>
        <v>1509</v>
      </c>
      <c r="F70" s="56">
        <f>SUM('2.sz.melléklet-B'!F70,'3. sz. melléklet-B'!F70,'4.sz.mellléklet-B'!F70)</f>
        <v>37070</v>
      </c>
      <c r="G70" s="56">
        <f>SUM('2.sz.melléklet-B'!G70,'3. sz. melléklet-B'!G70,'4.sz.mellléklet-B'!G70)</f>
        <v>-35561</v>
      </c>
    </row>
    <row r="71" spans="1:7" ht="15">
      <c r="A71" s="29" t="s">
        <v>392</v>
      </c>
      <c r="B71" s="4" t="s">
        <v>273</v>
      </c>
      <c r="C71" s="56">
        <f>SUM('2.sz.melléklet-B'!C71,'3. sz. melléklet-B'!C71,'4.sz.mellléklet-B'!C71)</f>
        <v>0</v>
      </c>
      <c r="D71" s="56">
        <f>SUM('2.sz.melléklet-B'!D71,'3. sz. melléklet-B'!D71,'4.sz.mellléklet-B'!D71)</f>
        <v>0</v>
      </c>
      <c r="E71" s="56">
        <f>SUM('2.sz.melléklet-B'!E71,'3. sz. melléklet-B'!E71,'4.sz.mellléklet-B'!E71)</f>
        <v>0</v>
      </c>
      <c r="F71" s="56">
        <f>SUM('2.sz.melléklet-B'!F71,'3. sz. melléklet-B'!F71,'4.sz.mellléklet-B'!F71)</f>
        <v>0</v>
      </c>
      <c r="G71" s="56">
        <f>SUM('2.sz.melléklet-B'!G71,'3. sz. melléklet-B'!G71,'4.sz.mellléklet-B'!G71)</f>
        <v>0</v>
      </c>
    </row>
    <row r="72" spans="1:7" ht="15">
      <c r="A72" s="10" t="s">
        <v>274</v>
      </c>
      <c r="B72" s="4" t="s">
        <v>275</v>
      </c>
      <c r="C72" s="56">
        <f>SUM('2.sz.melléklet-B'!C72,'3. sz. melléklet-B'!C72,'4.sz.mellléklet-B'!C72)</f>
        <v>18550</v>
      </c>
      <c r="D72" s="56">
        <f>SUM('2.sz.melléklet-B'!D72,'3. sz. melléklet-B'!D72,'4.sz.mellléklet-B'!D72)</f>
        <v>18550</v>
      </c>
      <c r="E72" s="56">
        <f>SUM('2.sz.melléklet-B'!E72,'3. sz. melléklet-B'!E72,'4.sz.mellléklet-B'!E72)</f>
        <v>18550</v>
      </c>
      <c r="F72" s="56">
        <f>SUM('2.sz.melléklet-B'!F72,'3. sz. melléklet-B'!F72,'4.sz.mellléklet-B'!F72)</f>
        <v>18550</v>
      </c>
      <c r="G72" s="56">
        <f>SUM('2.sz.melléklet-B'!G72,'3. sz. melléklet-B'!G72,'4.sz.mellléklet-B'!G72)</f>
        <v>0</v>
      </c>
    </row>
    <row r="73" spans="1:7" ht="15">
      <c r="A73" s="29" t="s">
        <v>393</v>
      </c>
      <c r="B73" s="4" t="s">
        <v>276</v>
      </c>
      <c r="C73" s="56">
        <f>SUM('2.sz.melléklet-B'!C73,'3. sz. melléklet-B'!C73,'4.sz.mellléklet-B'!C73)</f>
        <v>0</v>
      </c>
      <c r="D73" s="56">
        <f>SUM('2.sz.melléklet-B'!D73,'3. sz. melléklet-B'!D73,'4.sz.mellléklet-B'!D73)</f>
        <v>0</v>
      </c>
      <c r="E73" s="56">
        <f>SUM('2.sz.melléklet-B'!E73,'3. sz. melléklet-B'!E73,'4.sz.mellléklet-B'!E73)</f>
        <v>0</v>
      </c>
      <c r="F73" s="56">
        <f>SUM('2.sz.melléklet-B'!F73,'3. sz. melléklet-B'!F73,'4.sz.mellléklet-B'!F73)</f>
        <v>0</v>
      </c>
      <c r="G73" s="56">
        <f>SUM('2.sz.melléklet-B'!G73,'3. sz. melléklet-B'!G73,'4.sz.mellléklet-B'!G73)</f>
        <v>0</v>
      </c>
    </row>
    <row r="74" spans="1:7" ht="15">
      <c r="A74" s="12" t="s">
        <v>412</v>
      </c>
      <c r="B74" s="6" t="s">
        <v>277</v>
      </c>
      <c r="C74" s="49">
        <f>SUM('2.sz.melléklet-B'!C74,'3. sz. melléklet-B'!C74,'4.sz.mellléklet-B'!C74)</f>
        <v>18550</v>
      </c>
      <c r="D74" s="49">
        <f>SUM('2.sz.melléklet-B'!D74,'3. sz. melléklet-B'!D74,'4.sz.mellléklet-B'!D74)</f>
        <v>18550</v>
      </c>
      <c r="E74" s="49">
        <f>SUM('2.sz.melléklet-B'!E74,'3. sz. melléklet-B'!E74,'4.sz.mellléklet-B'!E74)</f>
        <v>18550</v>
      </c>
      <c r="F74" s="49">
        <f>SUM('2.sz.melléklet-B'!F74,'3. sz. melléklet-B'!F74,'4.sz.mellléklet-B'!F74)</f>
        <v>18550</v>
      </c>
      <c r="G74" s="49">
        <f>SUM('2.sz.melléklet-B'!G74,'3. sz. melléklet-B'!G74,'4.sz.mellléklet-B'!G74)</f>
        <v>0</v>
      </c>
    </row>
    <row r="75" spans="1:7" ht="15">
      <c r="A75" s="10" t="s">
        <v>394</v>
      </c>
      <c r="B75" s="4" t="s">
        <v>278</v>
      </c>
      <c r="C75" s="56">
        <f>SUM('2.sz.melléklet-B'!C75,'3. sz. melléklet-B'!C75,'4.sz.mellléklet-B'!C75)</f>
        <v>0</v>
      </c>
      <c r="D75" s="56">
        <f>SUM('2.sz.melléklet-B'!D75,'3. sz. melléklet-B'!D75,'4.sz.mellléklet-B'!D75)</f>
        <v>0</v>
      </c>
      <c r="E75" s="56">
        <f>SUM('2.sz.melléklet-B'!E75,'3. sz. melléklet-B'!E75,'4.sz.mellléklet-B'!E75)</f>
        <v>0</v>
      </c>
      <c r="F75" s="56">
        <f>SUM('2.sz.melléklet-B'!F75,'3. sz. melléklet-B'!F75,'4.sz.mellléklet-B'!F75)</f>
        <v>0</v>
      </c>
      <c r="G75" s="56">
        <f>SUM('2.sz.melléklet-B'!G75,'3. sz. melléklet-B'!G75,'4.sz.mellléklet-B'!G75)</f>
        <v>0</v>
      </c>
    </row>
    <row r="76" spans="1:7" ht="15">
      <c r="A76" s="29" t="s">
        <v>279</v>
      </c>
      <c r="B76" s="4" t="s">
        <v>280</v>
      </c>
      <c r="C76" s="56">
        <f>SUM('2.sz.melléklet-B'!C76,'3. sz. melléklet-B'!C76,'4.sz.mellléklet-B'!C76)</f>
        <v>0</v>
      </c>
      <c r="D76" s="56">
        <f>SUM('2.sz.melléklet-B'!D76,'3. sz. melléklet-B'!D76,'4.sz.mellléklet-B'!D76)</f>
        <v>0</v>
      </c>
      <c r="E76" s="56">
        <f>SUM('2.sz.melléklet-B'!E76,'3. sz. melléklet-B'!E76,'4.sz.mellléklet-B'!E76)</f>
        <v>0</v>
      </c>
      <c r="F76" s="56">
        <f>SUM('2.sz.melléklet-B'!F76,'3. sz. melléklet-B'!F76,'4.sz.mellléklet-B'!F76)</f>
        <v>0</v>
      </c>
      <c r="G76" s="56">
        <f>SUM('2.sz.melléklet-B'!G76,'3. sz. melléklet-B'!G76,'4.sz.mellléklet-B'!G76)</f>
        <v>0</v>
      </c>
    </row>
    <row r="77" spans="1:7" ht="15">
      <c r="A77" s="10" t="s">
        <v>395</v>
      </c>
      <c r="B77" s="4" t="s">
        <v>281</v>
      </c>
      <c r="C77" s="56">
        <f>SUM('2.sz.melléklet-B'!C77,'3. sz. melléklet-B'!C77,'4.sz.mellléklet-B'!C77)</f>
        <v>0</v>
      </c>
      <c r="D77" s="56">
        <f>SUM('2.sz.melléklet-B'!D77,'3. sz. melléklet-B'!D77,'4.sz.mellléklet-B'!D77)</f>
        <v>0</v>
      </c>
      <c r="E77" s="56">
        <f>SUM('2.sz.melléklet-B'!E77,'3. sz. melléklet-B'!E77,'4.sz.mellléklet-B'!E77)</f>
        <v>0</v>
      </c>
      <c r="F77" s="56">
        <f>SUM('2.sz.melléklet-B'!F77,'3. sz. melléklet-B'!F77,'4.sz.mellléklet-B'!F77)</f>
        <v>0</v>
      </c>
      <c r="G77" s="56">
        <f>SUM('2.sz.melléklet-B'!G77,'3. sz. melléklet-B'!G77,'4.sz.mellléklet-B'!G77)</f>
        <v>0</v>
      </c>
    </row>
    <row r="78" spans="1:7" ht="15">
      <c r="A78" s="29" t="s">
        <v>282</v>
      </c>
      <c r="B78" s="4" t="s">
        <v>283</v>
      </c>
      <c r="C78" s="56">
        <f>SUM('2.sz.melléklet-B'!C78,'3. sz. melléklet-B'!C78,'4.sz.mellléklet-B'!C78)</f>
        <v>0</v>
      </c>
      <c r="D78" s="56">
        <f>SUM('2.sz.melléklet-B'!D78,'3. sz. melléklet-B'!D78,'4.sz.mellléklet-B'!D78)</f>
        <v>0</v>
      </c>
      <c r="E78" s="56">
        <f>SUM('2.sz.melléklet-B'!E78,'3. sz. melléklet-B'!E78,'4.sz.mellléklet-B'!E78)</f>
        <v>0</v>
      </c>
      <c r="F78" s="56">
        <f>SUM('2.sz.melléklet-B'!F78,'3. sz. melléklet-B'!F78,'4.sz.mellléklet-B'!F78)</f>
        <v>0</v>
      </c>
      <c r="G78" s="56">
        <f>SUM('2.sz.melléklet-B'!G78,'3. sz. melléklet-B'!G78,'4.sz.mellléklet-B'!G78)</f>
        <v>0</v>
      </c>
    </row>
    <row r="79" spans="1:7" ht="15">
      <c r="A79" s="11" t="s">
        <v>413</v>
      </c>
      <c r="B79" s="6" t="s">
        <v>284</v>
      </c>
      <c r="C79" s="56">
        <f>SUM('2.sz.melléklet-B'!C79,'3. sz. melléklet-B'!C79,'4.sz.mellléklet-B'!C79)</f>
        <v>0</v>
      </c>
      <c r="D79" s="56">
        <f>SUM('2.sz.melléklet-B'!D79,'3. sz. melléklet-B'!D79,'4.sz.mellléklet-B'!D79)</f>
        <v>0</v>
      </c>
      <c r="E79" s="56">
        <f>SUM('2.sz.melléklet-B'!E79,'3. sz. melléklet-B'!E79,'4.sz.mellléklet-B'!E79)</f>
        <v>0</v>
      </c>
      <c r="F79" s="56">
        <f>SUM('2.sz.melléklet-B'!F79,'3. sz. melléklet-B'!F79,'4.sz.mellléklet-B'!F79)</f>
        <v>0</v>
      </c>
      <c r="G79" s="56">
        <f>SUM('2.sz.melléklet-B'!G79,'3. sz. melléklet-B'!G79,'4.sz.mellléklet-B'!G79)</f>
        <v>0</v>
      </c>
    </row>
    <row r="80" spans="1:7" ht="15">
      <c r="A80" s="4" t="s">
        <v>422</v>
      </c>
      <c r="B80" s="4" t="s">
        <v>285</v>
      </c>
      <c r="C80" s="56">
        <f>SUM('2.sz.melléklet-B'!C80,'3. sz. melléklet-B'!C80,'4.sz.mellléklet-B'!C80)</f>
        <v>52787</v>
      </c>
      <c r="D80" s="56">
        <f>SUM('2.sz.melléklet-B'!D80,'3. sz. melléklet-B'!D80,'4.sz.mellléklet-B'!D80)</f>
        <v>52888</v>
      </c>
      <c r="E80" s="56">
        <f>SUM('2.sz.melléklet-B'!E80,'3. sz. melléklet-B'!E80,'4.sz.mellléklet-B'!E80)</f>
        <v>52888</v>
      </c>
      <c r="F80" s="56">
        <f>SUM('2.sz.melléklet-B'!F80,'3. sz. melléklet-B'!F80,'4.sz.mellléklet-B'!F80)</f>
        <v>52888</v>
      </c>
      <c r="G80" s="56">
        <f>SUM('2.sz.melléklet-B'!G80,'3. sz. melléklet-B'!G80,'4.sz.mellléklet-B'!G80)</f>
        <v>0</v>
      </c>
    </row>
    <row r="81" spans="1:7" ht="15">
      <c r="A81" s="4" t="s">
        <v>423</v>
      </c>
      <c r="B81" s="4" t="s">
        <v>285</v>
      </c>
      <c r="C81" s="56">
        <f>SUM('2.sz.melléklet-B'!C81,'3. sz. melléklet-B'!C81,'4.sz.mellléklet-B'!C81)</f>
        <v>0</v>
      </c>
      <c r="D81" s="56">
        <f>SUM('2.sz.melléklet-B'!D81,'3. sz. melléklet-B'!D81,'4.sz.mellléklet-B'!D81)</f>
        <v>0</v>
      </c>
      <c r="E81" s="56">
        <f>SUM('2.sz.melléklet-B'!E81,'3. sz. melléklet-B'!E81,'4.sz.mellléklet-B'!E81)</f>
        <v>0</v>
      </c>
      <c r="F81" s="56">
        <f>SUM('2.sz.melléklet-B'!F81,'3. sz. melléklet-B'!F81,'4.sz.mellléklet-B'!F81)</f>
        <v>0</v>
      </c>
      <c r="G81" s="56">
        <f>SUM('2.sz.melléklet-B'!G81,'3. sz. melléklet-B'!G81,'4.sz.mellléklet-B'!G81)</f>
        <v>0</v>
      </c>
    </row>
    <row r="82" spans="1:7" ht="15">
      <c r="A82" s="4" t="s">
        <v>420</v>
      </c>
      <c r="B82" s="4" t="s">
        <v>286</v>
      </c>
      <c r="C82" s="56">
        <f>SUM('2.sz.melléklet-B'!C82,'3. sz. melléklet-B'!C82,'4.sz.mellléklet-B'!C82)</f>
        <v>0</v>
      </c>
      <c r="D82" s="56">
        <f>SUM('2.sz.melléklet-B'!D82,'3. sz. melléklet-B'!D82,'4.sz.mellléklet-B'!D82)</f>
        <v>0</v>
      </c>
      <c r="E82" s="56">
        <f>SUM('2.sz.melléklet-B'!E82,'3. sz. melléklet-B'!E82,'4.sz.mellléklet-B'!E82)</f>
        <v>0</v>
      </c>
      <c r="F82" s="56">
        <f>SUM('2.sz.melléklet-B'!F82,'3. sz. melléklet-B'!F82,'4.sz.mellléklet-B'!F82)</f>
        <v>0</v>
      </c>
      <c r="G82" s="56">
        <f>SUM('2.sz.melléklet-B'!G82,'3. sz. melléklet-B'!G82,'4.sz.mellléklet-B'!G82)</f>
        <v>0</v>
      </c>
    </row>
    <row r="83" spans="1:7" ht="15">
      <c r="A83" s="4" t="s">
        <v>421</v>
      </c>
      <c r="B83" s="4" t="s">
        <v>286</v>
      </c>
      <c r="C83" s="56">
        <f>SUM('2.sz.melléklet-B'!C83,'3. sz. melléklet-B'!C83,'4.sz.mellléklet-B'!C83)</f>
        <v>0</v>
      </c>
      <c r="D83" s="56">
        <f>SUM('2.sz.melléklet-B'!D83,'3. sz. melléklet-B'!D83,'4.sz.mellléklet-B'!D83)</f>
        <v>0</v>
      </c>
      <c r="E83" s="56">
        <f>SUM('2.sz.melléklet-B'!E83,'3. sz. melléklet-B'!E83,'4.sz.mellléklet-B'!E83)</f>
        <v>0</v>
      </c>
      <c r="F83" s="56">
        <f>SUM('2.sz.melléklet-B'!F83,'3. sz. melléklet-B'!F83,'4.sz.mellléklet-B'!F83)</f>
        <v>0</v>
      </c>
      <c r="G83" s="56">
        <f>SUM('2.sz.melléklet-B'!G83,'3. sz. melléklet-B'!G83,'4.sz.mellléklet-B'!G83)</f>
        <v>0</v>
      </c>
    </row>
    <row r="84" spans="1:7" ht="15">
      <c r="A84" s="6" t="s">
        <v>414</v>
      </c>
      <c r="B84" s="6" t="s">
        <v>287</v>
      </c>
      <c r="C84" s="49">
        <f>SUM('2.sz.melléklet-B'!C84,'3. sz. melléklet-B'!C84,'4.sz.mellléklet-B'!C84)</f>
        <v>52787</v>
      </c>
      <c r="D84" s="49">
        <f>SUM('2.sz.melléklet-B'!D84,'3. sz. melléklet-B'!D84,'4.sz.mellléklet-B'!D84)</f>
        <v>52888</v>
      </c>
      <c r="E84" s="49">
        <f>SUM('2.sz.melléklet-B'!E84,'3. sz. melléklet-B'!E84,'4.sz.mellléklet-B'!E84)</f>
        <v>52888</v>
      </c>
      <c r="F84" s="49">
        <f>SUM('2.sz.melléklet-B'!F84,'3. sz. melléklet-B'!F84,'4.sz.mellléklet-B'!F84)</f>
        <v>52888</v>
      </c>
      <c r="G84" s="49">
        <f>SUM('2.sz.melléklet-B'!G84,'3. sz. melléklet-B'!G84,'4.sz.mellléklet-B'!G84)</f>
        <v>0</v>
      </c>
    </row>
    <row r="85" spans="1:7" ht="15">
      <c r="A85" s="29" t="s">
        <v>288</v>
      </c>
      <c r="B85" s="4" t="s">
        <v>289</v>
      </c>
      <c r="C85" s="56">
        <f>SUM('2.sz.melléklet-B'!C85,'3. sz. melléklet-B'!C85,'4.sz.mellléklet-B'!C85)</f>
        <v>0</v>
      </c>
      <c r="D85" s="56">
        <f>SUM('2.sz.melléklet-B'!D85,'3. sz. melléklet-B'!D85,'4.sz.mellléklet-B'!D85)</f>
        <v>0</v>
      </c>
      <c r="E85" s="56">
        <f>SUM('2.sz.melléklet-B'!E85,'3. sz. melléklet-B'!E85,'4.sz.mellléklet-B'!E85)</f>
        <v>9376</v>
      </c>
      <c r="F85" s="56">
        <f>SUM('2.sz.melléklet-B'!F85,'3. sz. melléklet-B'!F85,'4.sz.mellléklet-B'!F85)</f>
        <v>9376</v>
      </c>
      <c r="G85" s="56">
        <f>SUM('2.sz.melléklet-B'!G85,'3. sz. melléklet-B'!G85,'4.sz.mellléklet-B'!G85)</f>
        <v>0</v>
      </c>
    </row>
    <row r="86" spans="1:7" ht="15">
      <c r="A86" s="29" t="s">
        <v>290</v>
      </c>
      <c r="B86" s="4" t="s">
        <v>291</v>
      </c>
      <c r="C86" s="56">
        <f>SUM('2.sz.melléklet-B'!C86,'3. sz. melléklet-B'!C86,'4.sz.mellléklet-B'!C86)</f>
        <v>0</v>
      </c>
      <c r="D86" s="56">
        <f>SUM('2.sz.melléklet-B'!D86,'3. sz. melléklet-B'!D86,'4.sz.mellléklet-B'!D86)</f>
        <v>0</v>
      </c>
      <c r="E86" s="56">
        <f>SUM('2.sz.melléklet-B'!E86,'3. sz. melléklet-B'!E86,'4.sz.mellléklet-B'!E86)</f>
        <v>0</v>
      </c>
      <c r="F86" s="56">
        <f>SUM('2.sz.melléklet-B'!F86,'3. sz. melléklet-B'!F86,'4.sz.mellléklet-B'!F86)</f>
        <v>0</v>
      </c>
      <c r="G86" s="56">
        <f>SUM('2.sz.melléklet-B'!G86,'3. sz. melléklet-B'!G86,'4.sz.mellléklet-B'!G86)</f>
        <v>0</v>
      </c>
    </row>
    <row r="87" spans="1:7" ht="15">
      <c r="A87" s="29" t="s">
        <v>292</v>
      </c>
      <c r="B87" s="4" t="s">
        <v>293</v>
      </c>
      <c r="C87" s="56">
        <v>0</v>
      </c>
      <c r="D87" s="56">
        <v>0</v>
      </c>
      <c r="E87" s="56">
        <v>0</v>
      </c>
      <c r="F87" s="56">
        <v>0</v>
      </c>
      <c r="G87" s="56">
        <f>SUM('2.sz.melléklet-B'!G87,'3. sz. melléklet-B'!G87,'4.sz.mellléklet-B'!G87)</f>
        <v>0</v>
      </c>
    </row>
    <row r="88" spans="1:7" ht="15">
      <c r="A88" s="29" t="s">
        <v>294</v>
      </c>
      <c r="B88" s="4" t="s">
        <v>295</v>
      </c>
      <c r="C88" s="56">
        <f>SUM('2.sz.melléklet-B'!C88,'3. sz. melléklet-B'!C88,'4.sz.mellléklet-B'!C88)</f>
        <v>0</v>
      </c>
      <c r="D88" s="56">
        <f>SUM('2.sz.melléklet-B'!D88,'3. sz. melléklet-B'!D88,'4.sz.mellléklet-B'!D88)</f>
        <v>0</v>
      </c>
      <c r="E88" s="56">
        <f>SUM('2.sz.melléklet-B'!E88,'3. sz. melléklet-B'!E88,'4.sz.mellléklet-B'!E88)</f>
        <v>0</v>
      </c>
      <c r="F88" s="56">
        <f>SUM('2.sz.melléklet-B'!F88,'3. sz. melléklet-B'!F88,'4.sz.mellléklet-B'!F88)</f>
        <v>0</v>
      </c>
      <c r="G88" s="56">
        <f>SUM('2.sz.melléklet-B'!G88,'3. sz. melléklet-B'!G88,'4.sz.mellléklet-B'!G88)</f>
        <v>0</v>
      </c>
    </row>
    <row r="89" spans="1:7" ht="15">
      <c r="A89" s="10" t="s">
        <v>396</v>
      </c>
      <c r="B89" s="4" t="s">
        <v>296</v>
      </c>
      <c r="C89" s="56">
        <f>SUM('2.sz.melléklet-B'!C89,'3. sz. melléklet-B'!C89,'4.sz.mellléklet-B'!C89)</f>
        <v>0</v>
      </c>
      <c r="D89" s="56">
        <f>SUM('2.sz.melléklet-B'!D89,'3. sz. melléklet-B'!D89,'4.sz.mellléklet-B'!D89)</f>
        <v>0</v>
      </c>
      <c r="E89" s="56">
        <f>SUM('2.sz.melléklet-B'!E89,'3. sz. melléklet-B'!E89,'4.sz.mellléklet-B'!E89)</f>
        <v>0</v>
      </c>
      <c r="F89" s="56">
        <f>SUM('2.sz.melléklet-B'!F89,'3. sz. melléklet-B'!F89,'4.sz.mellléklet-B'!F89)</f>
        <v>0</v>
      </c>
      <c r="G89" s="56">
        <f>SUM('2.sz.melléklet-B'!G89,'3. sz. melléklet-B'!G89,'4.sz.mellléklet-B'!G89)</f>
        <v>0</v>
      </c>
    </row>
    <row r="90" spans="1:7" ht="15">
      <c r="A90" s="12" t="s">
        <v>415</v>
      </c>
      <c r="B90" s="6" t="s">
        <v>297</v>
      </c>
      <c r="C90" s="49">
        <f>SUM(C74,C79,C84,C85:C89)</f>
        <v>71337</v>
      </c>
      <c r="D90" s="49">
        <f>SUM(D74,D79,D84,D85:D89)</f>
        <v>71438</v>
      </c>
      <c r="E90" s="49">
        <f>SUM(E74,E79,E84,E85:E89)</f>
        <v>80814</v>
      </c>
      <c r="F90" s="49">
        <f>SUM(F74,F79,F84,F85:F89)</f>
        <v>80814</v>
      </c>
      <c r="G90" s="49">
        <f>SUM(G74,G79,G84,G85:G89)</f>
        <v>0</v>
      </c>
    </row>
    <row r="91" spans="1:7" ht="15">
      <c r="A91" s="10" t="s">
        <v>298</v>
      </c>
      <c r="B91" s="4" t="s">
        <v>299</v>
      </c>
      <c r="C91" s="56">
        <f>SUM('2.sz.melléklet-B'!C91,'3. sz. melléklet-B'!C91,'4.sz.mellléklet-B'!C91)</f>
        <v>0</v>
      </c>
      <c r="D91" s="56">
        <f>SUM('2.sz.melléklet-B'!D91,'3. sz. melléklet-B'!D91,'4.sz.mellléklet-B'!D91)</f>
        <v>0</v>
      </c>
      <c r="E91" s="56">
        <f>SUM('2.sz.melléklet-B'!E91,'3. sz. melléklet-B'!E91,'4.sz.mellléklet-B'!E91)</f>
        <v>0</v>
      </c>
      <c r="F91" s="56">
        <f>SUM('2.sz.melléklet-B'!F91,'3. sz. melléklet-B'!F91,'4.sz.mellléklet-B'!F91)</f>
        <v>0</v>
      </c>
      <c r="G91" s="56">
        <f>SUM('2.sz.melléklet-B'!G91,'3. sz. melléklet-B'!G91,'4.sz.mellléklet-B'!G91)</f>
        <v>0</v>
      </c>
    </row>
    <row r="92" spans="1:7" ht="15">
      <c r="A92" s="10" t="s">
        <v>300</v>
      </c>
      <c r="B92" s="4" t="s">
        <v>301</v>
      </c>
      <c r="C92" s="56">
        <f>SUM('2.sz.melléklet-B'!C92,'3. sz. melléklet-B'!C92,'4.sz.mellléklet-B'!C92)</f>
        <v>0</v>
      </c>
      <c r="D92" s="56">
        <f>SUM('2.sz.melléklet-B'!D92,'3. sz. melléklet-B'!D92,'4.sz.mellléklet-B'!D92)</f>
        <v>0</v>
      </c>
      <c r="E92" s="56">
        <f>SUM('2.sz.melléklet-B'!E92,'3. sz. melléklet-B'!E92,'4.sz.mellléklet-B'!E92)</f>
        <v>0</v>
      </c>
      <c r="F92" s="56">
        <f>SUM('2.sz.melléklet-B'!F92,'3. sz. melléklet-B'!F92,'4.sz.mellléklet-B'!F92)</f>
        <v>0</v>
      </c>
      <c r="G92" s="56">
        <f>SUM('2.sz.melléklet-B'!G92,'3. sz. melléklet-B'!G92,'4.sz.mellléklet-B'!G92)</f>
        <v>0</v>
      </c>
    </row>
    <row r="93" spans="1:7" ht="15">
      <c r="A93" s="29" t="s">
        <v>302</v>
      </c>
      <c r="B93" s="4" t="s">
        <v>303</v>
      </c>
      <c r="C93" s="56">
        <f>SUM('2.sz.melléklet-B'!C93,'3. sz. melléklet-B'!C93,'4.sz.mellléklet-B'!C93)</f>
        <v>0</v>
      </c>
      <c r="D93" s="56">
        <f>SUM('2.sz.melléklet-B'!D93,'3. sz. melléklet-B'!D93,'4.sz.mellléklet-B'!D93)</f>
        <v>0</v>
      </c>
      <c r="E93" s="56">
        <f>SUM('2.sz.melléklet-B'!E93,'3. sz. melléklet-B'!E93,'4.sz.mellléklet-B'!E93)</f>
        <v>0</v>
      </c>
      <c r="F93" s="56">
        <f>SUM('2.sz.melléklet-B'!F93,'3. sz. melléklet-B'!F93,'4.sz.mellléklet-B'!F93)</f>
        <v>0</v>
      </c>
      <c r="G93" s="56">
        <f>SUM('2.sz.melléklet-B'!G93,'3. sz. melléklet-B'!G93,'4.sz.mellléklet-B'!G93)</f>
        <v>0</v>
      </c>
    </row>
    <row r="94" spans="1:7" ht="15">
      <c r="A94" s="29" t="s">
        <v>397</v>
      </c>
      <c r="B94" s="4" t="s">
        <v>304</v>
      </c>
      <c r="C94" s="56">
        <f>SUM('2.sz.melléklet-B'!C94,'3. sz. melléklet-B'!C94,'4.sz.mellléklet-B'!C94)</f>
        <v>0</v>
      </c>
      <c r="D94" s="56">
        <f>SUM('2.sz.melléklet-B'!D94,'3. sz. melléklet-B'!D94,'4.sz.mellléklet-B'!D94)</f>
        <v>0</v>
      </c>
      <c r="E94" s="56">
        <f>SUM('2.sz.melléklet-B'!E94,'3. sz. melléklet-B'!E94,'4.sz.mellléklet-B'!E94)</f>
        <v>0</v>
      </c>
      <c r="F94" s="56">
        <f>SUM('2.sz.melléklet-B'!F94,'3. sz. melléklet-B'!F94,'4.sz.mellléklet-B'!F94)</f>
        <v>0</v>
      </c>
      <c r="G94" s="56">
        <f>SUM('2.sz.melléklet-B'!G94,'3. sz. melléklet-B'!G94,'4.sz.mellléklet-B'!G94)</f>
        <v>0</v>
      </c>
    </row>
    <row r="95" spans="1:7" ht="15">
      <c r="A95" s="11" t="s">
        <v>416</v>
      </c>
      <c r="B95" s="6" t="s">
        <v>305</v>
      </c>
      <c r="C95" s="56">
        <f>SUM('2.sz.melléklet-B'!C95,'3. sz. melléklet-B'!C95,'4.sz.mellléklet-B'!C95)</f>
        <v>0</v>
      </c>
      <c r="D95" s="56">
        <f>SUM('2.sz.melléklet-B'!D95,'3. sz. melléklet-B'!D95,'4.sz.mellléklet-B'!D95)</f>
        <v>0</v>
      </c>
      <c r="E95" s="56">
        <f>SUM('2.sz.melléklet-B'!E95,'3. sz. melléklet-B'!E95,'4.sz.mellléklet-B'!E95)</f>
        <v>0</v>
      </c>
      <c r="F95" s="56">
        <f>SUM('2.sz.melléklet-B'!F95,'3. sz. melléklet-B'!F95,'4.sz.mellléklet-B'!F95)</f>
        <v>0</v>
      </c>
      <c r="G95" s="56">
        <f>SUM('2.sz.melléklet-B'!G95,'3. sz. melléklet-B'!G95,'4.sz.mellléklet-B'!G95)</f>
        <v>0</v>
      </c>
    </row>
    <row r="96" spans="1:7" ht="15">
      <c r="A96" s="12" t="s">
        <v>306</v>
      </c>
      <c r="B96" s="6" t="s">
        <v>307</v>
      </c>
      <c r="C96" s="56">
        <f>SUM('2.sz.melléklet-B'!C96,'3. sz. melléklet-B'!C96,'4.sz.mellléklet-B'!C96)</f>
        <v>0</v>
      </c>
      <c r="D96" s="56">
        <f>SUM('2.sz.melléklet-B'!D96,'3. sz. melléklet-B'!D96,'4.sz.mellléklet-B'!D96)</f>
        <v>0</v>
      </c>
      <c r="E96" s="56">
        <f>SUM('2.sz.melléklet-B'!E96,'3. sz. melléklet-B'!E96,'4.sz.mellléklet-B'!E96)</f>
        <v>0</v>
      </c>
      <c r="F96" s="56">
        <f>SUM('2.sz.melléklet-B'!F96,'3. sz. melléklet-B'!F96,'4.sz.mellléklet-B'!F96)</f>
        <v>0</v>
      </c>
      <c r="G96" s="56">
        <f>SUM('2.sz.melléklet-B'!G96,'3. sz. melléklet-B'!G96,'4.sz.mellléklet-B'!G96)</f>
        <v>0</v>
      </c>
    </row>
    <row r="97" spans="1:7" ht="15.75">
      <c r="A97" s="32" t="s">
        <v>417</v>
      </c>
      <c r="B97" s="33" t="s">
        <v>308</v>
      </c>
      <c r="C97" s="49">
        <f>SUM(C90,C95,C96)</f>
        <v>71337</v>
      </c>
      <c r="D97" s="49">
        <f>SUM(D90,D95,D96)</f>
        <v>71438</v>
      </c>
      <c r="E97" s="49">
        <f>SUM(E90,E95,E96)</f>
        <v>80814</v>
      </c>
      <c r="F97" s="49">
        <f>SUM(F90,F95,F96)</f>
        <v>80814</v>
      </c>
      <c r="G97" s="49">
        <f>SUM(G90,G95,G96)</f>
        <v>0</v>
      </c>
    </row>
    <row r="98" spans="1:7" ht="15.75">
      <c r="A98" s="36" t="s">
        <v>399</v>
      </c>
      <c r="B98" s="37"/>
      <c r="C98" s="49">
        <f>SUM(C68,C97)</f>
        <v>379365</v>
      </c>
      <c r="D98" s="49">
        <f>SUM(D68,D97)</f>
        <v>526960</v>
      </c>
      <c r="E98" s="49">
        <f>SUM(E68,E97)</f>
        <v>502233</v>
      </c>
      <c r="F98" s="49">
        <f>SUM(F68,F97)</f>
        <v>430390</v>
      </c>
      <c r="G98" s="49">
        <f>SUM(G68,G97)</f>
        <v>71843</v>
      </c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1"/>
  <sheetViews>
    <sheetView view="pageLayout" workbookViewId="0" topLeftCell="A1">
      <selection activeCell="G122" sqref="F122:G122"/>
    </sheetView>
  </sheetViews>
  <sheetFormatPr defaultColWidth="9.140625" defaultRowHeight="15"/>
  <cols>
    <col min="1" max="1" width="87.8515625" style="0" customWidth="1"/>
    <col min="3" max="7" width="15.57421875" style="0" customWidth="1"/>
  </cols>
  <sheetData>
    <row r="1" spans="1:7" ht="30.75" customHeight="1">
      <c r="A1" s="243" t="s">
        <v>805</v>
      </c>
      <c r="B1" s="243"/>
      <c r="C1" s="243"/>
      <c r="D1" s="243"/>
      <c r="E1" s="243"/>
      <c r="F1" s="243"/>
      <c r="G1" s="243"/>
    </row>
    <row r="2" spans="1:7" ht="18.75" customHeight="1">
      <c r="A2" s="240" t="s">
        <v>419</v>
      </c>
      <c r="B2" s="240"/>
      <c r="C2" s="240"/>
      <c r="D2" s="240"/>
      <c r="E2" s="240"/>
      <c r="F2" s="240"/>
      <c r="G2" s="240"/>
    </row>
    <row r="3" ht="18">
      <c r="A3" s="39"/>
    </row>
    <row r="4" ht="15">
      <c r="A4" s="3"/>
    </row>
    <row r="5" spans="1:7" ht="43.5">
      <c r="A5" s="1" t="s">
        <v>26</v>
      </c>
      <c r="B5" s="2" t="s">
        <v>27</v>
      </c>
      <c r="C5" s="60" t="s">
        <v>432</v>
      </c>
      <c r="D5" s="60" t="s">
        <v>433</v>
      </c>
      <c r="E5" s="60" t="s">
        <v>696</v>
      </c>
      <c r="F5" s="60" t="s">
        <v>856</v>
      </c>
      <c r="G5" s="60" t="s">
        <v>855</v>
      </c>
    </row>
    <row r="6" spans="1:7" ht="15">
      <c r="A6" s="20" t="s">
        <v>28</v>
      </c>
      <c r="B6" s="21" t="s">
        <v>29</v>
      </c>
      <c r="C6" s="48">
        <v>7526</v>
      </c>
      <c r="D6" s="48">
        <v>6933</v>
      </c>
      <c r="E6" s="48">
        <v>6933</v>
      </c>
      <c r="F6" s="48">
        <f>E6-G6</f>
        <v>404</v>
      </c>
      <c r="G6" s="48">
        <v>6529</v>
      </c>
    </row>
    <row r="7" spans="1:7" ht="15">
      <c r="A7" s="20" t="s">
        <v>30</v>
      </c>
      <c r="B7" s="22" t="s">
        <v>31</v>
      </c>
      <c r="C7" s="48"/>
      <c r="D7" s="48"/>
      <c r="E7" s="48"/>
      <c r="F7" s="48"/>
      <c r="G7" s="48"/>
    </row>
    <row r="8" spans="1:7" ht="15">
      <c r="A8" s="20" t="s">
        <v>32</v>
      </c>
      <c r="B8" s="22" t="s">
        <v>33</v>
      </c>
      <c r="C8" s="48"/>
      <c r="D8" s="48"/>
      <c r="E8" s="48"/>
      <c r="F8" s="48"/>
      <c r="G8" s="48"/>
    </row>
    <row r="9" spans="1:7" ht="15">
      <c r="A9" s="23" t="s">
        <v>34</v>
      </c>
      <c r="B9" s="22" t="s">
        <v>35</v>
      </c>
      <c r="C9" s="48"/>
      <c r="D9" s="48"/>
      <c r="E9" s="48"/>
      <c r="F9" s="48"/>
      <c r="G9" s="48"/>
    </row>
    <row r="10" spans="1:7" ht="15">
      <c r="A10" s="23" t="s">
        <v>36</v>
      </c>
      <c r="B10" s="22" t="s">
        <v>37</v>
      </c>
      <c r="C10" s="48"/>
      <c r="D10" s="48"/>
      <c r="E10" s="48"/>
      <c r="F10" s="48"/>
      <c r="G10" s="48"/>
    </row>
    <row r="11" spans="1:7" ht="15">
      <c r="A11" s="23" t="s">
        <v>38</v>
      </c>
      <c r="B11" s="22" t="s">
        <v>39</v>
      </c>
      <c r="C11" s="48"/>
      <c r="D11" s="48"/>
      <c r="E11" s="48"/>
      <c r="F11" s="48"/>
      <c r="G11" s="48"/>
    </row>
    <row r="12" spans="1:7" ht="15">
      <c r="A12" s="23" t="s">
        <v>40</v>
      </c>
      <c r="B12" s="22" t="s">
        <v>41</v>
      </c>
      <c r="C12" s="48"/>
      <c r="D12" s="48"/>
      <c r="E12" s="48"/>
      <c r="F12" s="48"/>
      <c r="G12" s="48"/>
    </row>
    <row r="13" spans="1:7" ht="15">
      <c r="A13" s="23" t="s">
        <v>42</v>
      </c>
      <c r="B13" s="22" t="s">
        <v>43</v>
      </c>
      <c r="C13" s="48"/>
      <c r="D13" s="48"/>
      <c r="E13" s="48"/>
      <c r="F13" s="48"/>
      <c r="G13" s="48"/>
    </row>
    <row r="14" spans="1:7" ht="15">
      <c r="A14" s="4" t="s">
        <v>44</v>
      </c>
      <c r="B14" s="22" t="s">
        <v>45</v>
      </c>
      <c r="C14" s="48">
        <v>25</v>
      </c>
      <c r="D14" s="48">
        <v>0</v>
      </c>
      <c r="E14" s="48">
        <v>0</v>
      </c>
      <c r="F14" s="48"/>
      <c r="G14" s="48"/>
    </row>
    <row r="15" spans="1:7" ht="15">
      <c r="A15" s="4" t="s">
        <v>46</v>
      </c>
      <c r="B15" s="22" t="s">
        <v>47</v>
      </c>
      <c r="C15" s="48"/>
      <c r="D15" s="48"/>
      <c r="E15" s="48"/>
      <c r="F15" s="48"/>
      <c r="G15" s="48"/>
    </row>
    <row r="16" spans="1:7" ht="15">
      <c r="A16" s="4" t="s">
        <v>48</v>
      </c>
      <c r="B16" s="22" t="s">
        <v>49</v>
      </c>
      <c r="C16" s="48"/>
      <c r="D16" s="48"/>
      <c r="E16" s="48"/>
      <c r="F16" s="48"/>
      <c r="G16" s="48"/>
    </row>
    <row r="17" spans="1:7" ht="15">
      <c r="A17" s="4" t="s">
        <v>50</v>
      </c>
      <c r="B17" s="22" t="s">
        <v>51</v>
      </c>
      <c r="C17" s="48"/>
      <c r="D17" s="48"/>
      <c r="E17" s="48"/>
      <c r="F17" s="48"/>
      <c r="G17" s="48"/>
    </row>
    <row r="18" spans="1:7" ht="15">
      <c r="A18" s="4" t="s">
        <v>330</v>
      </c>
      <c r="B18" s="22" t="s">
        <v>52</v>
      </c>
      <c r="C18" s="48">
        <v>0</v>
      </c>
      <c r="D18" s="48">
        <v>56</v>
      </c>
      <c r="E18" s="48">
        <v>56</v>
      </c>
      <c r="F18" s="48">
        <f>E18-G18</f>
        <v>0</v>
      </c>
      <c r="G18" s="48">
        <v>56</v>
      </c>
    </row>
    <row r="19" spans="1:7" ht="15">
      <c r="A19" s="24" t="s">
        <v>309</v>
      </c>
      <c r="B19" s="25" t="s">
        <v>53</v>
      </c>
      <c r="C19" s="54">
        <f>SUM(C6:C18)</f>
        <v>7551</v>
      </c>
      <c r="D19" s="54">
        <f>SUM(D6:D18)</f>
        <v>6989</v>
      </c>
      <c r="E19" s="54">
        <f>SUM(E6:E18)</f>
        <v>6989</v>
      </c>
      <c r="F19" s="54">
        <f>SUM(F6:F18)</f>
        <v>404</v>
      </c>
      <c r="G19" s="54">
        <f>SUM(G6:G18)</f>
        <v>6585</v>
      </c>
    </row>
    <row r="20" spans="1:7" ht="15">
      <c r="A20" s="4" t="s">
        <v>54</v>
      </c>
      <c r="B20" s="22" t="s">
        <v>55</v>
      </c>
      <c r="C20" s="48">
        <v>12517</v>
      </c>
      <c r="D20" s="48">
        <v>12540</v>
      </c>
      <c r="E20" s="48">
        <v>12540</v>
      </c>
      <c r="F20" s="48">
        <f>E20-G20</f>
        <v>12540</v>
      </c>
      <c r="G20" s="48"/>
    </row>
    <row r="21" spans="1:7" ht="17.25" customHeight="1">
      <c r="A21" s="4" t="s">
        <v>56</v>
      </c>
      <c r="B21" s="22" t="s">
        <v>57</v>
      </c>
      <c r="C21" s="48">
        <v>6492</v>
      </c>
      <c r="D21" s="48">
        <v>6379</v>
      </c>
      <c r="E21" s="48">
        <v>6379</v>
      </c>
      <c r="F21" s="48">
        <f>E21-G21</f>
        <v>5</v>
      </c>
      <c r="G21" s="48">
        <v>6374</v>
      </c>
    </row>
    <row r="22" spans="1:7" ht="15">
      <c r="A22" s="5" t="s">
        <v>58</v>
      </c>
      <c r="B22" s="22" t="s">
        <v>59</v>
      </c>
      <c r="C22" s="48">
        <v>323</v>
      </c>
      <c r="D22" s="48">
        <v>2832</v>
      </c>
      <c r="E22" s="48">
        <v>2821</v>
      </c>
      <c r="F22" s="48">
        <f>E22-G22</f>
        <v>205</v>
      </c>
      <c r="G22" s="48">
        <v>2616</v>
      </c>
    </row>
    <row r="23" spans="1:7" ht="15">
      <c r="A23" s="6" t="s">
        <v>310</v>
      </c>
      <c r="B23" s="25" t="s">
        <v>60</v>
      </c>
      <c r="C23" s="54">
        <f>SUM(C20:C22)</f>
        <v>19332</v>
      </c>
      <c r="D23" s="54">
        <f>SUM(D20:D22)</f>
        <v>21751</v>
      </c>
      <c r="E23" s="54">
        <f>SUM(E20:E22)</f>
        <v>21740</v>
      </c>
      <c r="F23" s="54">
        <f>SUM(F20:F22)</f>
        <v>12750</v>
      </c>
      <c r="G23" s="54">
        <f>SUM(G20:G22)</f>
        <v>8990</v>
      </c>
    </row>
    <row r="24" spans="1:7" ht="15">
      <c r="A24" s="42" t="s">
        <v>360</v>
      </c>
      <c r="B24" s="43" t="s">
        <v>61</v>
      </c>
      <c r="C24" s="54">
        <f>SUM(C23,C19)</f>
        <v>26883</v>
      </c>
      <c r="D24" s="54">
        <f>SUM(D23,D19)</f>
        <v>28740</v>
      </c>
      <c r="E24" s="54">
        <f>SUM(E23,E19)</f>
        <v>28729</v>
      </c>
      <c r="F24" s="54">
        <f>SUM(F23,F19)</f>
        <v>13154</v>
      </c>
      <c r="G24" s="54">
        <f>SUM(G23,G19)</f>
        <v>15575</v>
      </c>
    </row>
    <row r="25" spans="1:7" ht="15">
      <c r="A25" s="31" t="s">
        <v>331</v>
      </c>
      <c r="B25" s="43" t="s">
        <v>62</v>
      </c>
      <c r="C25" s="54">
        <v>4770</v>
      </c>
      <c r="D25" s="54">
        <v>4546</v>
      </c>
      <c r="E25" s="54">
        <v>4546</v>
      </c>
      <c r="F25" s="55">
        <f>E25-G25</f>
        <v>2383</v>
      </c>
      <c r="G25" s="54">
        <v>2163</v>
      </c>
    </row>
    <row r="26" spans="1:7" ht="15">
      <c r="A26" s="4" t="s">
        <v>63</v>
      </c>
      <c r="B26" s="22" t="s">
        <v>64</v>
      </c>
      <c r="C26" s="48">
        <v>110</v>
      </c>
      <c r="D26" s="48">
        <v>735</v>
      </c>
      <c r="E26" s="48">
        <v>735</v>
      </c>
      <c r="F26" s="48">
        <f>E26-G26</f>
        <v>76</v>
      </c>
      <c r="G26" s="48">
        <v>659</v>
      </c>
    </row>
    <row r="27" spans="1:7" ht="15">
      <c r="A27" s="4" t="s">
        <v>65</v>
      </c>
      <c r="B27" s="22" t="s">
        <v>66</v>
      </c>
      <c r="C27" s="48">
        <v>4390</v>
      </c>
      <c r="D27" s="48">
        <v>6743</v>
      </c>
      <c r="E27" s="48">
        <v>6743</v>
      </c>
      <c r="F27" s="48">
        <f>E27-G27</f>
        <v>4020</v>
      </c>
      <c r="G27" s="48">
        <v>2723</v>
      </c>
    </row>
    <row r="28" spans="1:7" ht="15">
      <c r="A28" s="4" t="s">
        <v>67</v>
      </c>
      <c r="B28" s="22" t="s">
        <v>68</v>
      </c>
      <c r="C28" s="48"/>
      <c r="D28" s="48"/>
      <c r="E28" s="48"/>
      <c r="F28" s="48"/>
      <c r="G28" s="48"/>
    </row>
    <row r="29" spans="1:7" ht="15">
      <c r="A29" s="6" t="s">
        <v>311</v>
      </c>
      <c r="B29" s="25" t="s">
        <v>69</v>
      </c>
      <c r="C29" s="54">
        <f>SUM(C26:C28)</f>
        <v>4500</v>
      </c>
      <c r="D29" s="54">
        <f>SUM(D26:D28)</f>
        <v>7478</v>
      </c>
      <c r="E29" s="54">
        <f>SUM(E26:E28)</f>
        <v>7478</v>
      </c>
      <c r="F29" s="54">
        <f>SUM(F26:F28)</f>
        <v>4096</v>
      </c>
      <c r="G29" s="54">
        <f>SUM(G26:G28)</f>
        <v>3382</v>
      </c>
    </row>
    <row r="30" spans="1:7" ht="15">
      <c r="A30" s="4" t="s">
        <v>70</v>
      </c>
      <c r="B30" s="22" t="s">
        <v>71</v>
      </c>
      <c r="C30" s="48">
        <v>951</v>
      </c>
      <c r="D30" s="48">
        <v>842</v>
      </c>
      <c r="E30" s="48">
        <v>822</v>
      </c>
      <c r="F30" s="48">
        <f>E30-G30</f>
        <v>743</v>
      </c>
      <c r="G30" s="48">
        <v>79</v>
      </c>
    </row>
    <row r="31" spans="1:7" ht="15">
      <c r="A31" s="4" t="s">
        <v>72</v>
      </c>
      <c r="B31" s="22" t="s">
        <v>73</v>
      </c>
      <c r="C31" s="48">
        <v>106</v>
      </c>
      <c r="D31" s="48">
        <v>6</v>
      </c>
      <c r="E31" s="48">
        <v>6</v>
      </c>
      <c r="F31" s="48">
        <f>E31-G31</f>
        <v>0</v>
      </c>
      <c r="G31" s="48">
        <v>6</v>
      </c>
    </row>
    <row r="32" spans="1:7" ht="15" customHeight="1">
      <c r="A32" s="6" t="s">
        <v>361</v>
      </c>
      <c r="B32" s="25" t="s">
        <v>74</v>
      </c>
      <c r="C32" s="54">
        <f>SUM(C30:C31)</f>
        <v>1057</v>
      </c>
      <c r="D32" s="54">
        <f>SUM(D30:D31)</f>
        <v>848</v>
      </c>
      <c r="E32" s="54">
        <f>SUM(E30:E31)</f>
        <v>828</v>
      </c>
      <c r="F32" s="54">
        <f>SUM(F30:F31)</f>
        <v>743</v>
      </c>
      <c r="G32" s="54">
        <f>SUM(G30:G31)</f>
        <v>85</v>
      </c>
    </row>
    <row r="33" spans="1:7" ht="15">
      <c r="A33" s="4" t="s">
        <v>75</v>
      </c>
      <c r="B33" s="22" t="s">
        <v>76</v>
      </c>
      <c r="C33" s="48">
        <v>6400</v>
      </c>
      <c r="D33" s="48">
        <v>3921</v>
      </c>
      <c r="E33" s="48">
        <v>3920</v>
      </c>
      <c r="F33" s="48">
        <f aca="true" t="shared" si="0" ref="F33:F39">E33-G33</f>
        <v>3757</v>
      </c>
      <c r="G33" s="48">
        <v>163</v>
      </c>
    </row>
    <row r="34" spans="1:7" ht="15">
      <c r="A34" s="4" t="s">
        <v>77</v>
      </c>
      <c r="B34" s="22" t="s">
        <v>78</v>
      </c>
      <c r="C34" s="48">
        <v>40</v>
      </c>
      <c r="D34" s="48">
        <v>35</v>
      </c>
      <c r="E34" s="48">
        <v>35</v>
      </c>
      <c r="F34" s="48">
        <f t="shared" si="0"/>
        <v>0</v>
      </c>
      <c r="G34" s="48">
        <v>35</v>
      </c>
    </row>
    <row r="35" spans="1:7" ht="15">
      <c r="A35" s="4" t="s">
        <v>332</v>
      </c>
      <c r="B35" s="22" t="s">
        <v>79</v>
      </c>
      <c r="C35" s="48">
        <v>28</v>
      </c>
      <c r="D35" s="48">
        <v>624</v>
      </c>
      <c r="E35" s="48">
        <v>624</v>
      </c>
      <c r="F35" s="48">
        <f t="shared" si="0"/>
        <v>3</v>
      </c>
      <c r="G35" s="48">
        <v>621</v>
      </c>
    </row>
    <row r="36" spans="1:7" ht="15">
      <c r="A36" s="4" t="s">
        <v>80</v>
      </c>
      <c r="B36" s="22" t="s">
        <v>81</v>
      </c>
      <c r="C36" s="48">
        <v>5493</v>
      </c>
      <c r="D36" s="48">
        <v>7120</v>
      </c>
      <c r="E36" s="48">
        <v>7120</v>
      </c>
      <c r="F36" s="48">
        <f t="shared" si="0"/>
        <v>6797</v>
      </c>
      <c r="G36" s="48">
        <v>323</v>
      </c>
    </row>
    <row r="37" spans="1:7" ht="15">
      <c r="A37" s="8" t="s">
        <v>333</v>
      </c>
      <c r="B37" s="22" t="s">
        <v>82</v>
      </c>
      <c r="C37" s="48">
        <v>640</v>
      </c>
      <c r="D37" s="48">
        <v>919</v>
      </c>
      <c r="E37" s="48">
        <v>919</v>
      </c>
      <c r="F37" s="48">
        <f t="shared" si="0"/>
        <v>95</v>
      </c>
      <c r="G37" s="48">
        <v>824</v>
      </c>
    </row>
    <row r="38" spans="1:7" ht="15">
      <c r="A38" s="5" t="s">
        <v>83</v>
      </c>
      <c r="B38" s="22" t="s">
        <v>84</v>
      </c>
      <c r="C38" s="48">
        <v>305</v>
      </c>
      <c r="D38" s="48">
        <v>1089</v>
      </c>
      <c r="E38" s="48">
        <v>1089</v>
      </c>
      <c r="F38" s="48">
        <f t="shared" si="0"/>
        <v>94</v>
      </c>
      <c r="G38" s="48">
        <v>995</v>
      </c>
    </row>
    <row r="39" spans="1:7" ht="15">
      <c r="A39" s="4" t="s">
        <v>334</v>
      </c>
      <c r="B39" s="22" t="s">
        <v>85</v>
      </c>
      <c r="C39" s="48">
        <v>17456</v>
      </c>
      <c r="D39" s="48">
        <v>23946</v>
      </c>
      <c r="E39" s="48">
        <v>14048</v>
      </c>
      <c r="F39" s="48">
        <f t="shared" si="0"/>
        <v>4744</v>
      </c>
      <c r="G39" s="48">
        <v>9304</v>
      </c>
    </row>
    <row r="40" spans="1:7" ht="15">
      <c r="A40" s="6" t="s">
        <v>312</v>
      </c>
      <c r="B40" s="25" t="s">
        <v>86</v>
      </c>
      <c r="C40" s="54">
        <f>SUM(C33:C39)</f>
        <v>30362</v>
      </c>
      <c r="D40" s="54">
        <f>SUM(D33:D39)</f>
        <v>37654</v>
      </c>
      <c r="E40" s="54">
        <f>SUM(E33:E39)</f>
        <v>27755</v>
      </c>
      <c r="F40" s="54">
        <f>SUM(F33:F39)</f>
        <v>15490</v>
      </c>
      <c r="G40" s="54">
        <f>SUM(G33:G39)</f>
        <v>12265</v>
      </c>
    </row>
    <row r="41" spans="1:7" ht="15">
      <c r="A41" s="4" t="s">
        <v>87</v>
      </c>
      <c r="B41" s="22" t="s">
        <v>88</v>
      </c>
      <c r="C41" s="48"/>
      <c r="D41" s="48">
        <v>14</v>
      </c>
      <c r="E41" s="48">
        <v>14</v>
      </c>
      <c r="F41" s="48">
        <f>E41-G41</f>
        <v>0</v>
      </c>
      <c r="G41" s="48">
        <v>14</v>
      </c>
    </row>
    <row r="42" spans="1:7" ht="15">
      <c r="A42" s="4" t="s">
        <v>89</v>
      </c>
      <c r="B42" s="22" t="s">
        <v>90</v>
      </c>
      <c r="C42" s="48">
        <v>800</v>
      </c>
      <c r="D42" s="48">
        <v>836</v>
      </c>
      <c r="E42" s="48">
        <v>836</v>
      </c>
      <c r="F42" s="48">
        <f>E42-G42</f>
        <v>0</v>
      </c>
      <c r="G42" s="48">
        <v>836</v>
      </c>
    </row>
    <row r="43" spans="1:7" ht="15">
      <c r="A43" s="6" t="s">
        <v>313</v>
      </c>
      <c r="B43" s="25" t="s">
        <v>91</v>
      </c>
      <c r="C43" s="54">
        <f>SUM(C41:C42)</f>
        <v>800</v>
      </c>
      <c r="D43" s="54">
        <f>SUM(D41:D42)</f>
        <v>850</v>
      </c>
      <c r="E43" s="54">
        <f>SUM(E41:E42)</f>
        <v>850</v>
      </c>
      <c r="F43" s="54">
        <f>SUM(F41:F42)</f>
        <v>0</v>
      </c>
      <c r="G43" s="54">
        <f>SUM(G41:G42)</f>
        <v>850</v>
      </c>
    </row>
    <row r="44" spans="1:7" ht="15">
      <c r="A44" s="4" t="s">
        <v>92</v>
      </c>
      <c r="B44" s="22" t="s">
        <v>93</v>
      </c>
      <c r="C44" s="48">
        <v>8753</v>
      </c>
      <c r="D44" s="48">
        <v>8989</v>
      </c>
      <c r="E44" s="48">
        <v>8122</v>
      </c>
      <c r="F44" s="48">
        <f>E44-G44</f>
        <v>4570</v>
      </c>
      <c r="G44" s="48">
        <v>3552</v>
      </c>
    </row>
    <row r="45" spans="1:7" ht="15">
      <c r="A45" s="4" t="s">
        <v>94</v>
      </c>
      <c r="B45" s="22" t="s">
        <v>95</v>
      </c>
      <c r="C45" s="48">
        <v>798</v>
      </c>
      <c r="D45" s="48">
        <v>622</v>
      </c>
      <c r="E45" s="48">
        <v>622</v>
      </c>
      <c r="F45" s="48">
        <f>E45-G45</f>
        <v>622</v>
      </c>
      <c r="G45" s="48">
        <v>0</v>
      </c>
    </row>
    <row r="46" spans="1:7" ht="15">
      <c r="A46" s="4" t="s">
        <v>335</v>
      </c>
      <c r="B46" s="22" t="s">
        <v>96</v>
      </c>
      <c r="C46" s="48"/>
      <c r="D46" s="48"/>
      <c r="E46" s="48"/>
      <c r="F46" s="48"/>
      <c r="G46" s="48"/>
    </row>
    <row r="47" spans="1:7" ht="15">
      <c r="A47" s="4" t="s">
        <v>336</v>
      </c>
      <c r="B47" s="22" t="s">
        <v>97</v>
      </c>
      <c r="C47" s="48"/>
      <c r="D47" s="48"/>
      <c r="E47" s="48"/>
      <c r="F47" s="48"/>
      <c r="G47" s="48"/>
    </row>
    <row r="48" spans="1:7" ht="15">
      <c r="A48" s="4" t="s">
        <v>98</v>
      </c>
      <c r="B48" s="22" t="s">
        <v>99</v>
      </c>
      <c r="C48" s="48">
        <v>1065</v>
      </c>
      <c r="D48" s="48">
        <v>1631</v>
      </c>
      <c r="E48" s="48">
        <v>1631</v>
      </c>
      <c r="F48" s="48">
        <f>E48-G48</f>
        <v>1442</v>
      </c>
      <c r="G48" s="48">
        <v>189</v>
      </c>
    </row>
    <row r="49" spans="1:7" ht="15">
      <c r="A49" s="6" t="s">
        <v>314</v>
      </c>
      <c r="B49" s="25" t="s">
        <v>100</v>
      </c>
      <c r="C49" s="54">
        <f>SUM(C44:C48)</f>
        <v>10616</v>
      </c>
      <c r="D49" s="54">
        <f>SUM(D44:D48)</f>
        <v>11242</v>
      </c>
      <c r="E49" s="54">
        <f>SUM(E44:E48)</f>
        <v>10375</v>
      </c>
      <c r="F49" s="54">
        <f>SUM(F44:F48)</f>
        <v>6634</v>
      </c>
      <c r="G49" s="54">
        <f>SUM(G44:G48)</f>
        <v>3741</v>
      </c>
    </row>
    <row r="50" spans="1:7" ht="15">
      <c r="A50" s="31" t="s">
        <v>315</v>
      </c>
      <c r="B50" s="43" t="s">
        <v>101</v>
      </c>
      <c r="C50" s="54">
        <f>SUM(C29,C32,C40,C43,C49)</f>
        <v>47335</v>
      </c>
      <c r="D50" s="54">
        <f>SUM(D29,D32,D40,D43,D49)</f>
        <v>58072</v>
      </c>
      <c r="E50" s="54">
        <f>SUM(E29,E32,E40,E43,E49)</f>
        <v>47286</v>
      </c>
      <c r="F50" s="54">
        <f>SUM(F29,F32,F40,F43,F49)</f>
        <v>26963</v>
      </c>
      <c r="G50" s="54">
        <f>SUM(G29,G32,G40,G43,G49)</f>
        <v>20323</v>
      </c>
    </row>
    <row r="51" spans="1:7" ht="15">
      <c r="A51" s="10" t="s">
        <v>102</v>
      </c>
      <c r="B51" s="22" t="s">
        <v>103</v>
      </c>
      <c r="C51" s="48"/>
      <c r="D51" s="48"/>
      <c r="E51" s="48"/>
      <c r="F51" s="48"/>
      <c r="G51" s="48"/>
    </row>
    <row r="52" spans="1:7" ht="15">
      <c r="A52" s="10" t="s">
        <v>316</v>
      </c>
      <c r="B52" s="22" t="s">
        <v>104</v>
      </c>
      <c r="C52" s="48">
        <v>92</v>
      </c>
      <c r="D52" s="48">
        <v>44</v>
      </c>
      <c r="E52" s="48">
        <v>44</v>
      </c>
      <c r="F52" s="48">
        <f>E52-G52</f>
        <v>44</v>
      </c>
      <c r="G52" s="48">
        <v>0</v>
      </c>
    </row>
    <row r="53" spans="1:7" ht="15">
      <c r="A53" s="13" t="s">
        <v>337</v>
      </c>
      <c r="B53" s="22" t="s">
        <v>105</v>
      </c>
      <c r="C53" s="48"/>
      <c r="D53" s="48"/>
      <c r="E53" s="48"/>
      <c r="F53" s="48"/>
      <c r="G53" s="48"/>
    </row>
    <row r="54" spans="1:7" ht="15">
      <c r="A54" s="13" t="s">
        <v>338</v>
      </c>
      <c r="B54" s="22" t="s">
        <v>106</v>
      </c>
      <c r="C54" s="48"/>
      <c r="D54" s="48"/>
      <c r="E54" s="48"/>
      <c r="F54" s="48"/>
      <c r="G54" s="48"/>
    </row>
    <row r="55" spans="1:7" ht="15">
      <c r="A55" s="13" t="s">
        <v>339</v>
      </c>
      <c r="B55" s="22" t="s">
        <v>107</v>
      </c>
      <c r="C55" s="48"/>
      <c r="D55" s="48"/>
      <c r="E55" s="48"/>
      <c r="F55" s="48"/>
      <c r="G55" s="48"/>
    </row>
    <row r="56" spans="1:7" ht="15">
      <c r="A56" s="10" t="s">
        <v>340</v>
      </c>
      <c r="B56" s="22" t="s">
        <v>108</v>
      </c>
      <c r="C56" s="48"/>
      <c r="D56" s="48"/>
      <c r="E56" s="48"/>
      <c r="F56" s="48"/>
      <c r="G56" s="48"/>
    </row>
    <row r="57" spans="1:7" ht="15">
      <c r="A57" s="10" t="s">
        <v>341</v>
      </c>
      <c r="B57" s="22" t="s">
        <v>109</v>
      </c>
      <c r="C57" s="48"/>
      <c r="D57" s="48"/>
      <c r="E57" s="48"/>
      <c r="F57" s="48"/>
      <c r="G57" s="48"/>
    </row>
    <row r="58" spans="1:7" ht="15">
      <c r="A58" s="10" t="s">
        <v>342</v>
      </c>
      <c r="B58" s="22" t="s">
        <v>110</v>
      </c>
      <c r="C58" s="48">
        <v>3400</v>
      </c>
      <c r="D58" s="48">
        <v>6164</v>
      </c>
      <c r="E58" s="48">
        <v>6164</v>
      </c>
      <c r="F58" s="48">
        <f>E58-G58</f>
        <v>423</v>
      </c>
      <c r="G58" s="48">
        <v>5741</v>
      </c>
    </row>
    <row r="59" spans="1:7" ht="15">
      <c r="A59" s="40" t="s">
        <v>317</v>
      </c>
      <c r="B59" s="43" t="s">
        <v>111</v>
      </c>
      <c r="C59" s="54">
        <f>SUM(C51:C58)</f>
        <v>3492</v>
      </c>
      <c r="D59" s="54">
        <f>SUM(D51:D58)</f>
        <v>6208</v>
      </c>
      <c r="E59" s="54">
        <f>SUM(E51:E58)</f>
        <v>6208</v>
      </c>
      <c r="F59" s="54">
        <f>SUM(F51:F58)</f>
        <v>467</v>
      </c>
      <c r="G59" s="54">
        <f>SUM(G51:G58)</f>
        <v>5741</v>
      </c>
    </row>
    <row r="60" spans="1:7" ht="15">
      <c r="A60" s="9" t="s">
        <v>343</v>
      </c>
      <c r="B60" s="22" t="s">
        <v>112</v>
      </c>
      <c r="C60" s="48"/>
      <c r="D60" s="48"/>
      <c r="E60" s="48"/>
      <c r="F60" s="48"/>
      <c r="G60" s="48"/>
    </row>
    <row r="61" spans="1:7" ht="15">
      <c r="A61" s="9" t="s">
        <v>113</v>
      </c>
      <c r="B61" s="22" t="s">
        <v>114</v>
      </c>
      <c r="C61" s="48"/>
      <c r="D61" s="48">
        <v>799</v>
      </c>
      <c r="E61" s="48">
        <v>799</v>
      </c>
      <c r="F61" s="48">
        <f>E61-G61</f>
        <v>799</v>
      </c>
      <c r="G61" s="48">
        <v>0</v>
      </c>
    </row>
    <row r="62" spans="1:7" ht="16.5" customHeight="1">
      <c r="A62" s="9" t="s">
        <v>115</v>
      </c>
      <c r="B62" s="22" t="s">
        <v>116</v>
      </c>
      <c r="C62" s="48"/>
      <c r="D62" s="48"/>
      <c r="E62" s="48"/>
      <c r="F62" s="48"/>
      <c r="G62" s="48"/>
    </row>
    <row r="63" spans="1:7" ht="16.5" customHeight="1">
      <c r="A63" s="9" t="s">
        <v>318</v>
      </c>
      <c r="B63" s="22" t="s">
        <v>117</v>
      </c>
      <c r="C63" s="48"/>
      <c r="D63" s="48"/>
      <c r="E63" s="48"/>
      <c r="F63" s="48"/>
      <c r="G63" s="48"/>
    </row>
    <row r="64" spans="1:7" ht="16.5" customHeight="1">
      <c r="A64" s="9" t="s">
        <v>344</v>
      </c>
      <c r="B64" s="22" t="s">
        <v>118</v>
      </c>
      <c r="C64" s="48"/>
      <c r="D64" s="48"/>
      <c r="E64" s="48"/>
      <c r="F64" s="48"/>
      <c r="G64" s="48"/>
    </row>
    <row r="65" spans="1:7" ht="15">
      <c r="A65" s="9" t="s">
        <v>319</v>
      </c>
      <c r="B65" s="22" t="s">
        <v>119</v>
      </c>
      <c r="C65" s="48">
        <v>175132</v>
      </c>
      <c r="D65" s="48">
        <v>159696</v>
      </c>
      <c r="E65" s="48">
        <v>159696</v>
      </c>
      <c r="F65" s="48">
        <f>E65-G65</f>
        <v>159696</v>
      </c>
      <c r="G65" s="48">
        <v>0</v>
      </c>
    </row>
    <row r="66" spans="1:7" ht="15.75" customHeight="1">
      <c r="A66" s="9" t="s">
        <v>345</v>
      </c>
      <c r="B66" s="22" t="s">
        <v>120</v>
      </c>
      <c r="C66" s="48"/>
      <c r="D66" s="48"/>
      <c r="E66" s="48"/>
      <c r="F66" s="48"/>
      <c r="G66" s="48"/>
    </row>
    <row r="67" spans="1:7" ht="15.75" customHeight="1">
      <c r="A67" s="9" t="s">
        <v>346</v>
      </c>
      <c r="B67" s="22" t="s">
        <v>121</v>
      </c>
      <c r="C67" s="48"/>
      <c r="D67" s="48"/>
      <c r="E67" s="48"/>
      <c r="F67" s="48"/>
      <c r="G67" s="48"/>
    </row>
    <row r="68" spans="1:7" ht="15">
      <c r="A68" s="9" t="s">
        <v>122</v>
      </c>
      <c r="B68" s="22" t="s">
        <v>123</v>
      </c>
      <c r="C68" s="48"/>
      <c r="D68" s="48"/>
      <c r="E68" s="48"/>
      <c r="F68" s="48"/>
      <c r="G68" s="48"/>
    </row>
    <row r="69" spans="1:7" ht="15">
      <c r="A69" s="14" t="s">
        <v>124</v>
      </c>
      <c r="B69" s="22" t="s">
        <v>125</v>
      </c>
      <c r="C69" s="48"/>
      <c r="D69" s="48"/>
      <c r="E69" s="48"/>
      <c r="F69" s="48"/>
      <c r="G69" s="48"/>
    </row>
    <row r="70" spans="1:7" ht="15">
      <c r="A70" s="9" t="s">
        <v>347</v>
      </c>
      <c r="B70" s="22" t="s">
        <v>127</v>
      </c>
      <c r="C70" s="48"/>
      <c r="D70" s="48"/>
      <c r="E70" s="48"/>
      <c r="F70" s="48"/>
      <c r="G70" s="48"/>
    </row>
    <row r="71" spans="1:7" ht="15">
      <c r="A71" s="14" t="s">
        <v>424</v>
      </c>
      <c r="B71" s="22" t="s">
        <v>428</v>
      </c>
      <c r="C71" s="48">
        <v>9048</v>
      </c>
      <c r="D71" s="48">
        <v>95691</v>
      </c>
      <c r="E71" s="48"/>
      <c r="F71" s="48"/>
      <c r="G71" s="48"/>
    </row>
    <row r="72" spans="1:7" ht="15">
      <c r="A72" s="14" t="s">
        <v>425</v>
      </c>
      <c r="B72" s="22" t="s">
        <v>127</v>
      </c>
      <c r="C72" s="48"/>
      <c r="D72" s="48"/>
      <c r="E72" s="48"/>
      <c r="F72" s="48"/>
      <c r="G72" s="48"/>
    </row>
    <row r="73" spans="1:7" ht="15">
      <c r="A73" s="40" t="s">
        <v>320</v>
      </c>
      <c r="B73" s="43" t="s">
        <v>128</v>
      </c>
      <c r="C73" s="54">
        <f>SUM(C60:C72)</f>
        <v>184180</v>
      </c>
      <c r="D73" s="54">
        <f>SUM(D60:D72)</f>
        <v>256186</v>
      </c>
      <c r="E73" s="54">
        <f>SUM(E60:E72)</f>
        <v>160495</v>
      </c>
      <c r="F73" s="54">
        <f>SUM(F60:F72)</f>
        <v>160495</v>
      </c>
      <c r="G73" s="54">
        <f>SUM(G60:G72)</f>
        <v>0</v>
      </c>
    </row>
    <row r="74" spans="1:7" ht="15.75">
      <c r="A74" s="44" t="s">
        <v>1</v>
      </c>
      <c r="B74" s="43"/>
      <c r="C74" s="54">
        <f>SUM(C24,C25,C50,C59,C73)</f>
        <v>266660</v>
      </c>
      <c r="D74" s="54">
        <f>SUM(D24,D25,D50,D59,D73)</f>
        <v>353752</v>
      </c>
      <c r="E74" s="54">
        <f>SUM(E24,E25,E50,E59,E73)</f>
        <v>247264</v>
      </c>
      <c r="F74" s="54">
        <f>SUM(F24,F25,F50,F59,F73)</f>
        <v>203462</v>
      </c>
      <c r="G74" s="54">
        <f>SUM(G24,G25,G50,G59,G73)</f>
        <v>43802</v>
      </c>
    </row>
    <row r="75" spans="1:7" ht="15">
      <c r="A75" s="26" t="s">
        <v>129</v>
      </c>
      <c r="B75" s="22" t="s">
        <v>130</v>
      </c>
      <c r="C75" s="48">
        <v>200</v>
      </c>
      <c r="D75" s="48">
        <v>419</v>
      </c>
      <c r="E75" s="48">
        <v>419</v>
      </c>
      <c r="F75" s="48">
        <f>E75-G75</f>
        <v>106</v>
      </c>
      <c r="G75" s="48">
        <v>313</v>
      </c>
    </row>
    <row r="76" spans="1:7" ht="15">
      <c r="A76" s="26" t="s">
        <v>348</v>
      </c>
      <c r="B76" s="22" t="s">
        <v>131</v>
      </c>
      <c r="C76" s="48">
        <v>12374</v>
      </c>
      <c r="D76" s="48">
        <v>14188</v>
      </c>
      <c r="E76" s="48">
        <v>14188</v>
      </c>
      <c r="F76" s="48">
        <f>E76-G76</f>
        <v>0</v>
      </c>
      <c r="G76" s="48">
        <v>14188</v>
      </c>
    </row>
    <row r="77" spans="1:7" ht="15">
      <c r="A77" s="26" t="s">
        <v>132</v>
      </c>
      <c r="B77" s="22" t="s">
        <v>133</v>
      </c>
      <c r="C77" s="48">
        <v>700</v>
      </c>
      <c r="D77" s="48">
        <v>769</v>
      </c>
      <c r="E77" s="48">
        <v>769</v>
      </c>
      <c r="F77" s="48">
        <f>E77-G77</f>
        <v>0</v>
      </c>
      <c r="G77" s="48">
        <v>769</v>
      </c>
    </row>
    <row r="78" spans="1:7" ht="15">
      <c r="A78" s="26" t="s">
        <v>134</v>
      </c>
      <c r="B78" s="22" t="s">
        <v>135</v>
      </c>
      <c r="C78" s="48">
        <v>2035</v>
      </c>
      <c r="D78" s="48">
        <v>3677</v>
      </c>
      <c r="E78" s="48">
        <v>3677</v>
      </c>
      <c r="F78" s="48">
        <f>E78-G78</f>
        <v>840</v>
      </c>
      <c r="G78" s="48">
        <v>2837</v>
      </c>
    </row>
    <row r="79" spans="1:7" ht="15">
      <c r="A79" s="5" t="s">
        <v>136</v>
      </c>
      <c r="B79" s="22" t="s">
        <v>137</v>
      </c>
      <c r="C79" s="48"/>
      <c r="D79" s="48"/>
      <c r="E79" s="48"/>
      <c r="F79" s="48"/>
      <c r="G79" s="48"/>
    </row>
    <row r="80" spans="1:7" ht="15">
      <c r="A80" s="5" t="s">
        <v>138</v>
      </c>
      <c r="B80" s="22" t="s">
        <v>139</v>
      </c>
      <c r="C80" s="48"/>
      <c r="D80" s="48"/>
      <c r="E80" s="48"/>
      <c r="F80" s="48"/>
      <c r="G80" s="48"/>
    </row>
    <row r="81" spans="1:7" ht="15">
      <c r="A81" s="5" t="s">
        <v>140</v>
      </c>
      <c r="B81" s="22" t="s">
        <v>141</v>
      </c>
      <c r="C81" s="48">
        <v>3902</v>
      </c>
      <c r="D81" s="48">
        <v>5223</v>
      </c>
      <c r="E81" s="48">
        <v>5223</v>
      </c>
      <c r="F81" s="48">
        <f>E81-G81</f>
        <v>252</v>
      </c>
      <c r="G81" s="48">
        <v>4971</v>
      </c>
    </row>
    <row r="82" spans="1:7" ht="15">
      <c r="A82" s="41" t="s">
        <v>321</v>
      </c>
      <c r="B82" s="43" t="s">
        <v>142</v>
      </c>
      <c r="C82" s="54">
        <f>SUM(C75:C81)</f>
        <v>19211</v>
      </c>
      <c r="D82" s="54">
        <f>SUM(D75:D81)</f>
        <v>24276</v>
      </c>
      <c r="E82" s="54">
        <f>SUM(E75:E81)</f>
        <v>24276</v>
      </c>
      <c r="F82" s="54">
        <f>SUM(F75:F81)</f>
        <v>1198</v>
      </c>
      <c r="G82" s="54">
        <f>SUM(G75:G81)</f>
        <v>23078</v>
      </c>
    </row>
    <row r="83" spans="1:7" ht="15">
      <c r="A83" s="10" t="s">
        <v>143</v>
      </c>
      <c r="B83" s="22" t="s">
        <v>144</v>
      </c>
      <c r="C83" s="48">
        <v>17639</v>
      </c>
      <c r="D83" s="48">
        <v>57785</v>
      </c>
      <c r="E83" s="48">
        <v>48482</v>
      </c>
      <c r="F83" s="48">
        <f>E83-G83</f>
        <v>3647</v>
      </c>
      <c r="G83" s="48">
        <v>44835</v>
      </c>
    </row>
    <row r="84" spans="1:7" ht="15">
      <c r="A84" s="10" t="s">
        <v>145</v>
      </c>
      <c r="B84" s="22" t="s">
        <v>146</v>
      </c>
      <c r="C84" s="48"/>
      <c r="D84" s="48"/>
      <c r="E84" s="48"/>
      <c r="F84" s="48"/>
      <c r="G84" s="48"/>
    </row>
    <row r="85" spans="1:7" ht="15">
      <c r="A85" s="10" t="s">
        <v>147</v>
      </c>
      <c r="B85" s="22" t="s">
        <v>148</v>
      </c>
      <c r="C85" s="48"/>
      <c r="D85" s="48"/>
      <c r="E85" s="48"/>
      <c r="F85" s="48"/>
      <c r="G85" s="48"/>
    </row>
    <row r="86" spans="1:7" ht="15">
      <c r="A86" s="10" t="s">
        <v>149</v>
      </c>
      <c r="B86" s="22" t="s">
        <v>150</v>
      </c>
      <c r="C86" s="48">
        <v>4763</v>
      </c>
      <c r="D86" s="48">
        <v>10630</v>
      </c>
      <c r="E86" s="48">
        <v>8322</v>
      </c>
      <c r="F86" s="48">
        <f>E86-G86</f>
        <v>785</v>
      </c>
      <c r="G86" s="48">
        <v>7537</v>
      </c>
    </row>
    <row r="87" spans="1:7" ht="15">
      <c r="A87" s="40" t="s">
        <v>322</v>
      </c>
      <c r="B87" s="43" t="s">
        <v>151</v>
      </c>
      <c r="C87" s="54">
        <f>SUM(C83:C86)</f>
        <v>22402</v>
      </c>
      <c r="D87" s="54">
        <f>SUM(D83:D86)</f>
        <v>68415</v>
      </c>
      <c r="E87" s="54">
        <f>SUM(E83:E86)</f>
        <v>56804</v>
      </c>
      <c r="F87" s="54">
        <f>SUM(F83:F86)</f>
        <v>4432</v>
      </c>
      <c r="G87" s="54">
        <f>SUM(G83:G86)</f>
        <v>52372</v>
      </c>
    </row>
    <row r="88" spans="1:7" ht="14.25" customHeight="1">
      <c r="A88" s="10" t="s">
        <v>152</v>
      </c>
      <c r="B88" s="22" t="s">
        <v>153</v>
      </c>
      <c r="C88" s="48"/>
      <c r="D88" s="48"/>
      <c r="E88" s="48"/>
      <c r="F88" s="48"/>
      <c r="G88" s="48"/>
    </row>
    <row r="89" spans="1:7" ht="14.25" customHeight="1">
      <c r="A89" s="10" t="s">
        <v>349</v>
      </c>
      <c r="B89" s="22" t="s">
        <v>154</v>
      </c>
      <c r="C89" s="48"/>
      <c r="D89" s="48"/>
      <c r="E89" s="48"/>
      <c r="F89" s="48"/>
      <c r="G89" s="48"/>
    </row>
    <row r="90" spans="1:7" ht="14.25" customHeight="1">
      <c r="A90" s="10" t="s">
        <v>350</v>
      </c>
      <c r="B90" s="22" t="s">
        <v>155</v>
      </c>
      <c r="C90" s="48"/>
      <c r="D90" s="48"/>
      <c r="E90" s="48"/>
      <c r="F90" s="48"/>
      <c r="G90" s="48"/>
    </row>
    <row r="91" spans="1:7" ht="14.25" customHeight="1">
      <c r="A91" s="10" t="s">
        <v>351</v>
      </c>
      <c r="B91" s="22" t="s">
        <v>156</v>
      </c>
      <c r="C91" s="48"/>
      <c r="D91" s="48"/>
      <c r="E91" s="48"/>
      <c r="F91" s="48"/>
      <c r="G91" s="48"/>
    </row>
    <row r="92" spans="1:7" ht="14.25" customHeight="1">
      <c r="A92" s="10" t="s">
        <v>352</v>
      </c>
      <c r="B92" s="22" t="s">
        <v>157</v>
      </c>
      <c r="C92" s="48"/>
      <c r="D92" s="48"/>
      <c r="E92" s="48"/>
      <c r="F92" s="48"/>
      <c r="G92" s="48"/>
    </row>
    <row r="93" spans="1:7" ht="14.25" customHeight="1">
      <c r="A93" s="10" t="s">
        <v>353</v>
      </c>
      <c r="B93" s="22" t="s">
        <v>158</v>
      </c>
      <c r="C93" s="48"/>
      <c r="D93" s="48"/>
      <c r="E93" s="48"/>
      <c r="F93" s="48"/>
      <c r="G93" s="48"/>
    </row>
    <row r="94" spans="1:7" ht="15">
      <c r="A94" s="10" t="s">
        <v>159</v>
      </c>
      <c r="B94" s="22" t="s">
        <v>160</v>
      </c>
      <c r="C94" s="48"/>
      <c r="D94" s="48"/>
      <c r="E94" s="48"/>
      <c r="F94" s="48"/>
      <c r="G94" s="48"/>
    </row>
    <row r="95" spans="1:7" ht="15">
      <c r="A95" s="10" t="s">
        <v>354</v>
      </c>
      <c r="B95" s="22" t="s">
        <v>161</v>
      </c>
      <c r="C95" s="48"/>
      <c r="D95" s="48"/>
      <c r="E95" s="48"/>
      <c r="F95" s="48"/>
      <c r="G95" s="48"/>
    </row>
    <row r="96" spans="1:7" ht="15">
      <c r="A96" s="40" t="s">
        <v>323</v>
      </c>
      <c r="B96" s="43" t="s">
        <v>162</v>
      </c>
      <c r="C96" s="54">
        <f>SUM(C88:C95)</f>
        <v>0</v>
      </c>
      <c r="D96" s="54">
        <f>SUM(D88:D95)</f>
        <v>0</v>
      </c>
      <c r="E96" s="54">
        <f>SUM(E88:E95)</f>
        <v>0</v>
      </c>
      <c r="F96" s="54">
        <f>SUM(F88:F95)</f>
        <v>0</v>
      </c>
      <c r="G96" s="54">
        <f>SUM(G88:G95)</f>
        <v>0</v>
      </c>
    </row>
    <row r="97" spans="1:7" ht="15.75">
      <c r="A97" s="44" t="s">
        <v>2</v>
      </c>
      <c r="B97" s="43"/>
      <c r="C97" s="54">
        <f>SUM(C96,C87,C82)</f>
        <v>41613</v>
      </c>
      <c r="D97" s="54">
        <f>SUM(D96,D87,D82)</f>
        <v>92691</v>
      </c>
      <c r="E97" s="54">
        <f>SUM(E96,E87,E82)</f>
        <v>81080</v>
      </c>
      <c r="F97" s="54">
        <f>SUM(F96,F87,F82)</f>
        <v>5630</v>
      </c>
      <c r="G97" s="54">
        <f>SUM(G96,G87,G82)</f>
        <v>75450</v>
      </c>
    </row>
    <row r="98" spans="1:7" ht="15.75">
      <c r="A98" s="27" t="s">
        <v>362</v>
      </c>
      <c r="B98" s="28" t="s">
        <v>163</v>
      </c>
      <c r="C98" s="54">
        <f>SUM(C74,C97)</f>
        <v>308273</v>
      </c>
      <c r="D98" s="54">
        <f>SUM(D74,D97)</f>
        <v>446443</v>
      </c>
      <c r="E98" s="54">
        <f>SUM(E74,E97)</f>
        <v>328344</v>
      </c>
      <c r="F98" s="54">
        <f>SUM(F74,F97)</f>
        <v>209092</v>
      </c>
      <c r="G98" s="54">
        <f>SUM(G74,G97)</f>
        <v>119252</v>
      </c>
    </row>
    <row r="99" spans="1:23" ht="15">
      <c r="A99" s="10" t="s">
        <v>355</v>
      </c>
      <c r="B99" s="4" t="s">
        <v>164</v>
      </c>
      <c r="C99" s="50"/>
      <c r="D99" s="50"/>
      <c r="E99" s="50"/>
      <c r="F99" s="48"/>
      <c r="G99" s="50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6"/>
      <c r="W99" s="16"/>
    </row>
    <row r="100" spans="1:23" ht="15">
      <c r="A100" s="10" t="s">
        <v>165</v>
      </c>
      <c r="B100" s="4" t="s">
        <v>166</v>
      </c>
      <c r="C100" s="50">
        <v>18550</v>
      </c>
      <c r="D100" s="50">
        <v>18550</v>
      </c>
      <c r="E100" s="50">
        <v>18550</v>
      </c>
      <c r="F100" s="48">
        <f>E100-G100</f>
        <v>18550</v>
      </c>
      <c r="G100" s="50">
        <v>0</v>
      </c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6"/>
      <c r="W100" s="16"/>
    </row>
    <row r="101" spans="1:23" ht="15">
      <c r="A101" s="10" t="s">
        <v>356</v>
      </c>
      <c r="B101" s="4" t="s">
        <v>167</v>
      </c>
      <c r="C101" s="50"/>
      <c r="D101" s="50"/>
      <c r="E101" s="50"/>
      <c r="F101" s="48">
        <f>E101-G101</f>
        <v>0</v>
      </c>
      <c r="G101" s="50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6"/>
      <c r="W101" s="16"/>
    </row>
    <row r="102" spans="1:23" ht="15">
      <c r="A102" s="12" t="s">
        <v>324</v>
      </c>
      <c r="B102" s="6" t="s">
        <v>168</v>
      </c>
      <c r="C102" s="51">
        <f>SUM(C99:C101)</f>
        <v>18550</v>
      </c>
      <c r="D102" s="51">
        <f>SUM(D99:D101)</f>
        <v>18550</v>
      </c>
      <c r="E102" s="51">
        <f>SUM(E99:E101)</f>
        <v>18550</v>
      </c>
      <c r="F102" s="51">
        <f>SUM(F99:F101)</f>
        <v>18550</v>
      </c>
      <c r="G102" s="51">
        <f>SUM(G99:G101)</f>
        <v>0</v>
      </c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6"/>
      <c r="W102" s="16"/>
    </row>
    <row r="103" spans="1:23" ht="15">
      <c r="A103" s="29" t="s">
        <v>357</v>
      </c>
      <c r="B103" s="4" t="s">
        <v>169</v>
      </c>
      <c r="C103" s="52"/>
      <c r="D103" s="52"/>
      <c r="E103" s="52"/>
      <c r="F103" s="48"/>
      <c r="G103" s="52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6"/>
      <c r="W103" s="16"/>
    </row>
    <row r="104" spans="1:23" ht="15">
      <c r="A104" s="29" t="s">
        <v>327</v>
      </c>
      <c r="B104" s="4" t="s">
        <v>170</v>
      </c>
      <c r="C104" s="52"/>
      <c r="D104" s="52"/>
      <c r="E104" s="52"/>
      <c r="F104" s="48"/>
      <c r="G104" s="52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6"/>
      <c r="W104" s="16"/>
    </row>
    <row r="105" spans="1:23" ht="15">
      <c r="A105" s="10" t="s">
        <v>171</v>
      </c>
      <c r="B105" s="4" t="s">
        <v>172</v>
      </c>
      <c r="C105" s="50"/>
      <c r="D105" s="50"/>
      <c r="E105" s="50"/>
      <c r="F105" s="48"/>
      <c r="G105" s="50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6"/>
      <c r="W105" s="16"/>
    </row>
    <row r="106" spans="1:23" ht="15">
      <c r="A106" s="10" t="s">
        <v>358</v>
      </c>
      <c r="B106" s="4" t="s">
        <v>173</v>
      </c>
      <c r="C106" s="50"/>
      <c r="D106" s="50"/>
      <c r="E106" s="50"/>
      <c r="F106" s="48"/>
      <c r="G106" s="50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6"/>
      <c r="W106" s="16"/>
    </row>
    <row r="107" spans="1:23" ht="15">
      <c r="A107" s="11" t="s">
        <v>325</v>
      </c>
      <c r="B107" s="6" t="s">
        <v>174</v>
      </c>
      <c r="C107" s="53"/>
      <c r="D107" s="53"/>
      <c r="E107" s="53"/>
      <c r="F107" s="48"/>
      <c r="G107" s="53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6"/>
      <c r="W107" s="16"/>
    </row>
    <row r="108" spans="1:23" ht="15">
      <c r="A108" s="29" t="s">
        <v>175</v>
      </c>
      <c r="B108" s="4" t="s">
        <v>176</v>
      </c>
      <c r="C108" s="52"/>
      <c r="D108" s="52"/>
      <c r="E108" s="52"/>
      <c r="F108" s="48"/>
      <c r="G108" s="52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6"/>
      <c r="W108" s="16"/>
    </row>
    <row r="109" spans="1:23" ht="15">
      <c r="A109" s="29" t="s">
        <v>177</v>
      </c>
      <c r="B109" s="4" t="s">
        <v>178</v>
      </c>
      <c r="C109" s="52">
        <v>7742</v>
      </c>
      <c r="D109" s="52">
        <v>7742</v>
      </c>
      <c r="E109" s="52">
        <v>7742</v>
      </c>
      <c r="F109" s="48">
        <f>E109-G109</f>
        <v>7742</v>
      </c>
      <c r="G109" s="52">
        <v>0</v>
      </c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6"/>
      <c r="W109" s="16"/>
    </row>
    <row r="110" spans="1:23" ht="15">
      <c r="A110" s="11" t="s">
        <v>179</v>
      </c>
      <c r="B110" s="6" t="s">
        <v>180</v>
      </c>
      <c r="C110" s="52">
        <v>44490</v>
      </c>
      <c r="D110" s="52">
        <v>51603</v>
      </c>
      <c r="E110" s="52">
        <v>51603</v>
      </c>
      <c r="F110" s="48">
        <f>E110-G110</f>
        <v>51603</v>
      </c>
      <c r="G110" s="52">
        <v>0</v>
      </c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6"/>
      <c r="W110" s="16"/>
    </row>
    <row r="111" spans="1:23" ht="15">
      <c r="A111" s="29" t="s">
        <v>181</v>
      </c>
      <c r="B111" s="4" t="s">
        <v>182</v>
      </c>
      <c r="C111" s="52"/>
      <c r="D111" s="52"/>
      <c r="E111" s="52"/>
      <c r="F111" s="48"/>
      <c r="G111" s="52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6"/>
      <c r="W111" s="16"/>
    </row>
    <row r="112" spans="1:23" ht="15">
      <c r="A112" s="29" t="s">
        <v>183</v>
      </c>
      <c r="B112" s="4" t="s">
        <v>184</v>
      </c>
      <c r="C112" s="52"/>
      <c r="D112" s="52"/>
      <c r="E112" s="52"/>
      <c r="F112" s="48"/>
      <c r="G112" s="52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6"/>
      <c r="W112" s="16"/>
    </row>
    <row r="113" spans="1:23" ht="15">
      <c r="A113" s="29" t="s">
        <v>185</v>
      </c>
      <c r="B113" s="4" t="s">
        <v>186</v>
      </c>
      <c r="C113" s="52"/>
      <c r="D113" s="52"/>
      <c r="E113" s="52"/>
      <c r="F113" s="48"/>
      <c r="G113" s="52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6"/>
      <c r="W113" s="16"/>
    </row>
    <row r="114" spans="1:23" ht="15">
      <c r="A114" s="30" t="s">
        <v>326</v>
      </c>
      <c r="B114" s="31" t="s">
        <v>187</v>
      </c>
      <c r="C114" s="53">
        <f>SUM(C102,C107,C108,C109,C110,C111,C112,C113)</f>
        <v>70782</v>
      </c>
      <c r="D114" s="53">
        <f>SUM(D102,D107,D108,D109,D110,D111,D112,D113)</f>
        <v>77895</v>
      </c>
      <c r="E114" s="53">
        <f>SUM(E102,E107,E108,E109,E110,E111,E112,E113)</f>
        <v>77895</v>
      </c>
      <c r="F114" s="53">
        <f>SUM(F102,F107,F108,F109,F110,F111,F112,F113)</f>
        <v>77895</v>
      </c>
      <c r="G114" s="53">
        <f>SUM(G102,G107,G108,G109,G110,G111,G112,G113)</f>
        <v>0</v>
      </c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6"/>
      <c r="W114" s="16"/>
    </row>
    <row r="115" spans="1:23" ht="15">
      <c r="A115" s="29" t="s">
        <v>188</v>
      </c>
      <c r="B115" s="4" t="s">
        <v>189</v>
      </c>
      <c r="C115" s="52"/>
      <c r="D115" s="52"/>
      <c r="E115" s="52"/>
      <c r="F115" s="48"/>
      <c r="G115" s="52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6"/>
      <c r="W115" s="16"/>
    </row>
    <row r="116" spans="1:23" ht="15">
      <c r="A116" s="10" t="s">
        <v>190</v>
      </c>
      <c r="B116" s="4" t="s">
        <v>191</v>
      </c>
      <c r="C116" s="50"/>
      <c r="D116" s="50"/>
      <c r="E116" s="50"/>
      <c r="F116" s="48"/>
      <c r="G116" s="50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6"/>
      <c r="W116" s="16"/>
    </row>
    <row r="117" spans="1:23" ht="15">
      <c r="A117" s="29" t="s">
        <v>359</v>
      </c>
      <c r="B117" s="4" t="s">
        <v>192</v>
      </c>
      <c r="C117" s="52"/>
      <c r="D117" s="52"/>
      <c r="E117" s="52"/>
      <c r="F117" s="48"/>
      <c r="G117" s="52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6"/>
      <c r="W117" s="16"/>
    </row>
    <row r="118" spans="1:23" ht="15">
      <c r="A118" s="29" t="s">
        <v>328</v>
      </c>
      <c r="B118" s="4" t="s">
        <v>193</v>
      </c>
      <c r="C118" s="52"/>
      <c r="D118" s="52"/>
      <c r="E118" s="52"/>
      <c r="F118" s="48"/>
      <c r="G118" s="52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6"/>
      <c r="W118" s="16"/>
    </row>
    <row r="119" spans="1:23" ht="15">
      <c r="A119" s="30" t="s">
        <v>329</v>
      </c>
      <c r="B119" s="31" t="s">
        <v>194</v>
      </c>
      <c r="C119" s="53">
        <f>SUM(C115:C118)</f>
        <v>0</v>
      </c>
      <c r="D119" s="53">
        <f>SUM(D115:D118)</f>
        <v>0</v>
      </c>
      <c r="E119" s="53">
        <f>SUM(E115:E118)</f>
        <v>0</v>
      </c>
      <c r="F119" s="53">
        <f>SUM(F115:F118)</f>
        <v>0</v>
      </c>
      <c r="G119" s="53">
        <f>SUM(G115:G118)</f>
        <v>0</v>
      </c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6"/>
      <c r="W119" s="16"/>
    </row>
    <row r="120" spans="1:23" ht="15">
      <c r="A120" s="10" t="s">
        <v>195</v>
      </c>
      <c r="B120" s="4" t="s">
        <v>196</v>
      </c>
      <c r="C120" s="50"/>
      <c r="D120" s="50"/>
      <c r="E120" s="50"/>
      <c r="F120" s="48"/>
      <c r="G120" s="50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6"/>
      <c r="W120" s="16"/>
    </row>
    <row r="121" spans="1:23" ht="15.75">
      <c r="A121" s="32" t="s">
        <v>363</v>
      </c>
      <c r="B121" s="33" t="s">
        <v>197</v>
      </c>
      <c r="C121" s="53">
        <f>SUM(C119,C114,C120)</f>
        <v>70782</v>
      </c>
      <c r="D121" s="53">
        <f>SUM(D119,D114,D120)</f>
        <v>77895</v>
      </c>
      <c r="E121" s="53">
        <f>SUM(E119,E114,E120)</f>
        <v>77895</v>
      </c>
      <c r="F121" s="53">
        <f>SUM(F119,F114,F120)</f>
        <v>77895</v>
      </c>
      <c r="G121" s="53">
        <f>SUM(G119,G114,G120)</f>
        <v>0</v>
      </c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6"/>
      <c r="W121" s="16"/>
    </row>
    <row r="122" spans="1:23" ht="15.75">
      <c r="A122" s="36" t="s">
        <v>398</v>
      </c>
      <c r="B122" s="37"/>
      <c r="C122" s="54">
        <f>SUM(C98,C121)</f>
        <v>379055</v>
      </c>
      <c r="D122" s="54">
        <f>SUM(D98,D121)</f>
        <v>524338</v>
      </c>
      <c r="E122" s="54">
        <f>SUM(E98,E121)</f>
        <v>406239</v>
      </c>
      <c r="F122" s="54">
        <f>SUM(F98,F121)</f>
        <v>286987</v>
      </c>
      <c r="G122" s="54">
        <f>SUM(G98,G121)</f>
        <v>119252</v>
      </c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</row>
    <row r="123" spans="2:23" ht="15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</row>
    <row r="124" spans="2:23" ht="15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</row>
    <row r="125" spans="2:23" ht="15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</row>
    <row r="126" spans="2:23" ht="15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</row>
    <row r="127" spans="2:23" ht="15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</row>
    <row r="128" spans="2:23" ht="15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</row>
    <row r="129" spans="2:23" ht="15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</row>
    <row r="130" spans="2:23" ht="15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</row>
    <row r="131" spans="2:23" ht="15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</row>
    <row r="132" spans="2:23" ht="15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</row>
    <row r="133" spans="2:23" ht="15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</row>
    <row r="134" spans="2:23" ht="15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</row>
    <row r="135" spans="2:23" ht="15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</row>
    <row r="136" spans="2:23" ht="15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</row>
    <row r="137" spans="2:23" ht="15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</row>
    <row r="138" spans="2:23" ht="15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</row>
    <row r="139" spans="2:23" ht="15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</row>
    <row r="140" spans="2:23" ht="15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</row>
    <row r="141" spans="2:23" ht="15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</row>
    <row r="142" spans="2:23" ht="15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</row>
    <row r="143" spans="2:23" ht="15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</row>
    <row r="144" spans="2:23" ht="15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</row>
    <row r="145" spans="2:23" ht="15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</row>
    <row r="146" spans="2:23" ht="15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</row>
    <row r="147" spans="2:23" ht="15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</row>
    <row r="148" spans="2:23" ht="15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</row>
    <row r="149" spans="2:23" ht="15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</row>
    <row r="150" spans="2:23" ht="15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</row>
    <row r="151" spans="2:23" ht="15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</row>
    <row r="152" spans="2:23" ht="15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</row>
    <row r="153" spans="2:23" ht="15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</row>
    <row r="154" spans="2:23" ht="15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</row>
    <row r="155" spans="2:23" ht="15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</row>
    <row r="156" spans="2:23" ht="15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</row>
    <row r="157" spans="2:23" ht="15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</row>
    <row r="158" spans="2:23" ht="15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</row>
    <row r="159" spans="2:23" ht="15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</row>
    <row r="160" spans="2:23" ht="15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</row>
    <row r="161" spans="2:23" ht="15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</row>
    <row r="162" spans="2:23" ht="15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</row>
    <row r="163" spans="2:23" ht="15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</row>
    <row r="164" spans="2:23" ht="15"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</row>
    <row r="165" spans="2:23" ht="15"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</row>
    <row r="166" spans="2:23" ht="15"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</row>
    <row r="167" spans="2:23" ht="15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</row>
    <row r="168" spans="2:23" ht="15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</row>
    <row r="169" spans="2:23" ht="15"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</row>
    <row r="170" spans="2:23" ht="15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</row>
    <row r="171" spans="2:23" ht="15"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</row>
  </sheetData>
  <sheetProtection/>
  <mergeCells count="2">
    <mergeCell ref="A1:G1"/>
    <mergeCell ref="A2:G2"/>
  </mergeCells>
  <printOptions/>
  <pageMargins left="0.7086614173228347" right="0.7086614173228347" top="0.42104166666666665" bottom="0.35433070866141736" header="0.31496062992125984" footer="0.31496062992125984"/>
  <pageSetup fitToHeight="1" fitToWidth="1" horizontalDpi="600" verticalDpi="600" orientation="portrait" paperSize="9" scale="42" r:id="rId1"/>
  <headerFooter>
    <oddHeader>&amp;C5/2020. (VII.10.) önkormányzati rendelet 2. sz. melléklete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8"/>
  <sheetViews>
    <sheetView view="pageLayout" workbookViewId="0" topLeftCell="A1">
      <selection activeCell="G88" sqref="G88"/>
    </sheetView>
  </sheetViews>
  <sheetFormatPr defaultColWidth="9.140625" defaultRowHeight="15"/>
  <cols>
    <col min="1" max="1" width="92.57421875" style="0" customWidth="1"/>
    <col min="3" max="7" width="14.421875" style="0" customWidth="1"/>
  </cols>
  <sheetData>
    <row r="1" spans="1:7" ht="24" customHeight="1">
      <c r="A1" s="243" t="s">
        <v>806</v>
      </c>
      <c r="B1" s="243"/>
      <c r="C1" s="243"/>
      <c r="D1" s="243"/>
      <c r="E1" s="243"/>
      <c r="F1" s="243"/>
      <c r="G1" s="243"/>
    </row>
    <row r="2" spans="1:7" ht="24" customHeight="1">
      <c r="A2" s="240" t="s">
        <v>418</v>
      </c>
      <c r="B2" s="240"/>
      <c r="C2" s="240"/>
      <c r="D2" s="240"/>
      <c r="E2" s="240"/>
      <c r="F2" s="240"/>
      <c r="G2" s="240"/>
    </row>
    <row r="3" ht="18">
      <c r="A3" s="39"/>
    </row>
    <row r="4" ht="15">
      <c r="A4" s="3"/>
    </row>
    <row r="5" spans="1:7" ht="43.5">
      <c r="A5" s="1" t="s">
        <v>26</v>
      </c>
      <c r="B5" s="2" t="s">
        <v>0</v>
      </c>
      <c r="C5" s="60" t="s">
        <v>432</v>
      </c>
      <c r="D5" s="60" t="s">
        <v>433</v>
      </c>
      <c r="E5" s="60" t="s">
        <v>696</v>
      </c>
      <c r="F5" s="60" t="s">
        <v>856</v>
      </c>
      <c r="G5" s="60" t="s">
        <v>855</v>
      </c>
    </row>
    <row r="6" spans="1:7" ht="15" customHeight="1">
      <c r="A6" s="23" t="s">
        <v>198</v>
      </c>
      <c r="B6" s="5" t="s">
        <v>199</v>
      </c>
      <c r="C6" s="56"/>
      <c r="D6" s="56"/>
      <c r="E6" s="56"/>
      <c r="F6" s="56"/>
      <c r="G6" s="56"/>
    </row>
    <row r="7" spans="1:7" ht="15" customHeight="1">
      <c r="A7" s="4" t="s">
        <v>200</v>
      </c>
      <c r="B7" s="5" t="s">
        <v>201</v>
      </c>
      <c r="C7" s="56"/>
      <c r="D7" s="56"/>
      <c r="E7" s="56"/>
      <c r="F7" s="56"/>
      <c r="G7" s="56"/>
    </row>
    <row r="8" spans="1:7" ht="15" customHeight="1">
      <c r="A8" s="4" t="s">
        <v>202</v>
      </c>
      <c r="B8" s="5" t="s">
        <v>203</v>
      </c>
      <c r="C8" s="56"/>
      <c r="D8" s="56"/>
      <c r="E8" s="56"/>
      <c r="F8" s="56"/>
      <c r="G8" s="56"/>
    </row>
    <row r="9" spans="1:7" ht="15" customHeight="1">
      <c r="A9" s="4" t="s">
        <v>204</v>
      </c>
      <c r="B9" s="5" t="s">
        <v>205</v>
      </c>
      <c r="C9" s="56"/>
      <c r="D9" s="56"/>
      <c r="E9" s="56"/>
      <c r="F9" s="56"/>
      <c r="G9" s="56"/>
    </row>
    <row r="10" spans="1:7" ht="15" customHeight="1">
      <c r="A10" s="4" t="s">
        <v>206</v>
      </c>
      <c r="B10" s="5" t="s">
        <v>207</v>
      </c>
      <c r="C10" s="56"/>
      <c r="D10" s="56"/>
      <c r="E10" s="56"/>
      <c r="F10" s="56"/>
      <c r="G10" s="56"/>
    </row>
    <row r="11" spans="1:7" ht="15" customHeight="1">
      <c r="A11" s="4" t="s">
        <v>208</v>
      </c>
      <c r="B11" s="5" t="s">
        <v>209</v>
      </c>
      <c r="C11" s="56"/>
      <c r="D11" s="56"/>
      <c r="E11" s="56"/>
      <c r="F11" s="56"/>
      <c r="G11" s="56"/>
    </row>
    <row r="12" spans="1:7" ht="15" customHeight="1">
      <c r="A12" s="6" t="s">
        <v>401</v>
      </c>
      <c r="B12" s="7" t="s">
        <v>210</v>
      </c>
      <c r="C12" s="49">
        <f>SUM(C6:C11)</f>
        <v>0</v>
      </c>
      <c r="D12" s="49">
        <f>SUM(D6:D11)</f>
        <v>0</v>
      </c>
      <c r="E12" s="49">
        <f>SUM(E6:E11)</f>
        <v>0</v>
      </c>
      <c r="F12" s="49"/>
      <c r="G12" s="49"/>
    </row>
    <row r="13" spans="1:7" ht="15" customHeight="1">
      <c r="A13" s="4" t="s">
        <v>211</v>
      </c>
      <c r="B13" s="5" t="s">
        <v>212</v>
      </c>
      <c r="C13" s="56"/>
      <c r="D13" s="56"/>
      <c r="E13" s="56"/>
      <c r="F13" s="56"/>
      <c r="G13" s="56"/>
    </row>
    <row r="14" spans="1:7" ht="15" customHeight="1">
      <c r="A14" s="4" t="s">
        <v>213</v>
      </c>
      <c r="B14" s="5" t="s">
        <v>214</v>
      </c>
      <c r="C14" s="56"/>
      <c r="D14" s="56"/>
      <c r="E14" s="56"/>
      <c r="F14" s="56"/>
      <c r="G14" s="56"/>
    </row>
    <row r="15" spans="1:7" ht="15" customHeight="1">
      <c r="A15" s="4" t="s">
        <v>364</v>
      </c>
      <c r="B15" s="5" t="s">
        <v>215</v>
      </c>
      <c r="C15" s="56"/>
      <c r="D15" s="56"/>
      <c r="E15" s="56"/>
      <c r="F15" s="56"/>
      <c r="G15" s="56"/>
    </row>
    <row r="16" spans="1:7" ht="15" customHeight="1">
      <c r="A16" s="4" t="s">
        <v>365</v>
      </c>
      <c r="B16" s="5" t="s">
        <v>216</v>
      </c>
      <c r="C16" s="56"/>
      <c r="D16" s="56"/>
      <c r="E16" s="56"/>
      <c r="F16" s="56"/>
      <c r="G16" s="56"/>
    </row>
    <row r="17" spans="1:7" ht="15" customHeight="1">
      <c r="A17" s="4" t="s">
        <v>366</v>
      </c>
      <c r="B17" s="5" t="s">
        <v>217</v>
      </c>
      <c r="C17" s="56"/>
      <c r="D17" s="56">
        <v>2038</v>
      </c>
      <c r="E17" s="56">
        <v>2038</v>
      </c>
      <c r="F17" s="56">
        <v>2038</v>
      </c>
      <c r="G17" s="56">
        <v>0</v>
      </c>
    </row>
    <row r="18" spans="1:7" ht="15" customHeight="1">
      <c r="A18" s="31" t="s">
        <v>402</v>
      </c>
      <c r="B18" s="41" t="s">
        <v>218</v>
      </c>
      <c r="C18" s="49">
        <f>SUM(C12:C17)</f>
        <v>0</v>
      </c>
      <c r="D18" s="49">
        <f>SUM(D12:D17)</f>
        <v>2038</v>
      </c>
      <c r="E18" s="49">
        <f>SUM(E12:E17)</f>
        <v>2038</v>
      </c>
      <c r="F18" s="49">
        <f>SUM(F12:F17)</f>
        <v>2038</v>
      </c>
      <c r="G18" s="49">
        <f>SUM(G12:G17)</f>
        <v>0</v>
      </c>
    </row>
    <row r="19" spans="1:7" ht="15" customHeight="1">
      <c r="A19" s="4" t="s">
        <v>370</v>
      </c>
      <c r="B19" s="5" t="s">
        <v>227</v>
      </c>
      <c r="C19" s="56"/>
      <c r="D19" s="56"/>
      <c r="E19" s="56"/>
      <c r="F19" s="56"/>
      <c r="G19" s="56"/>
    </row>
    <row r="20" spans="1:7" ht="15" customHeight="1">
      <c r="A20" s="4" t="s">
        <v>371</v>
      </c>
      <c r="B20" s="5" t="s">
        <v>228</v>
      </c>
      <c r="C20" s="56"/>
      <c r="D20" s="56"/>
      <c r="E20" s="56"/>
      <c r="F20" s="56"/>
      <c r="G20" s="56"/>
    </row>
    <row r="21" spans="1:7" ht="15" customHeight="1">
      <c r="A21" s="6" t="s">
        <v>404</v>
      </c>
      <c r="B21" s="7" t="s">
        <v>229</v>
      </c>
      <c r="C21" s="56">
        <f>SUM(C19:C20)</f>
        <v>0</v>
      </c>
      <c r="D21" s="56">
        <f>SUM(D19:D20)</f>
        <v>0</v>
      </c>
      <c r="E21" s="56">
        <f>SUM(E19:E20)</f>
        <v>0</v>
      </c>
      <c r="F21" s="56">
        <f>SUM(F19:F20)</f>
        <v>0</v>
      </c>
      <c r="G21" s="56">
        <f>SUM(G19:G20)</f>
        <v>0</v>
      </c>
    </row>
    <row r="22" spans="1:7" ht="15" customHeight="1">
      <c r="A22" s="4" t="s">
        <v>372</v>
      </c>
      <c r="B22" s="5" t="s">
        <v>230</v>
      </c>
      <c r="C22" s="56"/>
      <c r="D22" s="56"/>
      <c r="E22" s="56"/>
      <c r="F22" s="56"/>
      <c r="G22" s="56"/>
    </row>
    <row r="23" spans="1:7" ht="15" customHeight="1">
      <c r="A23" s="4" t="s">
        <v>373</v>
      </c>
      <c r="B23" s="5" t="s">
        <v>231</v>
      </c>
      <c r="C23" s="56"/>
      <c r="D23" s="56"/>
      <c r="E23" s="56"/>
      <c r="F23" s="56"/>
      <c r="G23" s="56"/>
    </row>
    <row r="24" spans="1:7" ht="15" customHeight="1">
      <c r="A24" s="4" t="s">
        <v>374</v>
      </c>
      <c r="B24" s="5" t="s">
        <v>232</v>
      </c>
      <c r="C24" s="56"/>
      <c r="D24" s="56"/>
      <c r="E24" s="56"/>
      <c r="F24" s="56"/>
      <c r="G24" s="56"/>
    </row>
    <row r="25" spans="1:7" ht="15" customHeight="1">
      <c r="A25" s="4" t="s">
        <v>375</v>
      </c>
      <c r="B25" s="5" t="s">
        <v>233</v>
      </c>
      <c r="C25" s="56"/>
      <c r="D25" s="56"/>
      <c r="E25" s="56"/>
      <c r="F25" s="56"/>
      <c r="G25" s="56"/>
    </row>
    <row r="26" spans="1:7" ht="15" customHeight="1">
      <c r="A26" s="4" t="s">
        <v>376</v>
      </c>
      <c r="B26" s="5" t="s">
        <v>234</v>
      </c>
      <c r="C26" s="56"/>
      <c r="D26" s="56"/>
      <c r="E26" s="56"/>
      <c r="F26" s="56"/>
      <c r="G26" s="56"/>
    </row>
    <row r="27" spans="1:7" ht="15" customHeight="1">
      <c r="A27" s="4" t="s">
        <v>235</v>
      </c>
      <c r="B27" s="5" t="s">
        <v>236</v>
      </c>
      <c r="C27" s="56"/>
      <c r="D27" s="56"/>
      <c r="E27" s="56"/>
      <c r="F27" s="56"/>
      <c r="G27" s="56"/>
    </row>
    <row r="28" spans="1:7" ht="15" customHeight="1">
      <c r="A28" s="4" t="s">
        <v>377</v>
      </c>
      <c r="B28" s="5" t="s">
        <v>237</v>
      </c>
      <c r="C28" s="56"/>
      <c r="D28" s="56"/>
      <c r="E28" s="56"/>
      <c r="F28" s="56"/>
      <c r="G28" s="56"/>
    </row>
    <row r="29" spans="1:7" ht="15" customHeight="1">
      <c r="A29" s="4" t="s">
        <v>378</v>
      </c>
      <c r="B29" s="5" t="s">
        <v>238</v>
      </c>
      <c r="C29" s="56"/>
      <c r="D29" s="56"/>
      <c r="E29" s="56"/>
      <c r="F29" s="56"/>
      <c r="G29" s="56"/>
    </row>
    <row r="30" spans="1:7" ht="15" customHeight="1">
      <c r="A30" s="6" t="s">
        <v>405</v>
      </c>
      <c r="B30" s="7" t="s">
        <v>239</v>
      </c>
      <c r="C30" s="49">
        <f>SUM(C25:C29)</f>
        <v>0</v>
      </c>
      <c r="D30" s="49">
        <f>SUM(D25:D29)</f>
        <v>0</v>
      </c>
      <c r="E30" s="49">
        <f>SUM(E25:E29)</f>
        <v>0</v>
      </c>
      <c r="F30" s="49">
        <f>SUM(F25:F29)</f>
        <v>0</v>
      </c>
      <c r="G30" s="49">
        <f>SUM(G25:G29)</f>
        <v>0</v>
      </c>
    </row>
    <row r="31" spans="1:7" ht="15" customHeight="1">
      <c r="A31" s="4" t="s">
        <v>379</v>
      </c>
      <c r="B31" s="5" t="s">
        <v>240</v>
      </c>
      <c r="C31" s="56">
        <v>250</v>
      </c>
      <c r="D31" s="56">
        <v>375</v>
      </c>
      <c r="E31" s="56">
        <v>325</v>
      </c>
      <c r="F31" s="56">
        <v>325</v>
      </c>
      <c r="G31" s="56">
        <v>0</v>
      </c>
    </row>
    <row r="32" spans="1:7" ht="15" customHeight="1">
      <c r="A32" s="31" t="s">
        <v>406</v>
      </c>
      <c r="B32" s="41" t="s">
        <v>241</v>
      </c>
      <c r="C32" s="49">
        <f>SUM(C22:C24,C30,C31)</f>
        <v>250</v>
      </c>
      <c r="D32" s="49">
        <f>SUM(D22:D24,D30,D31)</f>
        <v>375</v>
      </c>
      <c r="E32" s="49">
        <f>SUM(E22:E24,E30,E31)</f>
        <v>325</v>
      </c>
      <c r="F32" s="49">
        <f>SUM(F22:F24,F30,F31)</f>
        <v>325</v>
      </c>
      <c r="G32" s="49">
        <f>SUM(G22:G24,G30,G31)</f>
        <v>0</v>
      </c>
    </row>
    <row r="33" spans="1:7" ht="15" customHeight="1">
      <c r="A33" s="10" t="s">
        <v>242</v>
      </c>
      <c r="B33" s="5" t="s">
        <v>243</v>
      </c>
      <c r="C33" s="56"/>
      <c r="D33" s="56"/>
      <c r="E33" s="56"/>
      <c r="F33" s="56"/>
      <c r="G33" s="56"/>
    </row>
    <row r="34" spans="1:7" ht="15" customHeight="1">
      <c r="A34" s="10" t="s">
        <v>380</v>
      </c>
      <c r="B34" s="5" t="s">
        <v>244</v>
      </c>
      <c r="C34" s="56"/>
      <c r="D34" s="56">
        <v>14</v>
      </c>
      <c r="E34" s="56">
        <v>14</v>
      </c>
      <c r="F34" s="56">
        <v>14</v>
      </c>
      <c r="G34" s="56">
        <v>0</v>
      </c>
    </row>
    <row r="35" spans="1:7" ht="15" customHeight="1">
      <c r="A35" s="10" t="s">
        <v>381</v>
      </c>
      <c r="B35" s="5" t="s">
        <v>245</v>
      </c>
      <c r="C35" s="56"/>
      <c r="D35" s="56"/>
      <c r="E35" s="56"/>
      <c r="F35" s="56"/>
      <c r="G35" s="56"/>
    </row>
    <row r="36" spans="1:7" ht="15" customHeight="1">
      <c r="A36" s="10" t="s">
        <v>382</v>
      </c>
      <c r="B36" s="5" t="s">
        <v>246</v>
      </c>
      <c r="C36" s="56"/>
      <c r="D36" s="56"/>
      <c r="E36" s="56"/>
      <c r="F36" s="56"/>
      <c r="G36" s="56"/>
    </row>
    <row r="37" spans="1:7" ht="15" customHeight="1">
      <c r="A37" s="10" t="s">
        <v>247</v>
      </c>
      <c r="B37" s="5" t="s">
        <v>248</v>
      </c>
      <c r="C37" s="56"/>
      <c r="D37" s="56"/>
      <c r="E37" s="56"/>
      <c r="F37" s="56"/>
      <c r="G37" s="56"/>
    </row>
    <row r="38" spans="1:7" ht="15" customHeight="1">
      <c r="A38" s="10" t="s">
        <v>249</v>
      </c>
      <c r="B38" s="5" t="s">
        <v>250</v>
      </c>
      <c r="C38" s="56"/>
      <c r="D38" s="56"/>
      <c r="E38" s="56"/>
      <c r="F38" s="56"/>
      <c r="G38" s="56"/>
    </row>
    <row r="39" spans="1:7" ht="15" customHeight="1">
      <c r="A39" s="10" t="s">
        <v>251</v>
      </c>
      <c r="B39" s="5" t="s">
        <v>252</v>
      </c>
      <c r="C39" s="56"/>
      <c r="D39" s="56"/>
      <c r="E39" s="56"/>
      <c r="F39" s="56"/>
      <c r="G39" s="56"/>
    </row>
    <row r="40" spans="1:7" ht="15" customHeight="1">
      <c r="A40" s="10" t="s">
        <v>383</v>
      </c>
      <c r="B40" s="5" t="s">
        <v>253</v>
      </c>
      <c r="C40" s="56"/>
      <c r="D40" s="56"/>
      <c r="E40" s="56"/>
      <c r="F40" s="56"/>
      <c r="G40" s="56"/>
    </row>
    <row r="41" spans="1:7" ht="15" customHeight="1">
      <c r="A41" s="10" t="s">
        <v>384</v>
      </c>
      <c r="B41" s="5" t="s">
        <v>254</v>
      </c>
      <c r="C41" s="56"/>
      <c r="D41" s="56"/>
      <c r="E41" s="56"/>
      <c r="F41" s="56"/>
      <c r="G41" s="56"/>
    </row>
    <row r="42" spans="1:7" ht="15" customHeight="1">
      <c r="A42" s="10" t="s">
        <v>438</v>
      </c>
      <c r="B42" s="5" t="s">
        <v>255</v>
      </c>
      <c r="C42" s="56"/>
      <c r="D42" s="56"/>
      <c r="E42" s="56"/>
      <c r="F42" s="56"/>
      <c r="G42" s="56"/>
    </row>
    <row r="43" spans="1:7" ht="15" customHeight="1">
      <c r="A43" s="10" t="s">
        <v>385</v>
      </c>
      <c r="B43" s="5" t="s">
        <v>429</v>
      </c>
      <c r="C43" s="56"/>
      <c r="D43" s="56"/>
      <c r="E43" s="56"/>
      <c r="F43" s="56"/>
      <c r="G43" s="56"/>
    </row>
    <row r="44" spans="1:7" ht="15" customHeight="1">
      <c r="A44" s="40" t="s">
        <v>407</v>
      </c>
      <c r="B44" s="41" t="s">
        <v>256</v>
      </c>
      <c r="C44" s="49">
        <f>SUM(C33:C43)</f>
        <v>0</v>
      </c>
      <c r="D44" s="49">
        <f>SUM(D33:D43)</f>
        <v>14</v>
      </c>
      <c r="E44" s="49">
        <f>SUM(E33:E43)</f>
        <v>14</v>
      </c>
      <c r="F44" s="49">
        <f>SUM(F33:F43)</f>
        <v>14</v>
      </c>
      <c r="G44" s="49">
        <f>SUM(G33:G43)</f>
        <v>0</v>
      </c>
    </row>
    <row r="45" spans="1:7" ht="15" customHeight="1">
      <c r="A45" s="10" t="s">
        <v>265</v>
      </c>
      <c r="B45" s="5" t="s">
        <v>266</v>
      </c>
      <c r="C45" s="56"/>
      <c r="D45" s="56"/>
      <c r="E45" s="56"/>
      <c r="F45" s="56"/>
      <c r="G45" s="56"/>
    </row>
    <row r="46" spans="1:7" ht="15" customHeight="1">
      <c r="A46" s="4" t="s">
        <v>437</v>
      </c>
      <c r="B46" s="5" t="s">
        <v>436</v>
      </c>
      <c r="C46" s="56"/>
      <c r="D46" s="56"/>
      <c r="E46" s="56"/>
      <c r="F46" s="56"/>
      <c r="G46" s="56"/>
    </row>
    <row r="47" spans="1:7" ht="15" customHeight="1">
      <c r="A47" s="10" t="s">
        <v>389</v>
      </c>
      <c r="B47" s="5" t="s">
        <v>430</v>
      </c>
      <c r="C47" s="56"/>
      <c r="D47" s="56"/>
      <c r="E47" s="56"/>
      <c r="F47" s="56"/>
      <c r="G47" s="56"/>
    </row>
    <row r="48" spans="1:7" ht="15" customHeight="1">
      <c r="A48" s="31" t="s">
        <v>409</v>
      </c>
      <c r="B48" s="41" t="s">
        <v>267</v>
      </c>
      <c r="C48" s="49">
        <f>SUM(C45:C47)</f>
        <v>0</v>
      </c>
      <c r="D48" s="49">
        <f>SUM(D45:D47)</f>
        <v>0</v>
      </c>
      <c r="E48" s="49">
        <f>SUM(E45:E47)</f>
        <v>0</v>
      </c>
      <c r="F48" s="49">
        <f>SUM(F45:F47)</f>
        <v>0</v>
      </c>
      <c r="G48" s="49">
        <f>SUM(G45:G47)</f>
        <v>0</v>
      </c>
    </row>
    <row r="49" spans="1:7" ht="15" customHeight="1">
      <c r="A49" s="44" t="s">
        <v>3</v>
      </c>
      <c r="B49" s="45"/>
      <c r="C49" s="49">
        <f>SUM(C48,C44,C32,C18)</f>
        <v>250</v>
      </c>
      <c r="D49" s="49">
        <f>SUM(D48,D44,D32,D18)</f>
        <v>2427</v>
      </c>
      <c r="E49" s="49">
        <f>SUM(E48,E44,E32,E18)</f>
        <v>2377</v>
      </c>
      <c r="F49" s="49">
        <f>SUM(F48,F44,F32,F18)</f>
        <v>2377</v>
      </c>
      <c r="G49" s="49">
        <f>SUM(G48,G44,G32,G18)</f>
        <v>0</v>
      </c>
    </row>
    <row r="50" spans="1:7" ht="15" customHeight="1">
      <c r="A50" s="4" t="s">
        <v>219</v>
      </c>
      <c r="B50" s="5" t="s">
        <v>220</v>
      </c>
      <c r="C50" s="56"/>
      <c r="D50" s="56"/>
      <c r="E50" s="56"/>
      <c r="F50" s="56"/>
      <c r="G50" s="56"/>
    </row>
    <row r="51" spans="1:7" ht="15" customHeight="1">
      <c r="A51" s="4" t="s">
        <v>221</v>
      </c>
      <c r="B51" s="5" t="s">
        <v>222</v>
      </c>
      <c r="C51" s="56"/>
      <c r="D51" s="56"/>
      <c r="E51" s="56"/>
      <c r="F51" s="56"/>
      <c r="G51" s="56"/>
    </row>
    <row r="52" spans="1:7" ht="15" customHeight="1">
      <c r="A52" s="4" t="s">
        <v>367</v>
      </c>
      <c r="B52" s="5" t="s">
        <v>223</v>
      </c>
      <c r="C52" s="56"/>
      <c r="D52" s="56"/>
      <c r="E52" s="56"/>
      <c r="F52" s="56"/>
      <c r="G52" s="56"/>
    </row>
    <row r="53" spans="1:7" ht="15" customHeight="1">
      <c r="A53" s="4" t="s">
        <v>368</v>
      </c>
      <c r="B53" s="5" t="s">
        <v>224</v>
      </c>
      <c r="C53" s="56"/>
      <c r="D53" s="56"/>
      <c r="E53" s="56"/>
      <c r="F53" s="56"/>
      <c r="G53" s="56"/>
    </row>
    <row r="54" spans="1:7" ht="15" customHeight="1">
      <c r="A54" s="4" t="s">
        <v>369</v>
      </c>
      <c r="B54" s="5" t="s">
        <v>225</v>
      </c>
      <c r="C54" s="56"/>
      <c r="D54" s="56"/>
      <c r="E54" s="56"/>
      <c r="F54" s="56"/>
      <c r="G54" s="56"/>
    </row>
    <row r="55" spans="1:7" ht="15" customHeight="1">
      <c r="A55" s="31" t="s">
        <v>403</v>
      </c>
      <c r="B55" s="41" t="s">
        <v>226</v>
      </c>
      <c r="C55" s="56">
        <f>SUM(C50:C54)</f>
        <v>0</v>
      </c>
      <c r="D55" s="56">
        <f>SUM(D50:D54)</f>
        <v>0</v>
      </c>
      <c r="E55" s="56">
        <f>SUM(E50:E54)</f>
        <v>0</v>
      </c>
      <c r="F55" s="56">
        <f>SUM(F50:F54)</f>
        <v>0</v>
      </c>
      <c r="G55" s="56">
        <f>SUM(G50:G54)</f>
        <v>0</v>
      </c>
    </row>
    <row r="56" spans="1:7" ht="15" customHeight="1">
      <c r="A56" s="10" t="s">
        <v>386</v>
      </c>
      <c r="B56" s="5" t="s">
        <v>257</v>
      </c>
      <c r="C56" s="56"/>
      <c r="D56" s="56"/>
      <c r="E56" s="56"/>
      <c r="F56" s="56"/>
      <c r="G56" s="56"/>
    </row>
    <row r="57" spans="1:7" ht="15" customHeight="1">
      <c r="A57" s="10" t="s">
        <v>387</v>
      </c>
      <c r="B57" s="5" t="s">
        <v>258</v>
      </c>
      <c r="C57" s="56"/>
      <c r="D57" s="56"/>
      <c r="E57" s="56"/>
      <c r="F57" s="56"/>
      <c r="G57" s="56"/>
    </row>
    <row r="58" spans="1:7" ht="15" customHeight="1">
      <c r="A58" s="10" t="s">
        <v>259</v>
      </c>
      <c r="B58" s="5" t="s">
        <v>260</v>
      </c>
      <c r="C58" s="56"/>
      <c r="D58" s="56"/>
      <c r="E58" s="56"/>
      <c r="F58" s="56"/>
      <c r="G58" s="56"/>
    </row>
    <row r="59" spans="1:7" ht="15" customHeight="1">
      <c r="A59" s="10" t="s">
        <v>388</v>
      </c>
      <c r="B59" s="5" t="s">
        <v>261</v>
      </c>
      <c r="C59" s="56"/>
      <c r="D59" s="56"/>
      <c r="E59" s="56"/>
      <c r="F59" s="56"/>
      <c r="G59" s="56"/>
    </row>
    <row r="60" spans="1:7" ht="15" customHeight="1">
      <c r="A60" s="10" t="s">
        <v>262</v>
      </c>
      <c r="B60" s="5" t="s">
        <v>263</v>
      </c>
      <c r="C60" s="56"/>
      <c r="D60" s="56"/>
      <c r="E60" s="56"/>
      <c r="F60" s="56"/>
      <c r="G60" s="56"/>
    </row>
    <row r="61" spans="1:7" ht="15" customHeight="1">
      <c r="A61" s="31" t="s">
        <v>408</v>
      </c>
      <c r="B61" s="41" t="s">
        <v>264</v>
      </c>
      <c r="C61" s="56">
        <f>SUM(C56:C60)</f>
        <v>0</v>
      </c>
      <c r="D61" s="56">
        <f>SUM(D56:D60)</f>
        <v>0</v>
      </c>
      <c r="E61" s="56">
        <f>SUM(E56:E60)</f>
        <v>0</v>
      </c>
      <c r="F61" s="56">
        <f>SUM(F56:F60)</f>
        <v>0</v>
      </c>
      <c r="G61" s="56">
        <f>SUM(G56:G60)</f>
        <v>0</v>
      </c>
    </row>
    <row r="62" spans="1:7" ht="15" customHeight="1">
      <c r="A62" s="10" t="s">
        <v>268</v>
      </c>
      <c r="B62" s="5" t="s">
        <v>269</v>
      </c>
      <c r="C62" s="56"/>
      <c r="D62" s="56"/>
      <c r="E62" s="56"/>
      <c r="F62" s="56"/>
      <c r="G62" s="56"/>
    </row>
    <row r="63" spans="1:7" ht="15" customHeight="1">
      <c r="A63" s="4" t="s">
        <v>390</v>
      </c>
      <c r="B63" s="5" t="s">
        <v>270</v>
      </c>
      <c r="C63" s="56"/>
      <c r="D63" s="56"/>
      <c r="E63" s="56"/>
      <c r="F63" s="56"/>
      <c r="G63" s="56"/>
    </row>
    <row r="64" spans="1:7" ht="15" customHeight="1">
      <c r="A64" s="66" t="s">
        <v>440</v>
      </c>
      <c r="B64" s="5" t="s">
        <v>431</v>
      </c>
      <c r="C64" s="56"/>
      <c r="D64" s="56"/>
      <c r="E64" s="56"/>
      <c r="F64" s="56"/>
      <c r="G64" s="56"/>
    </row>
    <row r="65" spans="1:7" ht="15" customHeight="1">
      <c r="A65" s="10" t="s">
        <v>391</v>
      </c>
      <c r="B65" s="5" t="s">
        <v>439</v>
      </c>
      <c r="C65" s="56"/>
      <c r="D65" s="56"/>
      <c r="E65" s="56"/>
      <c r="F65" s="56"/>
      <c r="G65" s="56"/>
    </row>
    <row r="66" spans="1:7" ht="15" customHeight="1">
      <c r="A66" s="31" t="s">
        <v>411</v>
      </c>
      <c r="B66" s="41" t="s">
        <v>271</v>
      </c>
      <c r="C66" s="49">
        <f>SUM(C62:C65)</f>
        <v>0</v>
      </c>
      <c r="D66" s="49">
        <f>SUM(D62:D65)</f>
        <v>0</v>
      </c>
      <c r="E66" s="49">
        <f>SUM(E62:E65)</f>
        <v>0</v>
      </c>
      <c r="F66" s="49">
        <f>SUM(F62:F65)</f>
        <v>0</v>
      </c>
      <c r="G66" s="49">
        <f>SUM(G62:G65)</f>
        <v>0</v>
      </c>
    </row>
    <row r="67" spans="1:7" ht="15" customHeight="1">
      <c r="A67" s="44" t="s">
        <v>4</v>
      </c>
      <c r="B67" s="45"/>
      <c r="C67" s="49">
        <f>SUM(C66,C61,C55)</f>
        <v>0</v>
      </c>
      <c r="D67" s="49">
        <f>SUM(D66,D61,D55)</f>
        <v>0</v>
      </c>
      <c r="E67" s="49">
        <f>SUM(E66,E61,E55)</f>
        <v>0</v>
      </c>
      <c r="F67" s="49">
        <f>SUM(F66,F61,F55)</f>
        <v>0</v>
      </c>
      <c r="G67" s="49">
        <f>SUM(G66,G61,G55)</f>
        <v>0</v>
      </c>
    </row>
    <row r="68" spans="1:7" ht="15.75">
      <c r="A68" s="38" t="s">
        <v>410</v>
      </c>
      <c r="B68" s="27" t="s">
        <v>272</v>
      </c>
      <c r="C68" s="49">
        <f>SUM(C49,C67)</f>
        <v>250</v>
      </c>
      <c r="D68" s="49">
        <f>SUM(D49,D67)</f>
        <v>2427</v>
      </c>
      <c r="E68" s="49">
        <f>SUM(E49,E67)</f>
        <v>2377</v>
      </c>
      <c r="F68" s="49">
        <f>SUM(F49,F67)</f>
        <v>2377</v>
      </c>
      <c r="G68" s="49">
        <f>SUM(G49,G67)</f>
        <v>0</v>
      </c>
    </row>
    <row r="69" spans="1:7" ht="15.75">
      <c r="A69" s="47" t="s">
        <v>5</v>
      </c>
      <c r="B69" s="46"/>
      <c r="C69" s="56">
        <f>C49-'3.sz.melléklet-K'!C72</f>
        <v>-36878</v>
      </c>
      <c r="D69" s="56">
        <f>D49-'3.sz.melléklet-K'!D72</f>
        <v>-43187</v>
      </c>
      <c r="E69" s="56">
        <f>E49-'3.sz.melléklet-K'!E72</f>
        <v>-43079</v>
      </c>
      <c r="F69" s="56">
        <f>F49-'3.sz.melléklet-K'!F72</f>
        <v>-43079</v>
      </c>
      <c r="G69" s="56">
        <f>G49-'3.sz.melléklet-K'!G72</f>
        <v>0</v>
      </c>
    </row>
    <row r="70" spans="1:7" ht="15.75">
      <c r="A70" s="47" t="s">
        <v>6</v>
      </c>
      <c r="B70" s="46"/>
      <c r="C70" s="56">
        <f>C67-'3.sz.melléklet-K'!C95</f>
        <v>0</v>
      </c>
      <c r="D70" s="56">
        <f>D67-'3.sz.melléklet-K'!D95</f>
        <v>0</v>
      </c>
      <c r="E70" s="56">
        <f>E67-'3.sz.melléklet-K'!E95</f>
        <v>0</v>
      </c>
      <c r="F70" s="56">
        <f>F67-'3.sz.melléklet-K'!F95</f>
        <v>0</v>
      </c>
      <c r="G70" s="56">
        <f>G67-'3.sz.melléklet-K'!G95</f>
        <v>0</v>
      </c>
    </row>
    <row r="71" spans="1:7" ht="15">
      <c r="A71" s="29" t="s">
        <v>392</v>
      </c>
      <c r="B71" s="4" t="s">
        <v>273</v>
      </c>
      <c r="C71" s="56"/>
      <c r="D71" s="56"/>
      <c r="E71" s="56"/>
      <c r="F71" s="56"/>
      <c r="G71" s="56"/>
    </row>
    <row r="72" spans="1:7" ht="15">
      <c r="A72" s="10" t="s">
        <v>274</v>
      </c>
      <c r="B72" s="4" t="s">
        <v>275</v>
      </c>
      <c r="C72" s="56"/>
      <c r="D72" s="56"/>
      <c r="E72" s="56"/>
      <c r="F72" s="56"/>
      <c r="G72" s="56"/>
    </row>
    <row r="73" spans="1:7" ht="15">
      <c r="A73" s="29" t="s">
        <v>393</v>
      </c>
      <c r="B73" s="4" t="s">
        <v>276</v>
      </c>
      <c r="C73" s="56"/>
      <c r="D73" s="56"/>
      <c r="E73" s="56"/>
      <c r="F73" s="56"/>
      <c r="G73" s="56"/>
    </row>
    <row r="74" spans="1:7" ht="15">
      <c r="A74" s="12" t="s">
        <v>412</v>
      </c>
      <c r="B74" s="6" t="s">
        <v>277</v>
      </c>
      <c r="C74" s="56"/>
      <c r="D74" s="56"/>
      <c r="E74" s="56"/>
      <c r="F74" s="56"/>
      <c r="G74" s="56"/>
    </row>
    <row r="75" spans="1:7" ht="15">
      <c r="A75" s="10" t="s">
        <v>394</v>
      </c>
      <c r="B75" s="4" t="s">
        <v>278</v>
      </c>
      <c r="C75" s="56"/>
      <c r="D75" s="56"/>
      <c r="E75" s="56"/>
      <c r="F75" s="56"/>
      <c r="G75" s="56"/>
    </row>
    <row r="76" spans="1:7" ht="15">
      <c r="A76" s="29" t="s">
        <v>279</v>
      </c>
      <c r="B76" s="4" t="s">
        <v>280</v>
      </c>
      <c r="C76" s="56"/>
      <c r="D76" s="56"/>
      <c r="E76" s="56"/>
      <c r="F76" s="56"/>
      <c r="G76" s="56"/>
    </row>
    <row r="77" spans="1:7" ht="15">
      <c r="A77" s="10" t="s">
        <v>395</v>
      </c>
      <c r="B77" s="4" t="s">
        <v>281</v>
      </c>
      <c r="C77" s="56"/>
      <c r="D77" s="56"/>
      <c r="E77" s="56"/>
      <c r="F77" s="56"/>
      <c r="G77" s="56"/>
    </row>
    <row r="78" spans="1:7" ht="15">
      <c r="A78" s="29" t="s">
        <v>282</v>
      </c>
      <c r="B78" s="4" t="s">
        <v>283</v>
      </c>
      <c r="C78" s="56"/>
      <c r="D78" s="56"/>
      <c r="E78" s="56"/>
      <c r="F78" s="56"/>
      <c r="G78" s="56"/>
    </row>
    <row r="79" spans="1:7" ht="15">
      <c r="A79" s="11" t="s">
        <v>413</v>
      </c>
      <c r="B79" s="6" t="s">
        <v>284</v>
      </c>
      <c r="C79" s="56"/>
      <c r="D79" s="56"/>
      <c r="E79" s="56"/>
      <c r="F79" s="56"/>
      <c r="G79" s="56"/>
    </row>
    <row r="80" spans="1:7" ht="15">
      <c r="A80" s="4" t="s">
        <v>422</v>
      </c>
      <c r="B80" s="4" t="s">
        <v>285</v>
      </c>
      <c r="C80" s="56"/>
      <c r="D80" s="56">
        <v>40</v>
      </c>
      <c r="E80" s="56">
        <v>40</v>
      </c>
      <c r="F80" s="56">
        <v>40</v>
      </c>
      <c r="G80" s="56">
        <v>0</v>
      </c>
    </row>
    <row r="81" spans="1:7" ht="15">
      <c r="A81" s="4" t="s">
        <v>423</v>
      </c>
      <c r="B81" s="4" t="s">
        <v>285</v>
      </c>
      <c r="C81" s="56"/>
      <c r="D81" s="56"/>
      <c r="E81" s="56"/>
      <c r="F81" s="56"/>
      <c r="G81" s="56"/>
    </row>
    <row r="82" spans="1:7" ht="15">
      <c r="A82" s="4" t="s">
        <v>420</v>
      </c>
      <c r="B82" s="4" t="s">
        <v>286</v>
      </c>
      <c r="C82" s="56"/>
      <c r="D82" s="56"/>
      <c r="E82" s="56"/>
      <c r="F82" s="56"/>
      <c r="G82" s="56"/>
    </row>
    <row r="83" spans="1:7" ht="15">
      <c r="A83" s="4" t="s">
        <v>421</v>
      </c>
      <c r="B83" s="4" t="s">
        <v>286</v>
      </c>
      <c r="C83" s="56"/>
      <c r="D83" s="56"/>
      <c r="E83" s="56"/>
      <c r="F83" s="56"/>
      <c r="G83" s="56"/>
    </row>
    <row r="84" spans="1:7" ht="15">
      <c r="A84" s="6" t="s">
        <v>414</v>
      </c>
      <c r="B84" s="6" t="s">
        <v>287</v>
      </c>
      <c r="C84" s="49">
        <f>SUM(C80:C83)</f>
        <v>0</v>
      </c>
      <c r="D84" s="49">
        <f>SUM(D80:D83)</f>
        <v>40</v>
      </c>
      <c r="E84" s="49">
        <f>SUM(E80:E83)</f>
        <v>40</v>
      </c>
      <c r="F84" s="49">
        <f>SUM(F80:F83)</f>
        <v>40</v>
      </c>
      <c r="G84" s="49">
        <f>SUM(G80:G83)</f>
        <v>0</v>
      </c>
    </row>
    <row r="85" spans="1:7" ht="15">
      <c r="A85" s="29" t="s">
        <v>288</v>
      </c>
      <c r="B85" s="4" t="s">
        <v>289</v>
      </c>
      <c r="C85" s="56"/>
      <c r="D85" s="56"/>
      <c r="E85" s="56"/>
      <c r="F85" s="56"/>
      <c r="G85" s="56"/>
    </row>
    <row r="86" spans="1:7" ht="15">
      <c r="A86" s="29" t="s">
        <v>290</v>
      </c>
      <c r="B86" s="4" t="s">
        <v>291</v>
      </c>
      <c r="C86" s="56"/>
      <c r="D86" s="56"/>
      <c r="E86" s="56"/>
      <c r="F86" s="56"/>
      <c r="G86" s="56"/>
    </row>
    <row r="87" spans="1:7" ht="15">
      <c r="A87" s="29" t="s">
        <v>292</v>
      </c>
      <c r="B87" s="4" t="s">
        <v>293</v>
      </c>
      <c r="C87" s="56">
        <v>36878</v>
      </c>
      <c r="D87" s="56">
        <v>43147</v>
      </c>
      <c r="E87" s="56">
        <v>43699</v>
      </c>
      <c r="F87" s="56">
        <v>43699</v>
      </c>
      <c r="G87" s="56">
        <v>0</v>
      </c>
    </row>
    <row r="88" spans="1:7" ht="15">
      <c r="A88" s="29" t="s">
        <v>294</v>
      </c>
      <c r="B88" s="4" t="s">
        <v>295</v>
      </c>
      <c r="C88" s="56"/>
      <c r="D88" s="56"/>
      <c r="E88" s="56"/>
      <c r="F88" s="56"/>
      <c r="G88" s="56"/>
    </row>
    <row r="89" spans="1:7" ht="15">
      <c r="A89" s="10" t="s">
        <v>396</v>
      </c>
      <c r="B89" s="4" t="s">
        <v>296</v>
      </c>
      <c r="C89" s="56"/>
      <c r="D89" s="56"/>
      <c r="E89" s="56"/>
      <c r="F89" s="56"/>
      <c r="G89" s="56"/>
    </row>
    <row r="90" spans="1:7" ht="15">
      <c r="A90" s="12" t="s">
        <v>415</v>
      </c>
      <c r="B90" s="6" t="s">
        <v>297</v>
      </c>
      <c r="C90" s="49">
        <f>SUM(C74,C79,C84,C85:C89)</f>
        <v>36878</v>
      </c>
      <c r="D90" s="49">
        <f>SUM(D74,D79,D84,D85:D89)</f>
        <v>43187</v>
      </c>
      <c r="E90" s="49">
        <f>SUM(E74,E79,E84,E85:E89)</f>
        <v>43739</v>
      </c>
      <c r="F90" s="49">
        <f>SUM(F74,F79,F84,F85:F89)</f>
        <v>43739</v>
      </c>
      <c r="G90" s="49">
        <f>SUM(G74,G79,G84,G85:G89)</f>
        <v>0</v>
      </c>
    </row>
    <row r="91" spans="1:7" ht="15">
      <c r="A91" s="10" t="s">
        <v>298</v>
      </c>
      <c r="B91" s="4" t="s">
        <v>299</v>
      </c>
      <c r="C91" s="56"/>
      <c r="D91" s="56"/>
      <c r="E91" s="56"/>
      <c r="F91" s="56"/>
      <c r="G91" s="56"/>
    </row>
    <row r="92" spans="1:7" ht="15">
      <c r="A92" s="10" t="s">
        <v>300</v>
      </c>
      <c r="B92" s="4" t="s">
        <v>301</v>
      </c>
      <c r="C92" s="56"/>
      <c r="D92" s="56"/>
      <c r="E92" s="56"/>
      <c r="F92" s="56"/>
      <c r="G92" s="56"/>
    </row>
    <row r="93" spans="1:7" ht="15">
      <c r="A93" s="29" t="s">
        <v>302</v>
      </c>
      <c r="B93" s="4" t="s">
        <v>303</v>
      </c>
      <c r="C93" s="56"/>
      <c r="D93" s="56"/>
      <c r="E93" s="56"/>
      <c r="F93" s="56"/>
      <c r="G93" s="56"/>
    </row>
    <row r="94" spans="1:7" ht="15">
      <c r="A94" s="29" t="s">
        <v>397</v>
      </c>
      <c r="B94" s="4" t="s">
        <v>304</v>
      </c>
      <c r="C94" s="56"/>
      <c r="D94" s="56"/>
      <c r="E94" s="56"/>
      <c r="F94" s="56"/>
      <c r="G94" s="56"/>
    </row>
    <row r="95" spans="1:7" ht="15">
      <c r="A95" s="11" t="s">
        <v>416</v>
      </c>
      <c r="B95" s="6" t="s">
        <v>305</v>
      </c>
      <c r="C95" s="56"/>
      <c r="D95" s="56"/>
      <c r="E95" s="56"/>
      <c r="F95" s="56"/>
      <c r="G95" s="56"/>
    </row>
    <row r="96" spans="1:7" ht="15">
      <c r="A96" s="12" t="s">
        <v>306</v>
      </c>
      <c r="B96" s="6" t="s">
        <v>307</v>
      </c>
      <c r="C96" s="56"/>
      <c r="D96" s="56"/>
      <c r="E96" s="56"/>
      <c r="F96" s="56"/>
      <c r="G96" s="56"/>
    </row>
    <row r="97" spans="1:7" ht="15.75">
      <c r="A97" s="32" t="s">
        <v>417</v>
      </c>
      <c r="B97" s="33" t="s">
        <v>308</v>
      </c>
      <c r="C97" s="49">
        <f>SUM(C90,C95,C96)</f>
        <v>36878</v>
      </c>
      <c r="D97" s="49">
        <f>SUM(D90,D95,D96)</f>
        <v>43187</v>
      </c>
      <c r="E97" s="49">
        <f>SUM(E90,E95,E96)</f>
        <v>43739</v>
      </c>
      <c r="F97" s="49">
        <f>SUM(F90,F95,F96)</f>
        <v>43739</v>
      </c>
      <c r="G97" s="49">
        <f>SUM(G90,G95,G96)</f>
        <v>0</v>
      </c>
    </row>
    <row r="98" spans="1:7" ht="15.75">
      <c r="A98" s="36" t="s">
        <v>399</v>
      </c>
      <c r="B98" s="37"/>
      <c r="C98" s="49">
        <f>SUM(C68,C97)</f>
        <v>37128</v>
      </c>
      <c r="D98" s="49">
        <f>SUM(D68,D97)</f>
        <v>45614</v>
      </c>
      <c r="E98" s="49">
        <f>SUM(E68,E97)</f>
        <v>46116</v>
      </c>
      <c r="F98" s="49">
        <f>SUM(F68,F97)</f>
        <v>46116</v>
      </c>
      <c r="G98" s="49">
        <f>SUM(G68,G97)</f>
        <v>0</v>
      </c>
    </row>
  </sheetData>
  <sheetProtection/>
  <mergeCells count="2">
    <mergeCell ref="A1:G1"/>
    <mergeCell ref="A2:G2"/>
  </mergeCells>
  <printOptions/>
  <pageMargins left="0.7086614173228347" right="0.7086614173228347" top="0.5511811023622047" bottom="0.5511811023622047" header="0.31496062992125984" footer="0.31496062992125984"/>
  <pageSetup fitToHeight="1" fitToWidth="1" horizontalDpi="600" verticalDpi="600" orientation="portrait" paperSize="9" scale="50" r:id="rId1"/>
  <headerFooter>
    <oddHeader>&amp;C5/2020. (VII.10.) önkormányzati rendelet 3. sz. melléklete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9"/>
  <sheetViews>
    <sheetView view="pageLayout" workbookViewId="0" topLeftCell="A1">
      <selection activeCell="A3" sqref="A3"/>
    </sheetView>
  </sheetViews>
  <sheetFormatPr defaultColWidth="9.140625" defaultRowHeight="15"/>
  <cols>
    <col min="1" max="1" width="87.8515625" style="0" customWidth="1"/>
    <col min="3" max="4" width="13.8515625" style="0" customWidth="1"/>
    <col min="5" max="7" width="13.00390625" style="0" customWidth="1"/>
  </cols>
  <sheetData>
    <row r="1" spans="1:7" ht="21" customHeight="1">
      <c r="A1" s="243" t="s">
        <v>806</v>
      </c>
      <c r="B1" s="243"/>
      <c r="C1" s="243"/>
      <c r="D1" s="243"/>
      <c r="E1" s="243"/>
      <c r="F1" s="243"/>
      <c r="G1" s="243"/>
    </row>
    <row r="2" spans="1:7" ht="18.75" customHeight="1">
      <c r="A2" s="240" t="s">
        <v>419</v>
      </c>
      <c r="B2" s="240"/>
      <c r="C2" s="240"/>
      <c r="D2" s="240"/>
      <c r="E2" s="240"/>
      <c r="F2" s="240"/>
      <c r="G2" s="240"/>
    </row>
    <row r="3" spans="1:7" ht="43.5">
      <c r="A3" s="1" t="s">
        <v>26</v>
      </c>
      <c r="B3" s="2" t="s">
        <v>27</v>
      </c>
      <c r="C3" s="60" t="s">
        <v>432</v>
      </c>
      <c r="D3" s="60" t="s">
        <v>433</v>
      </c>
      <c r="E3" s="60" t="s">
        <v>696</v>
      </c>
      <c r="F3" s="60" t="s">
        <v>856</v>
      </c>
      <c r="G3" s="60" t="s">
        <v>855</v>
      </c>
    </row>
    <row r="4" spans="1:7" ht="15">
      <c r="A4" s="20" t="s">
        <v>28</v>
      </c>
      <c r="B4" s="21" t="s">
        <v>29</v>
      </c>
      <c r="C4" s="48">
        <v>23824</v>
      </c>
      <c r="D4" s="48">
        <v>28499</v>
      </c>
      <c r="E4" s="48">
        <v>28499</v>
      </c>
      <c r="F4" s="48">
        <v>28499</v>
      </c>
      <c r="G4" s="48">
        <v>0</v>
      </c>
    </row>
    <row r="5" spans="1:7" ht="15">
      <c r="A5" s="20" t="s">
        <v>30</v>
      </c>
      <c r="B5" s="22" t="s">
        <v>31</v>
      </c>
      <c r="C5" s="48"/>
      <c r="D5" s="48"/>
      <c r="E5" s="48"/>
      <c r="F5" s="48"/>
      <c r="G5" s="48"/>
    </row>
    <row r="6" spans="1:7" ht="15">
      <c r="A6" s="20" t="s">
        <v>32</v>
      </c>
      <c r="B6" s="22" t="s">
        <v>33</v>
      </c>
      <c r="C6" s="48"/>
      <c r="D6" s="48">
        <v>580</v>
      </c>
      <c r="E6" s="48">
        <v>580</v>
      </c>
      <c r="F6" s="48">
        <v>580</v>
      </c>
      <c r="G6" s="48">
        <v>0</v>
      </c>
    </row>
    <row r="7" spans="1:7" ht="15">
      <c r="A7" s="23" t="s">
        <v>34</v>
      </c>
      <c r="B7" s="22" t="s">
        <v>35</v>
      </c>
      <c r="C7" s="48"/>
      <c r="D7" s="48"/>
      <c r="E7" s="48"/>
      <c r="F7" s="48"/>
      <c r="G7" s="48"/>
    </row>
    <row r="8" spans="1:7" ht="15">
      <c r="A8" s="23" t="s">
        <v>36</v>
      </c>
      <c r="B8" s="22" t="s">
        <v>37</v>
      </c>
      <c r="C8" s="48"/>
      <c r="D8" s="48"/>
      <c r="E8" s="48"/>
      <c r="F8" s="48"/>
      <c r="G8" s="48"/>
    </row>
    <row r="9" spans="1:7" ht="15">
      <c r="A9" s="23" t="s">
        <v>38</v>
      </c>
      <c r="B9" s="22" t="s">
        <v>39</v>
      </c>
      <c r="C9" s="48">
        <v>1880</v>
      </c>
      <c r="D9" s="48">
        <v>2160</v>
      </c>
      <c r="E9" s="48">
        <v>2160</v>
      </c>
      <c r="F9" s="48">
        <v>2160</v>
      </c>
      <c r="G9" s="48">
        <v>0</v>
      </c>
    </row>
    <row r="10" spans="1:7" ht="15">
      <c r="A10" s="23" t="s">
        <v>40</v>
      </c>
      <c r="B10" s="22" t="s">
        <v>41</v>
      </c>
      <c r="C10" s="48">
        <v>1068</v>
      </c>
      <c r="D10" s="48">
        <v>1011</v>
      </c>
      <c r="E10" s="48">
        <v>1011</v>
      </c>
      <c r="F10" s="48">
        <v>1011</v>
      </c>
      <c r="G10" s="48">
        <v>0</v>
      </c>
    </row>
    <row r="11" spans="1:7" ht="15">
      <c r="A11" s="23" t="s">
        <v>42</v>
      </c>
      <c r="B11" s="22" t="s">
        <v>43</v>
      </c>
      <c r="C11" s="48"/>
      <c r="D11" s="48"/>
      <c r="E11" s="48"/>
      <c r="F11" s="48"/>
      <c r="G11" s="48"/>
    </row>
    <row r="12" spans="1:7" ht="15">
      <c r="A12" s="4" t="s">
        <v>44</v>
      </c>
      <c r="B12" s="22" t="s">
        <v>45</v>
      </c>
      <c r="C12" s="48">
        <v>43</v>
      </c>
      <c r="D12" s="48">
        <v>19</v>
      </c>
      <c r="E12" s="48">
        <v>19</v>
      </c>
      <c r="F12" s="48">
        <v>19</v>
      </c>
      <c r="G12" s="48">
        <v>0</v>
      </c>
    </row>
    <row r="13" spans="1:7" ht="15">
      <c r="A13" s="4" t="s">
        <v>46</v>
      </c>
      <c r="B13" s="22" t="s">
        <v>47</v>
      </c>
      <c r="C13" s="48"/>
      <c r="D13" s="48"/>
      <c r="E13" s="48"/>
      <c r="F13" s="48"/>
      <c r="G13" s="48"/>
    </row>
    <row r="14" spans="1:7" ht="15">
      <c r="A14" s="4" t="s">
        <v>48</v>
      </c>
      <c r="B14" s="22" t="s">
        <v>49</v>
      </c>
      <c r="C14" s="48"/>
      <c r="D14" s="48"/>
      <c r="E14" s="48"/>
      <c r="F14" s="48"/>
      <c r="G14" s="48"/>
    </row>
    <row r="15" spans="1:7" ht="15">
      <c r="A15" s="4" t="s">
        <v>50</v>
      </c>
      <c r="B15" s="22" t="s">
        <v>51</v>
      </c>
      <c r="C15" s="48"/>
      <c r="D15" s="48"/>
      <c r="E15" s="48"/>
      <c r="F15" s="48"/>
      <c r="G15" s="48"/>
    </row>
    <row r="16" spans="1:7" ht="15">
      <c r="A16" s="4" t="s">
        <v>330</v>
      </c>
      <c r="B16" s="22" t="s">
        <v>52</v>
      </c>
      <c r="C16" s="48">
        <v>300</v>
      </c>
      <c r="D16" s="48">
        <v>1239</v>
      </c>
      <c r="E16" s="48">
        <v>1239</v>
      </c>
      <c r="F16" s="48">
        <v>1239</v>
      </c>
      <c r="G16" s="48">
        <v>0</v>
      </c>
    </row>
    <row r="17" spans="1:7" ht="15">
      <c r="A17" s="24" t="s">
        <v>309</v>
      </c>
      <c r="B17" s="25" t="s">
        <v>53</v>
      </c>
      <c r="C17" s="54">
        <f>SUM(C4:C16)</f>
        <v>27115</v>
      </c>
      <c r="D17" s="54">
        <f>SUM(D4:D16)</f>
        <v>33508</v>
      </c>
      <c r="E17" s="54">
        <f>SUM(E4:E16)</f>
        <v>33508</v>
      </c>
      <c r="F17" s="54">
        <f>SUM(F4:F16)</f>
        <v>33508</v>
      </c>
      <c r="G17" s="54">
        <f>SUM(G4:G16)</f>
        <v>0</v>
      </c>
    </row>
    <row r="18" spans="1:7" ht="15">
      <c r="A18" s="4" t="s">
        <v>54</v>
      </c>
      <c r="B18" s="22" t="s">
        <v>55</v>
      </c>
      <c r="C18" s="48"/>
      <c r="D18" s="48"/>
      <c r="E18" s="48"/>
      <c r="F18" s="48"/>
      <c r="G18" s="48"/>
    </row>
    <row r="19" spans="1:7" ht="17.25" customHeight="1">
      <c r="A19" s="4" t="s">
        <v>56</v>
      </c>
      <c r="B19" s="22" t="s">
        <v>57</v>
      </c>
      <c r="C19" s="48"/>
      <c r="D19" s="48"/>
      <c r="E19" s="48"/>
      <c r="F19" s="48"/>
      <c r="G19" s="48"/>
    </row>
    <row r="20" spans="1:7" ht="15">
      <c r="A20" s="5" t="s">
        <v>58</v>
      </c>
      <c r="B20" s="22" t="s">
        <v>59</v>
      </c>
      <c r="C20" s="48"/>
      <c r="D20" s="48">
        <v>936</v>
      </c>
      <c r="E20" s="48">
        <v>936</v>
      </c>
      <c r="F20" s="48">
        <v>936</v>
      </c>
      <c r="G20" s="48">
        <v>0</v>
      </c>
    </row>
    <row r="21" spans="1:7" ht="15">
      <c r="A21" s="6" t="s">
        <v>310</v>
      </c>
      <c r="B21" s="25" t="s">
        <v>60</v>
      </c>
      <c r="C21" s="54">
        <f>SUM(C18:C20)</f>
        <v>0</v>
      </c>
      <c r="D21" s="54">
        <f>SUM(D18:D20)</f>
        <v>936</v>
      </c>
      <c r="E21" s="54">
        <f>SUM(E18:E20)</f>
        <v>936</v>
      </c>
      <c r="F21" s="54">
        <f>SUM(F18:F20)</f>
        <v>936</v>
      </c>
      <c r="G21" s="54">
        <f>SUM(G18:G20)</f>
        <v>0</v>
      </c>
    </row>
    <row r="22" spans="1:7" ht="15">
      <c r="A22" s="42" t="s">
        <v>360</v>
      </c>
      <c r="B22" s="43" t="s">
        <v>61</v>
      </c>
      <c r="C22" s="54">
        <f>SUM(C21,C17)</f>
        <v>27115</v>
      </c>
      <c r="D22" s="54">
        <f>SUM(D21,D17)</f>
        <v>34444</v>
      </c>
      <c r="E22" s="54">
        <f>SUM(E21,E17)</f>
        <v>34444</v>
      </c>
      <c r="F22" s="54">
        <f>SUM(F21,F17)</f>
        <v>34444</v>
      </c>
      <c r="G22" s="54">
        <f>SUM(G21,G17)</f>
        <v>0</v>
      </c>
    </row>
    <row r="23" spans="1:7" ht="15">
      <c r="A23" s="31" t="s">
        <v>331</v>
      </c>
      <c r="B23" s="43" t="s">
        <v>62</v>
      </c>
      <c r="C23" s="54">
        <v>5389</v>
      </c>
      <c r="D23" s="54">
        <v>6478</v>
      </c>
      <c r="E23" s="54">
        <v>6478</v>
      </c>
      <c r="F23" s="54">
        <v>6478</v>
      </c>
      <c r="G23" s="54">
        <v>0</v>
      </c>
    </row>
    <row r="24" spans="1:7" ht="15">
      <c r="A24" s="4" t="s">
        <v>63</v>
      </c>
      <c r="B24" s="22" t="s">
        <v>64</v>
      </c>
      <c r="C24" s="48">
        <v>80</v>
      </c>
      <c r="D24" s="48">
        <v>55</v>
      </c>
      <c r="E24" s="48">
        <v>55</v>
      </c>
      <c r="F24" s="48">
        <v>55</v>
      </c>
      <c r="G24" s="48">
        <v>0</v>
      </c>
    </row>
    <row r="25" spans="1:7" ht="15">
      <c r="A25" s="4" t="s">
        <v>65</v>
      </c>
      <c r="B25" s="22" t="s">
        <v>66</v>
      </c>
      <c r="C25" s="48">
        <v>700</v>
      </c>
      <c r="D25" s="48">
        <v>521</v>
      </c>
      <c r="E25" s="48">
        <v>521</v>
      </c>
      <c r="F25" s="48">
        <v>521</v>
      </c>
      <c r="G25" s="48">
        <v>0</v>
      </c>
    </row>
    <row r="26" spans="1:7" ht="15">
      <c r="A26" s="4" t="s">
        <v>67</v>
      </c>
      <c r="B26" s="22" t="s">
        <v>68</v>
      </c>
      <c r="C26" s="48"/>
      <c r="D26" s="48"/>
      <c r="E26" s="48"/>
      <c r="F26" s="48"/>
      <c r="G26" s="48"/>
    </row>
    <row r="27" spans="1:7" ht="15">
      <c r="A27" s="6" t="s">
        <v>311</v>
      </c>
      <c r="B27" s="25" t="s">
        <v>69</v>
      </c>
      <c r="C27" s="54">
        <f>SUM(C24:C26)</f>
        <v>780</v>
      </c>
      <c r="D27" s="54">
        <f>SUM(D24:D26)</f>
        <v>576</v>
      </c>
      <c r="E27" s="54">
        <f>SUM(E24:E26)</f>
        <v>576</v>
      </c>
      <c r="F27" s="54">
        <f>SUM(F24:F26)</f>
        <v>576</v>
      </c>
      <c r="G27" s="54">
        <f>SUM(G24:G26)</f>
        <v>0</v>
      </c>
    </row>
    <row r="28" spans="1:7" ht="15">
      <c r="A28" s="4" t="s">
        <v>70</v>
      </c>
      <c r="B28" s="22" t="s">
        <v>71</v>
      </c>
      <c r="C28" s="48">
        <v>400</v>
      </c>
      <c r="D28" s="48">
        <v>169</v>
      </c>
      <c r="E28" s="48">
        <v>169</v>
      </c>
      <c r="F28" s="48">
        <v>169</v>
      </c>
      <c r="G28" s="48"/>
    </row>
    <row r="29" spans="1:7" ht="15">
      <c r="A29" s="4" t="s">
        <v>72</v>
      </c>
      <c r="B29" s="22" t="s">
        <v>73</v>
      </c>
      <c r="C29" s="48">
        <v>100</v>
      </c>
      <c r="D29" s="48">
        <v>134</v>
      </c>
      <c r="E29" s="48">
        <v>134</v>
      </c>
      <c r="F29" s="48">
        <v>134</v>
      </c>
      <c r="G29" s="48"/>
    </row>
    <row r="30" spans="1:7" ht="15" customHeight="1">
      <c r="A30" s="6" t="s">
        <v>361</v>
      </c>
      <c r="B30" s="25" t="s">
        <v>74</v>
      </c>
      <c r="C30" s="54">
        <f>SUM(C28:C29)</f>
        <v>500</v>
      </c>
      <c r="D30" s="54">
        <f>SUM(D28:D29)</f>
        <v>303</v>
      </c>
      <c r="E30" s="54">
        <f>SUM(E28:E29)</f>
        <v>303</v>
      </c>
      <c r="F30" s="54">
        <f>SUM(F28:F29)</f>
        <v>303</v>
      </c>
      <c r="G30" s="54">
        <f>SUM(G28:G29)</f>
        <v>0</v>
      </c>
    </row>
    <row r="31" spans="1:7" ht="15">
      <c r="A31" s="4" t="s">
        <v>75</v>
      </c>
      <c r="B31" s="22" t="s">
        <v>76</v>
      </c>
      <c r="C31" s="48">
        <v>260</v>
      </c>
      <c r="D31" s="48">
        <v>595</v>
      </c>
      <c r="E31" s="48">
        <v>595</v>
      </c>
      <c r="F31" s="48">
        <v>595</v>
      </c>
      <c r="G31" s="48">
        <v>0</v>
      </c>
    </row>
    <row r="32" spans="1:7" ht="15">
      <c r="A32" s="4" t="s">
        <v>77</v>
      </c>
      <c r="B32" s="22" t="s">
        <v>78</v>
      </c>
      <c r="C32" s="48">
        <v>20</v>
      </c>
      <c r="D32" s="48">
        <v>14</v>
      </c>
      <c r="E32" s="48"/>
      <c r="F32" s="48"/>
      <c r="G32" s="48"/>
    </row>
    <row r="33" spans="1:7" ht="15">
      <c r="A33" s="4" t="s">
        <v>332</v>
      </c>
      <c r="B33" s="22" t="s">
        <v>79</v>
      </c>
      <c r="C33" s="48">
        <v>10</v>
      </c>
      <c r="D33" s="48">
        <v>10</v>
      </c>
      <c r="E33" s="48"/>
      <c r="F33" s="48"/>
      <c r="G33" s="48"/>
    </row>
    <row r="34" spans="1:7" ht="15">
      <c r="A34" s="4" t="s">
        <v>80</v>
      </c>
      <c r="B34" s="22" t="s">
        <v>81</v>
      </c>
      <c r="C34" s="48"/>
      <c r="D34" s="48"/>
      <c r="E34" s="48"/>
      <c r="F34" s="48"/>
      <c r="G34" s="48"/>
    </row>
    <row r="35" spans="1:7" ht="15">
      <c r="A35" s="8" t="s">
        <v>333</v>
      </c>
      <c r="B35" s="22" t="s">
        <v>82</v>
      </c>
      <c r="C35" s="48"/>
      <c r="D35" s="48"/>
      <c r="E35" s="48"/>
      <c r="F35" s="48"/>
      <c r="G35" s="48"/>
    </row>
    <row r="36" spans="1:7" ht="15">
      <c r="A36" s="5" t="s">
        <v>83</v>
      </c>
      <c r="B36" s="22" t="s">
        <v>84</v>
      </c>
      <c r="C36" s="48">
        <v>408</v>
      </c>
      <c r="D36" s="48">
        <v>566</v>
      </c>
      <c r="E36" s="48">
        <v>566</v>
      </c>
      <c r="F36" s="48">
        <v>566</v>
      </c>
      <c r="G36" s="48">
        <v>0</v>
      </c>
    </row>
    <row r="37" spans="1:7" ht="15">
      <c r="A37" s="4" t="s">
        <v>334</v>
      </c>
      <c r="B37" s="22" t="s">
        <v>85</v>
      </c>
      <c r="C37" s="48">
        <v>730</v>
      </c>
      <c r="D37" s="48">
        <v>781</v>
      </c>
      <c r="E37" s="48">
        <v>681</v>
      </c>
      <c r="F37" s="48">
        <v>681</v>
      </c>
      <c r="G37" s="48">
        <v>0</v>
      </c>
    </row>
    <row r="38" spans="1:7" ht="15">
      <c r="A38" s="6" t="s">
        <v>312</v>
      </c>
      <c r="B38" s="25" t="s">
        <v>86</v>
      </c>
      <c r="C38" s="54">
        <f>SUM(C31:C37)</f>
        <v>1428</v>
      </c>
      <c r="D38" s="54">
        <f>SUM(D31:D37)</f>
        <v>1966</v>
      </c>
      <c r="E38" s="54">
        <f>SUM(E31:E37)</f>
        <v>1842</v>
      </c>
      <c r="F38" s="54">
        <f>SUM(F31:F37)</f>
        <v>1842</v>
      </c>
      <c r="G38" s="54">
        <f>SUM(G31:G37)</f>
        <v>0</v>
      </c>
    </row>
    <row r="39" spans="1:7" ht="15">
      <c r="A39" s="4" t="s">
        <v>87</v>
      </c>
      <c r="B39" s="22" t="s">
        <v>88</v>
      </c>
      <c r="C39" s="48">
        <v>1200</v>
      </c>
      <c r="D39" s="48">
        <v>954</v>
      </c>
      <c r="E39" s="48">
        <v>954</v>
      </c>
      <c r="F39" s="48">
        <v>954</v>
      </c>
      <c r="G39" s="48">
        <v>0</v>
      </c>
    </row>
    <row r="40" spans="1:7" ht="15">
      <c r="A40" s="4" t="s">
        <v>89</v>
      </c>
      <c r="B40" s="22" t="s">
        <v>90</v>
      </c>
      <c r="C40" s="48"/>
      <c r="D40" s="48">
        <v>14</v>
      </c>
      <c r="E40" s="48">
        <v>14</v>
      </c>
      <c r="F40" s="48">
        <v>14</v>
      </c>
      <c r="G40" s="48">
        <v>0</v>
      </c>
    </row>
    <row r="41" spans="1:7" ht="15">
      <c r="A41" s="6" t="s">
        <v>313</v>
      </c>
      <c r="B41" s="25" t="s">
        <v>91</v>
      </c>
      <c r="C41" s="54">
        <f>SUM(C39:C40)</f>
        <v>1200</v>
      </c>
      <c r="D41" s="54">
        <f>SUM(D39:D40)</f>
        <v>968</v>
      </c>
      <c r="E41" s="54">
        <f>SUM(E39:E40)</f>
        <v>968</v>
      </c>
      <c r="F41" s="54">
        <f>SUM(F39:F40)</f>
        <v>968</v>
      </c>
      <c r="G41" s="54">
        <f>SUM(G39:G40)</f>
        <v>0</v>
      </c>
    </row>
    <row r="42" spans="1:7" ht="15">
      <c r="A42" s="4" t="s">
        <v>92</v>
      </c>
      <c r="B42" s="22" t="s">
        <v>93</v>
      </c>
      <c r="C42" s="48">
        <v>716</v>
      </c>
      <c r="D42" s="48">
        <v>667</v>
      </c>
      <c r="E42" s="48">
        <v>633</v>
      </c>
      <c r="F42" s="48">
        <v>633</v>
      </c>
      <c r="G42" s="48">
        <v>0</v>
      </c>
    </row>
    <row r="43" spans="1:7" ht="15">
      <c r="A43" s="4" t="s">
        <v>94</v>
      </c>
      <c r="B43" s="22" t="s">
        <v>95</v>
      </c>
      <c r="C43" s="48"/>
      <c r="D43" s="48"/>
      <c r="E43" s="48"/>
      <c r="F43" s="48"/>
      <c r="G43" s="48"/>
    </row>
    <row r="44" spans="1:7" ht="15">
      <c r="A44" s="4" t="s">
        <v>335</v>
      </c>
      <c r="B44" s="22" t="s">
        <v>96</v>
      </c>
      <c r="C44" s="48"/>
      <c r="D44" s="48"/>
      <c r="E44" s="48"/>
      <c r="F44" s="48"/>
      <c r="G44" s="48"/>
    </row>
    <row r="45" spans="1:7" ht="15">
      <c r="A45" s="4" t="s">
        <v>336</v>
      </c>
      <c r="B45" s="22" t="s">
        <v>97</v>
      </c>
      <c r="C45" s="48"/>
      <c r="D45" s="48"/>
      <c r="E45" s="48"/>
      <c r="F45" s="48"/>
      <c r="G45" s="48"/>
    </row>
    <row r="46" spans="1:7" ht="15">
      <c r="A46" s="4" t="s">
        <v>98</v>
      </c>
      <c r="B46" s="22" t="s">
        <v>99</v>
      </c>
      <c r="C46" s="48"/>
      <c r="D46" s="48">
        <v>212</v>
      </c>
      <c r="E46" s="48">
        <v>212</v>
      </c>
      <c r="F46" s="48">
        <v>212</v>
      </c>
      <c r="G46" s="48">
        <v>0</v>
      </c>
    </row>
    <row r="47" spans="1:7" ht="15">
      <c r="A47" s="6" t="s">
        <v>314</v>
      </c>
      <c r="B47" s="25" t="s">
        <v>100</v>
      </c>
      <c r="C47" s="54">
        <f>SUM(C42:C46)</f>
        <v>716</v>
      </c>
      <c r="D47" s="54">
        <f>SUM(D42:D46)</f>
        <v>879</v>
      </c>
      <c r="E47" s="54">
        <f>SUM(E42:E46)</f>
        <v>845</v>
      </c>
      <c r="F47" s="54">
        <f>SUM(F42:F46)</f>
        <v>845</v>
      </c>
      <c r="G47" s="54">
        <f>SUM(G42:G46)</f>
        <v>0</v>
      </c>
    </row>
    <row r="48" spans="1:7" ht="15">
      <c r="A48" s="31" t="s">
        <v>315</v>
      </c>
      <c r="B48" s="43" t="s">
        <v>101</v>
      </c>
      <c r="C48" s="54">
        <f>SUM(C27,C30,C38,C41,C47)</f>
        <v>4624</v>
      </c>
      <c r="D48" s="54">
        <f>SUM(D27,D30,D38,D41,D47)</f>
        <v>4692</v>
      </c>
      <c r="E48" s="54">
        <f>SUM(E27,E30,E38,E41,E47)</f>
        <v>4534</v>
      </c>
      <c r="F48" s="54">
        <f>SUM(F27,F30,F38,F41,F47)</f>
        <v>4534</v>
      </c>
      <c r="G48" s="54">
        <f>SUM(G27,G30,G38,G41,G47)</f>
        <v>0</v>
      </c>
    </row>
    <row r="49" spans="1:7" ht="15">
      <c r="A49" s="10" t="s">
        <v>102</v>
      </c>
      <c r="B49" s="22" t="s">
        <v>103</v>
      </c>
      <c r="C49" s="48"/>
      <c r="D49" s="48"/>
      <c r="E49" s="48"/>
      <c r="F49" s="48"/>
      <c r="G49" s="48"/>
    </row>
    <row r="50" spans="1:7" ht="15">
      <c r="A50" s="10" t="s">
        <v>316</v>
      </c>
      <c r="B50" s="22" t="s">
        <v>104</v>
      </c>
      <c r="C50" s="48"/>
      <c r="D50" s="48"/>
      <c r="E50" s="48"/>
      <c r="F50" s="48"/>
      <c r="G50" s="48"/>
    </row>
    <row r="51" spans="1:7" ht="15">
      <c r="A51" s="13" t="s">
        <v>337</v>
      </c>
      <c r="B51" s="22" t="s">
        <v>105</v>
      </c>
      <c r="C51" s="48"/>
      <c r="D51" s="48"/>
      <c r="E51" s="48"/>
      <c r="F51" s="48"/>
      <c r="G51" s="48"/>
    </row>
    <row r="52" spans="1:7" ht="15">
      <c r="A52" s="13" t="s">
        <v>338</v>
      </c>
      <c r="B52" s="22" t="s">
        <v>106</v>
      </c>
      <c r="C52" s="48"/>
      <c r="D52" s="48"/>
      <c r="E52" s="48"/>
      <c r="F52" s="48"/>
      <c r="G52" s="48"/>
    </row>
    <row r="53" spans="1:7" ht="15">
      <c r="A53" s="13" t="s">
        <v>339</v>
      </c>
      <c r="B53" s="22" t="s">
        <v>107</v>
      </c>
      <c r="C53" s="48"/>
      <c r="D53" s="48"/>
      <c r="E53" s="48"/>
      <c r="F53" s="48"/>
      <c r="G53" s="48"/>
    </row>
    <row r="54" spans="1:7" ht="15">
      <c r="A54" s="10" t="s">
        <v>340</v>
      </c>
      <c r="B54" s="22" t="s">
        <v>108</v>
      </c>
      <c r="C54" s="48"/>
      <c r="D54" s="48"/>
      <c r="E54" s="48"/>
      <c r="F54" s="48"/>
      <c r="G54" s="48"/>
    </row>
    <row r="55" spans="1:7" ht="15">
      <c r="A55" s="10" t="s">
        <v>341</v>
      </c>
      <c r="B55" s="22" t="s">
        <v>109</v>
      </c>
      <c r="C55" s="48"/>
      <c r="D55" s="48"/>
      <c r="E55" s="48"/>
      <c r="F55" s="48"/>
      <c r="G55" s="48"/>
    </row>
    <row r="56" spans="1:7" ht="15">
      <c r="A56" s="10" t="s">
        <v>342</v>
      </c>
      <c r="B56" s="22" t="s">
        <v>110</v>
      </c>
      <c r="C56" s="48"/>
      <c r="D56" s="48"/>
      <c r="E56" s="48"/>
      <c r="F56" s="48"/>
      <c r="G56" s="48"/>
    </row>
    <row r="57" spans="1:7" ht="15">
      <c r="A57" s="40" t="s">
        <v>317</v>
      </c>
      <c r="B57" s="43" t="s">
        <v>111</v>
      </c>
      <c r="C57" s="54">
        <f>SUM(C49:C56)</f>
        <v>0</v>
      </c>
      <c r="D57" s="54">
        <f>SUM(D49:D56)</f>
        <v>0</v>
      </c>
      <c r="E57" s="54">
        <f>SUM(E49:E56)</f>
        <v>0</v>
      </c>
      <c r="F57" s="54">
        <f>SUM(F49:F56)</f>
        <v>0</v>
      </c>
      <c r="G57" s="54">
        <f>SUM(G49:G56)</f>
        <v>0</v>
      </c>
    </row>
    <row r="58" spans="1:7" ht="15">
      <c r="A58" s="9" t="s">
        <v>343</v>
      </c>
      <c r="B58" s="22" t="s">
        <v>112</v>
      </c>
      <c r="C58" s="48"/>
      <c r="D58" s="48"/>
      <c r="E58" s="48"/>
      <c r="F58" s="48"/>
      <c r="G58" s="48"/>
    </row>
    <row r="59" spans="1:7" ht="15">
      <c r="A59" s="9" t="s">
        <v>113</v>
      </c>
      <c r="B59" s="22" t="s">
        <v>114</v>
      </c>
      <c r="C59" s="48"/>
      <c r="D59" s="48"/>
      <c r="E59" s="48"/>
      <c r="F59" s="48"/>
      <c r="G59" s="48"/>
    </row>
    <row r="60" spans="1:7" ht="16.5" customHeight="1">
      <c r="A60" s="9" t="s">
        <v>115</v>
      </c>
      <c r="B60" s="22" t="s">
        <v>116</v>
      </c>
      <c r="C60" s="48"/>
      <c r="D60" s="48"/>
      <c r="E60" s="48"/>
      <c r="F60" s="48"/>
      <c r="G60" s="48"/>
    </row>
    <row r="61" spans="1:7" ht="16.5" customHeight="1">
      <c r="A61" s="9" t="s">
        <v>318</v>
      </c>
      <c r="B61" s="22" t="s">
        <v>117</v>
      </c>
      <c r="C61" s="48"/>
      <c r="D61" s="48"/>
      <c r="E61" s="48"/>
      <c r="F61" s="48"/>
      <c r="G61" s="48"/>
    </row>
    <row r="62" spans="1:7" ht="16.5" customHeight="1">
      <c r="A62" s="9" t="s">
        <v>344</v>
      </c>
      <c r="B62" s="22" t="s">
        <v>118</v>
      </c>
      <c r="C62" s="48"/>
      <c r="D62" s="48"/>
      <c r="E62" s="48"/>
      <c r="F62" s="48"/>
      <c r="G62" s="48"/>
    </row>
    <row r="63" spans="1:7" ht="15">
      <c r="A63" s="9" t="s">
        <v>319</v>
      </c>
      <c r="B63" s="22" t="s">
        <v>119</v>
      </c>
      <c r="C63" s="48"/>
      <c r="D63" s="48"/>
      <c r="E63" s="48"/>
      <c r="F63" s="48"/>
      <c r="G63" s="48"/>
    </row>
    <row r="64" spans="1:7" ht="15.75" customHeight="1">
      <c r="A64" s="9" t="s">
        <v>345</v>
      </c>
      <c r="B64" s="22" t="s">
        <v>120</v>
      </c>
      <c r="C64" s="48"/>
      <c r="D64" s="48"/>
      <c r="E64" s="48"/>
      <c r="F64" s="48"/>
      <c r="G64" s="48"/>
    </row>
    <row r="65" spans="1:7" ht="15.75" customHeight="1">
      <c r="A65" s="9" t="s">
        <v>346</v>
      </c>
      <c r="B65" s="22" t="s">
        <v>121</v>
      </c>
      <c r="C65" s="48"/>
      <c r="D65" s="48"/>
      <c r="E65" s="48"/>
      <c r="F65" s="48"/>
      <c r="G65" s="48"/>
    </row>
    <row r="66" spans="1:7" ht="15">
      <c r="A66" s="9" t="s">
        <v>122</v>
      </c>
      <c r="B66" s="22" t="s">
        <v>123</v>
      </c>
      <c r="C66" s="48"/>
      <c r="D66" s="48"/>
      <c r="E66" s="48"/>
      <c r="F66" s="48"/>
      <c r="G66" s="48"/>
    </row>
    <row r="67" spans="1:7" ht="15">
      <c r="A67" s="14" t="s">
        <v>124</v>
      </c>
      <c r="B67" s="22" t="s">
        <v>125</v>
      </c>
      <c r="C67" s="48"/>
      <c r="D67" s="48"/>
      <c r="E67" s="48"/>
      <c r="F67" s="48"/>
      <c r="G67" s="48"/>
    </row>
    <row r="68" spans="1:7" ht="15">
      <c r="A68" s="9" t="s">
        <v>347</v>
      </c>
      <c r="B68" s="22" t="s">
        <v>126</v>
      </c>
      <c r="C68" s="48"/>
      <c r="D68" s="48"/>
      <c r="E68" s="48"/>
      <c r="F68" s="48"/>
      <c r="G68" s="48"/>
    </row>
    <row r="69" spans="1:7" ht="15">
      <c r="A69" s="14" t="s">
        <v>424</v>
      </c>
      <c r="B69" s="22" t="s">
        <v>127</v>
      </c>
      <c r="C69" s="48"/>
      <c r="D69" s="48"/>
      <c r="E69" s="48"/>
      <c r="F69" s="48"/>
      <c r="G69" s="48"/>
    </row>
    <row r="70" spans="1:7" ht="15">
      <c r="A70" s="14" t="s">
        <v>425</v>
      </c>
      <c r="B70" s="22" t="s">
        <v>127</v>
      </c>
      <c r="C70" s="48"/>
      <c r="D70" s="48"/>
      <c r="E70" s="48"/>
      <c r="F70" s="48"/>
      <c r="G70" s="48"/>
    </row>
    <row r="71" spans="1:7" ht="15">
      <c r="A71" s="40" t="s">
        <v>320</v>
      </c>
      <c r="B71" s="43" t="s">
        <v>128</v>
      </c>
      <c r="C71" s="54">
        <f>SUM(C58:C70)</f>
        <v>0</v>
      </c>
      <c r="D71" s="54">
        <f>SUM(D58:D70)</f>
        <v>0</v>
      </c>
      <c r="E71" s="54">
        <f>SUM(E58:E70)</f>
        <v>0</v>
      </c>
      <c r="F71" s="54">
        <f>SUM(F58:F70)</f>
        <v>0</v>
      </c>
      <c r="G71" s="54">
        <f>SUM(G58:G70)</f>
        <v>0</v>
      </c>
    </row>
    <row r="72" spans="1:7" ht="15.75">
      <c r="A72" s="44" t="s">
        <v>1</v>
      </c>
      <c r="B72" s="43"/>
      <c r="C72" s="54">
        <f>SUM(C22,C23,C48,C57,C71)</f>
        <v>37128</v>
      </c>
      <c r="D72" s="54">
        <f>SUM(D22,D23,D48,D57,D71)</f>
        <v>45614</v>
      </c>
      <c r="E72" s="54">
        <f>SUM(E22,E23,E48,E57,E71)</f>
        <v>45456</v>
      </c>
      <c r="F72" s="54">
        <f>SUM(F22,F23,F48,F57,F71)</f>
        <v>45456</v>
      </c>
      <c r="G72" s="54">
        <f>SUM(G22,G23,G48,G57,G71)</f>
        <v>0</v>
      </c>
    </row>
    <row r="73" spans="1:7" ht="15">
      <c r="A73" s="26" t="s">
        <v>129</v>
      </c>
      <c r="B73" s="22" t="s">
        <v>130</v>
      </c>
      <c r="C73" s="48"/>
      <c r="D73" s="48"/>
      <c r="E73" s="48"/>
      <c r="F73" s="48"/>
      <c r="G73" s="48"/>
    </row>
    <row r="74" spans="1:7" ht="15">
      <c r="A74" s="26" t="s">
        <v>348</v>
      </c>
      <c r="B74" s="22" t="s">
        <v>131</v>
      </c>
      <c r="C74" s="48"/>
      <c r="D74" s="48"/>
      <c r="E74" s="48"/>
      <c r="F74" s="48"/>
      <c r="G74" s="48"/>
    </row>
    <row r="75" spans="1:7" ht="15">
      <c r="A75" s="26" t="s">
        <v>132</v>
      </c>
      <c r="B75" s="22" t="s">
        <v>133</v>
      </c>
      <c r="C75" s="48"/>
      <c r="D75" s="48"/>
      <c r="E75" s="48"/>
      <c r="F75" s="48"/>
      <c r="G75" s="48"/>
    </row>
    <row r="76" spans="1:7" ht="15">
      <c r="A76" s="26" t="s">
        <v>134</v>
      </c>
      <c r="B76" s="22" t="s">
        <v>135</v>
      </c>
      <c r="C76" s="48"/>
      <c r="D76" s="48"/>
      <c r="E76" s="48"/>
      <c r="F76" s="48"/>
      <c r="G76" s="48"/>
    </row>
    <row r="77" spans="1:7" ht="15">
      <c r="A77" s="5" t="s">
        <v>136</v>
      </c>
      <c r="B77" s="22" t="s">
        <v>137</v>
      </c>
      <c r="C77" s="48"/>
      <c r="D77" s="48"/>
      <c r="E77" s="48"/>
      <c r="F77" s="48"/>
      <c r="G77" s="48"/>
    </row>
    <row r="78" spans="1:7" ht="15">
      <c r="A78" s="5" t="s">
        <v>138</v>
      </c>
      <c r="B78" s="22" t="s">
        <v>139</v>
      </c>
      <c r="C78" s="48"/>
      <c r="D78" s="48"/>
      <c r="E78" s="48"/>
      <c r="F78" s="48"/>
      <c r="G78" s="48"/>
    </row>
    <row r="79" spans="1:7" ht="15">
      <c r="A79" s="5" t="s">
        <v>140</v>
      </c>
      <c r="B79" s="22" t="s">
        <v>141</v>
      </c>
      <c r="C79" s="48"/>
      <c r="D79" s="48"/>
      <c r="E79" s="48"/>
      <c r="F79" s="48"/>
      <c r="G79" s="48"/>
    </row>
    <row r="80" spans="1:7" ht="15">
      <c r="A80" s="41" t="s">
        <v>321</v>
      </c>
      <c r="B80" s="43" t="s">
        <v>142</v>
      </c>
      <c r="C80" s="54">
        <f>SUM(C73:C79)</f>
        <v>0</v>
      </c>
      <c r="D80" s="54">
        <f>SUM(D73:D79)</f>
        <v>0</v>
      </c>
      <c r="E80" s="54">
        <f>SUM(E73:E79)</f>
        <v>0</v>
      </c>
      <c r="F80" s="54">
        <f>SUM(F73:F79)</f>
        <v>0</v>
      </c>
      <c r="G80" s="54">
        <f>SUM(G73:G79)</f>
        <v>0</v>
      </c>
    </row>
    <row r="81" spans="1:7" ht="15">
      <c r="A81" s="10" t="s">
        <v>143</v>
      </c>
      <c r="B81" s="22" t="s">
        <v>144</v>
      </c>
      <c r="C81" s="48"/>
      <c r="D81" s="48"/>
      <c r="E81" s="48"/>
      <c r="F81" s="48"/>
      <c r="G81" s="48"/>
    </row>
    <row r="82" spans="1:7" ht="15">
      <c r="A82" s="10" t="s">
        <v>145</v>
      </c>
      <c r="B82" s="22" t="s">
        <v>146</v>
      </c>
      <c r="C82" s="48"/>
      <c r="D82" s="48"/>
      <c r="E82" s="48"/>
      <c r="F82" s="48"/>
      <c r="G82" s="48"/>
    </row>
    <row r="83" spans="1:7" ht="15">
      <c r="A83" s="10" t="s">
        <v>147</v>
      </c>
      <c r="B83" s="22" t="s">
        <v>148</v>
      </c>
      <c r="C83" s="48"/>
      <c r="D83" s="48"/>
      <c r="E83" s="48"/>
      <c r="F83" s="48"/>
      <c r="G83" s="48"/>
    </row>
    <row r="84" spans="1:7" ht="15">
      <c r="A84" s="10" t="s">
        <v>149</v>
      </c>
      <c r="B84" s="22" t="s">
        <v>150</v>
      </c>
      <c r="C84" s="48"/>
      <c r="D84" s="48"/>
      <c r="E84" s="48"/>
      <c r="F84" s="48"/>
      <c r="G84" s="48"/>
    </row>
    <row r="85" spans="1:7" ht="15">
      <c r="A85" s="40" t="s">
        <v>322</v>
      </c>
      <c r="B85" s="43" t="s">
        <v>151</v>
      </c>
      <c r="C85" s="54">
        <f>SUM(C81:C84)</f>
        <v>0</v>
      </c>
      <c r="D85" s="54">
        <f>SUM(D81:D84)</f>
        <v>0</v>
      </c>
      <c r="E85" s="54">
        <f>SUM(E81:E84)</f>
        <v>0</v>
      </c>
      <c r="F85" s="54">
        <f>SUM(F81:F84)</f>
        <v>0</v>
      </c>
      <c r="G85" s="54">
        <f>SUM(G81:G84)</f>
        <v>0</v>
      </c>
    </row>
    <row r="86" spans="1:7" ht="14.25" customHeight="1">
      <c r="A86" s="10" t="s">
        <v>152</v>
      </c>
      <c r="B86" s="22" t="s">
        <v>153</v>
      </c>
      <c r="C86" s="48"/>
      <c r="D86" s="48"/>
      <c r="E86" s="48"/>
      <c r="F86" s="48"/>
      <c r="G86" s="48"/>
    </row>
    <row r="87" spans="1:7" ht="14.25" customHeight="1">
      <c r="A87" s="10" t="s">
        <v>349</v>
      </c>
      <c r="B87" s="22" t="s">
        <v>154</v>
      </c>
      <c r="C87" s="48"/>
      <c r="D87" s="48"/>
      <c r="E87" s="48"/>
      <c r="F87" s="48"/>
      <c r="G87" s="48"/>
    </row>
    <row r="88" spans="1:7" ht="14.25" customHeight="1">
      <c r="A88" s="10" t="s">
        <v>350</v>
      </c>
      <c r="B88" s="22" t="s">
        <v>155</v>
      </c>
      <c r="C88" s="48"/>
      <c r="D88" s="48"/>
      <c r="E88" s="48"/>
      <c r="F88" s="48"/>
      <c r="G88" s="48"/>
    </row>
    <row r="89" spans="1:7" ht="14.25" customHeight="1">
      <c r="A89" s="10" t="s">
        <v>351</v>
      </c>
      <c r="B89" s="22" t="s">
        <v>156</v>
      </c>
      <c r="C89" s="48"/>
      <c r="D89" s="48"/>
      <c r="E89" s="48"/>
      <c r="F89" s="48"/>
      <c r="G89" s="48"/>
    </row>
    <row r="90" spans="1:7" ht="14.25" customHeight="1">
      <c r="A90" s="10" t="s">
        <v>352</v>
      </c>
      <c r="B90" s="22" t="s">
        <v>157</v>
      </c>
      <c r="C90" s="48"/>
      <c r="D90" s="48"/>
      <c r="E90" s="48"/>
      <c r="F90" s="48"/>
      <c r="G90" s="48"/>
    </row>
    <row r="91" spans="1:7" ht="14.25" customHeight="1">
      <c r="A91" s="10" t="s">
        <v>353</v>
      </c>
      <c r="B91" s="22" t="s">
        <v>158</v>
      </c>
      <c r="C91" s="48"/>
      <c r="D91" s="48"/>
      <c r="E91" s="48"/>
      <c r="F91" s="48"/>
      <c r="G91" s="48"/>
    </row>
    <row r="92" spans="1:7" ht="15">
      <c r="A92" s="10" t="s">
        <v>159</v>
      </c>
      <c r="B92" s="22" t="s">
        <v>160</v>
      </c>
      <c r="C92" s="48"/>
      <c r="D92" s="48"/>
      <c r="E92" s="48"/>
      <c r="F92" s="48"/>
      <c r="G92" s="48"/>
    </row>
    <row r="93" spans="1:7" ht="15">
      <c r="A93" s="10" t="s">
        <v>354</v>
      </c>
      <c r="B93" s="22" t="s">
        <v>161</v>
      </c>
      <c r="C93" s="48"/>
      <c r="D93" s="48"/>
      <c r="E93" s="48"/>
      <c r="F93" s="48"/>
      <c r="G93" s="48"/>
    </row>
    <row r="94" spans="1:7" ht="15">
      <c r="A94" s="40" t="s">
        <v>323</v>
      </c>
      <c r="B94" s="43" t="s">
        <v>162</v>
      </c>
      <c r="C94" s="54">
        <f>SUM(C86:C93)</f>
        <v>0</v>
      </c>
      <c r="D94" s="54">
        <f>SUM(D86:D93)</f>
        <v>0</v>
      </c>
      <c r="E94" s="54">
        <f>SUM(E86:E93)</f>
        <v>0</v>
      </c>
      <c r="F94" s="54">
        <f>SUM(F86:F93)</f>
        <v>0</v>
      </c>
      <c r="G94" s="54">
        <f>SUM(G86:G93)</f>
        <v>0</v>
      </c>
    </row>
    <row r="95" spans="1:7" ht="15.75">
      <c r="A95" s="44" t="s">
        <v>2</v>
      </c>
      <c r="B95" s="43"/>
      <c r="C95" s="54">
        <f>SUM(C94,C85,C80)</f>
        <v>0</v>
      </c>
      <c r="D95" s="54">
        <f>SUM(D94,D85,D80)</f>
        <v>0</v>
      </c>
      <c r="E95" s="54">
        <f>SUM(E94,E85,E80)</f>
        <v>0</v>
      </c>
      <c r="F95" s="54">
        <f>SUM(F94,F85,F80)</f>
        <v>0</v>
      </c>
      <c r="G95" s="54">
        <f>SUM(G94,G85,G80)</f>
        <v>0</v>
      </c>
    </row>
    <row r="96" spans="1:7" ht="15.75">
      <c r="A96" s="27" t="s">
        <v>362</v>
      </c>
      <c r="B96" s="28" t="s">
        <v>163</v>
      </c>
      <c r="C96" s="54">
        <f>SUM(C72,C95)</f>
        <v>37128</v>
      </c>
      <c r="D96" s="54">
        <f>SUM(D72,D95)</f>
        <v>45614</v>
      </c>
      <c r="E96" s="54">
        <f>SUM(E72,E95)</f>
        <v>45456</v>
      </c>
      <c r="F96" s="54">
        <f>SUM(F72,F95)</f>
        <v>45456</v>
      </c>
      <c r="G96" s="54">
        <f>SUM(G72,G95)</f>
        <v>0</v>
      </c>
    </row>
    <row r="97" spans="1:23" ht="15">
      <c r="A97" s="10" t="s">
        <v>355</v>
      </c>
      <c r="B97" s="4" t="s">
        <v>164</v>
      </c>
      <c r="C97" s="50"/>
      <c r="D97" s="50"/>
      <c r="E97" s="50"/>
      <c r="F97" s="50"/>
      <c r="G97" s="50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6"/>
      <c r="W97" s="16"/>
    </row>
    <row r="98" spans="1:23" ht="15">
      <c r="A98" s="10" t="s">
        <v>165</v>
      </c>
      <c r="B98" s="4" t="s">
        <v>166</v>
      </c>
      <c r="C98" s="50"/>
      <c r="D98" s="50"/>
      <c r="E98" s="50"/>
      <c r="F98" s="50"/>
      <c r="G98" s="50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6"/>
      <c r="W98" s="16"/>
    </row>
    <row r="99" spans="1:23" ht="15">
      <c r="A99" s="10" t="s">
        <v>356</v>
      </c>
      <c r="B99" s="4" t="s">
        <v>167</v>
      </c>
      <c r="C99" s="50"/>
      <c r="D99" s="50"/>
      <c r="E99" s="50"/>
      <c r="F99" s="50"/>
      <c r="G99" s="50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6"/>
      <c r="W99" s="16"/>
    </row>
    <row r="100" spans="1:23" ht="15">
      <c r="A100" s="12" t="s">
        <v>324</v>
      </c>
      <c r="B100" s="6" t="s">
        <v>168</v>
      </c>
      <c r="C100" s="51"/>
      <c r="D100" s="51"/>
      <c r="E100" s="51"/>
      <c r="F100" s="51"/>
      <c r="G100" s="51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6"/>
      <c r="W100" s="16"/>
    </row>
    <row r="101" spans="1:23" ht="15">
      <c r="A101" s="29" t="s">
        <v>357</v>
      </c>
      <c r="B101" s="4" t="s">
        <v>169</v>
      </c>
      <c r="C101" s="52"/>
      <c r="D101" s="52"/>
      <c r="E101" s="52"/>
      <c r="F101" s="52"/>
      <c r="G101" s="52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6"/>
      <c r="W101" s="16"/>
    </row>
    <row r="102" spans="1:23" ht="15">
      <c r="A102" s="29" t="s">
        <v>327</v>
      </c>
      <c r="B102" s="4" t="s">
        <v>170</v>
      </c>
      <c r="C102" s="52"/>
      <c r="D102" s="52"/>
      <c r="E102" s="52"/>
      <c r="F102" s="52"/>
      <c r="G102" s="52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6"/>
      <c r="W102" s="16"/>
    </row>
    <row r="103" spans="1:23" ht="15">
      <c r="A103" s="10" t="s">
        <v>171</v>
      </c>
      <c r="B103" s="4" t="s">
        <v>172</v>
      </c>
      <c r="C103" s="50"/>
      <c r="D103" s="50"/>
      <c r="E103" s="50"/>
      <c r="F103" s="50"/>
      <c r="G103" s="50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6"/>
      <c r="W103" s="16"/>
    </row>
    <row r="104" spans="1:23" ht="15">
      <c r="A104" s="10" t="s">
        <v>358</v>
      </c>
      <c r="B104" s="4" t="s">
        <v>173</v>
      </c>
      <c r="C104" s="50"/>
      <c r="D104" s="50"/>
      <c r="E104" s="50"/>
      <c r="F104" s="50"/>
      <c r="G104" s="50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6"/>
      <c r="W104" s="16"/>
    </row>
    <row r="105" spans="1:23" ht="15">
      <c r="A105" s="11" t="s">
        <v>325</v>
      </c>
      <c r="B105" s="6" t="s">
        <v>174</v>
      </c>
      <c r="C105" s="53"/>
      <c r="D105" s="53"/>
      <c r="E105" s="53"/>
      <c r="F105" s="53"/>
      <c r="G105" s="53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6"/>
      <c r="W105" s="16"/>
    </row>
    <row r="106" spans="1:23" ht="15">
      <c r="A106" s="29" t="s">
        <v>175</v>
      </c>
      <c r="B106" s="4" t="s">
        <v>176</v>
      </c>
      <c r="C106" s="52"/>
      <c r="D106" s="52"/>
      <c r="E106" s="52"/>
      <c r="F106" s="52"/>
      <c r="G106" s="52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6"/>
      <c r="W106" s="16"/>
    </row>
    <row r="107" spans="1:23" ht="15">
      <c r="A107" s="29" t="s">
        <v>177</v>
      </c>
      <c r="B107" s="4" t="s">
        <v>178</v>
      </c>
      <c r="C107" s="52"/>
      <c r="D107" s="52"/>
      <c r="E107" s="52"/>
      <c r="F107" s="52"/>
      <c r="G107" s="52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6"/>
      <c r="W107" s="16"/>
    </row>
    <row r="108" spans="1:23" ht="15">
      <c r="A108" s="11" t="s">
        <v>179</v>
      </c>
      <c r="B108" s="6" t="s">
        <v>180</v>
      </c>
      <c r="C108" s="52"/>
      <c r="D108" s="52"/>
      <c r="E108" s="52"/>
      <c r="F108" s="52"/>
      <c r="G108" s="52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6"/>
      <c r="W108" s="16"/>
    </row>
    <row r="109" spans="1:23" ht="15">
      <c r="A109" s="29" t="s">
        <v>181</v>
      </c>
      <c r="B109" s="4" t="s">
        <v>182</v>
      </c>
      <c r="C109" s="52"/>
      <c r="D109" s="52"/>
      <c r="E109" s="52"/>
      <c r="F109" s="52"/>
      <c r="G109" s="52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6"/>
      <c r="W109" s="16"/>
    </row>
    <row r="110" spans="1:23" ht="15">
      <c r="A110" s="29" t="s">
        <v>183</v>
      </c>
      <c r="B110" s="4" t="s">
        <v>184</v>
      </c>
      <c r="C110" s="52"/>
      <c r="D110" s="52"/>
      <c r="E110" s="52"/>
      <c r="F110" s="52"/>
      <c r="G110" s="52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6"/>
      <c r="W110" s="16"/>
    </row>
    <row r="111" spans="1:23" ht="15">
      <c r="A111" s="29" t="s">
        <v>185</v>
      </c>
      <c r="B111" s="4" t="s">
        <v>186</v>
      </c>
      <c r="C111" s="52"/>
      <c r="D111" s="52"/>
      <c r="E111" s="52"/>
      <c r="F111" s="52"/>
      <c r="G111" s="52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6"/>
      <c r="W111" s="16"/>
    </row>
    <row r="112" spans="1:23" ht="15">
      <c r="A112" s="30" t="s">
        <v>326</v>
      </c>
      <c r="B112" s="31" t="s">
        <v>187</v>
      </c>
      <c r="C112" s="53">
        <f>SUM(C97:C111)</f>
        <v>0</v>
      </c>
      <c r="D112" s="53">
        <f>SUM(D97:D111)</f>
        <v>0</v>
      </c>
      <c r="E112" s="53">
        <f>SUM(E97:E111)</f>
        <v>0</v>
      </c>
      <c r="F112" s="53">
        <f>SUM(F97:F111)</f>
        <v>0</v>
      </c>
      <c r="G112" s="53">
        <f>SUM(G97:G111)</f>
        <v>0</v>
      </c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6"/>
      <c r="W112" s="16"/>
    </row>
    <row r="113" spans="1:23" ht="15">
      <c r="A113" s="29" t="s">
        <v>188</v>
      </c>
      <c r="B113" s="4" t="s">
        <v>189</v>
      </c>
      <c r="C113" s="52"/>
      <c r="D113" s="52"/>
      <c r="E113" s="52"/>
      <c r="F113" s="52"/>
      <c r="G113" s="52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6"/>
      <c r="W113" s="16"/>
    </row>
    <row r="114" spans="1:23" ht="15">
      <c r="A114" s="10" t="s">
        <v>190</v>
      </c>
      <c r="B114" s="4" t="s">
        <v>191</v>
      </c>
      <c r="C114" s="50"/>
      <c r="D114" s="50"/>
      <c r="E114" s="50"/>
      <c r="F114" s="50"/>
      <c r="G114" s="50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6"/>
      <c r="W114" s="16"/>
    </row>
    <row r="115" spans="1:23" ht="15">
      <c r="A115" s="29" t="s">
        <v>359</v>
      </c>
      <c r="B115" s="4" t="s">
        <v>192</v>
      </c>
      <c r="C115" s="52"/>
      <c r="D115" s="52"/>
      <c r="E115" s="52"/>
      <c r="F115" s="52"/>
      <c r="G115" s="52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6"/>
      <c r="W115" s="16"/>
    </row>
    <row r="116" spans="1:23" ht="15">
      <c r="A116" s="29" t="s">
        <v>328</v>
      </c>
      <c r="B116" s="4" t="s">
        <v>193</v>
      </c>
      <c r="C116" s="52"/>
      <c r="D116" s="52"/>
      <c r="E116" s="52"/>
      <c r="F116" s="52"/>
      <c r="G116" s="52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6"/>
      <c r="W116" s="16"/>
    </row>
    <row r="117" spans="1:23" ht="15">
      <c r="A117" s="30" t="s">
        <v>329</v>
      </c>
      <c r="B117" s="31" t="s">
        <v>194</v>
      </c>
      <c r="C117" s="53">
        <f>SUM(C113:C116)</f>
        <v>0</v>
      </c>
      <c r="D117" s="53">
        <f>SUM(D113:D116)</f>
        <v>0</v>
      </c>
      <c r="E117" s="53">
        <f>SUM(E113:E116)</f>
        <v>0</v>
      </c>
      <c r="F117" s="53">
        <f>SUM(F113:F116)</f>
        <v>0</v>
      </c>
      <c r="G117" s="53">
        <f>SUM(G113:G116)</f>
        <v>0</v>
      </c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6"/>
      <c r="W117" s="16"/>
    </row>
    <row r="118" spans="1:23" ht="15">
      <c r="A118" s="10" t="s">
        <v>195</v>
      </c>
      <c r="B118" s="4" t="s">
        <v>196</v>
      </c>
      <c r="C118" s="50"/>
      <c r="D118" s="50"/>
      <c r="E118" s="50"/>
      <c r="F118" s="50"/>
      <c r="G118" s="50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6"/>
      <c r="W118" s="16"/>
    </row>
    <row r="119" spans="1:23" ht="15.75">
      <c r="A119" s="32" t="s">
        <v>363</v>
      </c>
      <c r="B119" s="33" t="s">
        <v>197</v>
      </c>
      <c r="C119" s="53">
        <f>SUM(C117,C112,C118)</f>
        <v>0</v>
      </c>
      <c r="D119" s="53">
        <f>SUM(D117,D112,D118)</f>
        <v>0</v>
      </c>
      <c r="E119" s="53">
        <f>SUM(E117,E112,E118)</f>
        <v>0</v>
      </c>
      <c r="F119" s="53">
        <f>SUM(F117,F112,F118)</f>
        <v>0</v>
      </c>
      <c r="G119" s="53">
        <f>SUM(G117,G112,G118)</f>
        <v>0</v>
      </c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6"/>
      <c r="W119" s="16"/>
    </row>
    <row r="120" spans="1:23" ht="15.75">
      <c r="A120" s="36" t="s">
        <v>398</v>
      </c>
      <c r="B120" s="37"/>
      <c r="C120" s="54">
        <f>SUM(C96,C119)</f>
        <v>37128</v>
      </c>
      <c r="D120" s="54">
        <f>SUM(D96,D119)</f>
        <v>45614</v>
      </c>
      <c r="E120" s="54">
        <f>SUM(E96,E119)</f>
        <v>45456</v>
      </c>
      <c r="F120" s="54">
        <f>SUM(F96,F119)</f>
        <v>45456</v>
      </c>
      <c r="G120" s="54">
        <f>SUM(G96,G119)</f>
        <v>0</v>
      </c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</row>
    <row r="121" spans="2:23" ht="15"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</row>
    <row r="122" spans="2:23" ht="15"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</row>
    <row r="123" spans="2:23" ht="15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</row>
    <row r="124" spans="2:23" ht="15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</row>
    <row r="125" spans="2:23" ht="15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</row>
    <row r="126" spans="2:23" ht="15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</row>
    <row r="127" spans="2:23" ht="15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</row>
    <row r="128" spans="2:23" ht="15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</row>
    <row r="129" spans="2:23" ht="15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</row>
    <row r="130" spans="2:23" ht="15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</row>
    <row r="131" spans="2:23" ht="15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</row>
    <row r="132" spans="2:23" ht="15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</row>
    <row r="133" spans="2:23" ht="15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</row>
    <row r="134" spans="2:23" ht="15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</row>
    <row r="135" spans="2:23" ht="15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</row>
    <row r="136" spans="2:23" ht="15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</row>
    <row r="137" spans="2:23" ht="15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</row>
    <row r="138" spans="2:23" ht="15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</row>
    <row r="139" spans="2:23" ht="15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</row>
    <row r="140" spans="2:23" ht="15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</row>
    <row r="141" spans="2:23" ht="15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</row>
    <row r="142" spans="2:23" ht="15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</row>
    <row r="143" spans="2:23" ht="15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</row>
    <row r="144" spans="2:23" ht="15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</row>
    <row r="145" spans="2:23" ht="15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</row>
    <row r="146" spans="2:23" ht="15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</row>
    <row r="147" spans="2:23" ht="15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</row>
    <row r="148" spans="2:23" ht="15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</row>
    <row r="149" spans="2:23" ht="15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</row>
    <row r="150" spans="2:23" ht="15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</row>
    <row r="151" spans="2:23" ht="15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</row>
    <row r="152" spans="2:23" ht="15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</row>
    <row r="153" spans="2:23" ht="15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</row>
    <row r="154" spans="2:23" ht="15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</row>
    <row r="155" spans="2:23" ht="15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</row>
    <row r="156" spans="2:23" ht="15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</row>
    <row r="157" spans="2:23" ht="15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</row>
    <row r="158" spans="2:23" ht="15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</row>
    <row r="159" spans="2:23" ht="15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</row>
    <row r="160" spans="2:23" ht="15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</row>
    <row r="161" spans="2:23" ht="15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</row>
    <row r="162" spans="2:23" ht="15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</row>
    <row r="163" spans="2:23" ht="15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</row>
    <row r="164" spans="2:23" ht="15"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</row>
    <row r="165" spans="2:23" ht="15"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</row>
    <row r="166" spans="2:23" ht="15"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</row>
    <row r="167" spans="2:23" ht="15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</row>
    <row r="168" spans="2:23" ht="15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</row>
    <row r="169" spans="2:23" ht="15"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</row>
  </sheetData>
  <sheetProtection/>
  <mergeCells count="2">
    <mergeCell ref="A1:G1"/>
    <mergeCell ref="A2:G2"/>
  </mergeCells>
  <printOptions/>
  <pageMargins left="0.7086614173228347" right="0.7086614173228347" top="0.4216666666666667" bottom="0.35433070866141736" header="0.31496062992125984" footer="0.31496062992125984"/>
  <pageSetup fitToHeight="1" fitToWidth="1" horizontalDpi="600" verticalDpi="600" orientation="portrait" paperSize="9" scale="44" r:id="rId1"/>
  <headerFooter>
    <oddHeader>&amp;C5/2020. (VII.10.) önkormányzati rendelet 3. sz. melléklete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8"/>
  <sheetViews>
    <sheetView view="pageLayout" workbookViewId="0" topLeftCell="A1">
      <selection activeCell="F98" sqref="F98:G98"/>
    </sheetView>
  </sheetViews>
  <sheetFormatPr defaultColWidth="9.140625" defaultRowHeight="15"/>
  <cols>
    <col min="1" max="1" width="92.57421875" style="0" customWidth="1"/>
    <col min="3" max="3" width="14.140625" style="0" customWidth="1"/>
    <col min="4" max="4" width="16.140625" style="0" customWidth="1"/>
    <col min="5" max="7" width="13.140625" style="0" customWidth="1"/>
  </cols>
  <sheetData>
    <row r="1" spans="1:7" ht="24" customHeight="1">
      <c r="A1" s="247" t="s">
        <v>807</v>
      </c>
      <c r="B1" s="247"/>
      <c r="C1" s="247"/>
      <c r="D1" s="247"/>
      <c r="E1" s="247"/>
      <c r="F1" s="247"/>
      <c r="G1" s="247"/>
    </row>
    <row r="2" spans="1:7" ht="24" customHeight="1">
      <c r="A2" s="240" t="s">
        <v>418</v>
      </c>
      <c r="B2" s="240"/>
      <c r="C2" s="240"/>
      <c r="D2" s="240"/>
      <c r="E2" s="240"/>
      <c r="F2" s="240"/>
      <c r="G2" s="240"/>
    </row>
    <row r="3" ht="18">
      <c r="A3" s="39"/>
    </row>
    <row r="4" ht="15">
      <c r="A4" s="3"/>
    </row>
    <row r="5" spans="1:7" ht="43.5">
      <c r="A5" s="1" t="s">
        <v>26</v>
      </c>
      <c r="B5" s="2" t="s">
        <v>0</v>
      </c>
      <c r="C5" s="60" t="s">
        <v>432</v>
      </c>
      <c r="D5" s="60" t="s">
        <v>433</v>
      </c>
      <c r="E5" s="60" t="s">
        <v>696</v>
      </c>
      <c r="F5" s="60" t="s">
        <v>856</v>
      </c>
      <c r="G5" s="60" t="s">
        <v>855</v>
      </c>
    </row>
    <row r="6" spans="1:7" ht="15" customHeight="1">
      <c r="A6" s="23" t="s">
        <v>198</v>
      </c>
      <c r="B6" s="5" t="s">
        <v>199</v>
      </c>
      <c r="C6" s="56"/>
      <c r="D6" s="56"/>
      <c r="E6" s="56"/>
      <c r="F6" s="56"/>
      <c r="G6" s="56"/>
    </row>
    <row r="7" spans="1:7" ht="15" customHeight="1">
      <c r="A7" s="4" t="s">
        <v>200</v>
      </c>
      <c r="B7" s="5" t="s">
        <v>201</v>
      </c>
      <c r="C7" s="56"/>
      <c r="D7" s="56"/>
      <c r="E7" s="56"/>
      <c r="F7" s="56"/>
      <c r="G7" s="56"/>
    </row>
    <row r="8" spans="1:7" ht="15" customHeight="1">
      <c r="A8" s="4" t="s">
        <v>202</v>
      </c>
      <c r="B8" s="5" t="s">
        <v>203</v>
      </c>
      <c r="C8" s="56"/>
      <c r="D8" s="56"/>
      <c r="E8" s="56"/>
      <c r="F8" s="56"/>
      <c r="G8" s="56"/>
    </row>
    <row r="9" spans="1:7" ht="15" customHeight="1">
      <c r="A9" s="4" t="s">
        <v>204</v>
      </c>
      <c r="B9" s="5" t="s">
        <v>205</v>
      </c>
      <c r="C9" s="56"/>
      <c r="D9" s="56"/>
      <c r="E9" s="56"/>
      <c r="F9" s="56"/>
      <c r="G9" s="56"/>
    </row>
    <row r="10" spans="1:7" ht="15" customHeight="1">
      <c r="A10" s="4" t="s">
        <v>206</v>
      </c>
      <c r="B10" s="5" t="s">
        <v>207</v>
      </c>
      <c r="C10" s="56"/>
      <c r="D10" s="56"/>
      <c r="E10" s="56"/>
      <c r="F10" s="56"/>
      <c r="G10" s="56"/>
    </row>
    <row r="11" spans="1:7" ht="15" customHeight="1">
      <c r="A11" s="4" t="s">
        <v>208</v>
      </c>
      <c r="B11" s="5" t="s">
        <v>209</v>
      </c>
      <c r="C11" s="56"/>
      <c r="D11" s="56"/>
      <c r="E11" s="56"/>
      <c r="F11" s="56"/>
      <c r="G11" s="56"/>
    </row>
    <row r="12" spans="1:7" ht="15" customHeight="1">
      <c r="A12" s="6" t="s">
        <v>401</v>
      </c>
      <c r="B12" s="7" t="s">
        <v>210</v>
      </c>
      <c r="C12" s="49">
        <f>SUM(C6:C11)</f>
        <v>0</v>
      </c>
      <c r="D12" s="49">
        <f>SUM(D6:D11)</f>
        <v>0</v>
      </c>
      <c r="E12" s="49">
        <f>SUM(E6:E11)</f>
        <v>0</v>
      </c>
      <c r="F12" s="49">
        <f>SUM(F6:F11)</f>
        <v>0</v>
      </c>
      <c r="G12" s="49">
        <f>SUM(G6:G11)</f>
        <v>0</v>
      </c>
    </row>
    <row r="13" spans="1:7" ht="15" customHeight="1">
      <c r="A13" s="4" t="s">
        <v>211</v>
      </c>
      <c r="B13" s="5" t="s">
        <v>212</v>
      </c>
      <c r="C13" s="56"/>
      <c r="D13" s="56"/>
      <c r="E13" s="56"/>
      <c r="F13" s="56"/>
      <c r="G13" s="56"/>
    </row>
    <row r="14" spans="1:7" ht="15" customHeight="1">
      <c r="A14" s="4" t="s">
        <v>213</v>
      </c>
      <c r="B14" s="5" t="s">
        <v>214</v>
      </c>
      <c r="C14" s="56"/>
      <c r="D14" s="56"/>
      <c r="E14" s="56"/>
      <c r="F14" s="56"/>
      <c r="G14" s="56"/>
    </row>
    <row r="15" spans="1:7" ht="15" customHeight="1">
      <c r="A15" s="4" t="s">
        <v>364</v>
      </c>
      <c r="B15" s="5" t="s">
        <v>215</v>
      </c>
      <c r="C15" s="56"/>
      <c r="D15" s="56"/>
      <c r="E15" s="56"/>
      <c r="F15" s="56"/>
      <c r="G15" s="56"/>
    </row>
    <row r="16" spans="1:7" ht="15" customHeight="1">
      <c r="A16" s="4" t="s">
        <v>365</v>
      </c>
      <c r="B16" s="5" t="s">
        <v>216</v>
      </c>
      <c r="C16" s="56"/>
      <c r="D16" s="56"/>
      <c r="E16" s="56"/>
      <c r="F16" s="56"/>
      <c r="G16" s="56"/>
    </row>
    <row r="17" spans="1:7" ht="15" customHeight="1">
      <c r="A17" s="4" t="s">
        <v>366</v>
      </c>
      <c r="B17" s="5" t="s">
        <v>217</v>
      </c>
      <c r="C17" s="56"/>
      <c r="D17" s="56"/>
      <c r="E17" s="56"/>
      <c r="F17" s="56"/>
      <c r="G17" s="56"/>
    </row>
    <row r="18" spans="1:7" ht="15" customHeight="1">
      <c r="A18" s="31" t="s">
        <v>402</v>
      </c>
      <c r="B18" s="41" t="s">
        <v>218</v>
      </c>
      <c r="C18" s="49">
        <f>SUM(C12:C17)</f>
        <v>0</v>
      </c>
      <c r="D18" s="49">
        <f>SUM(D12:D17)</f>
        <v>0</v>
      </c>
      <c r="E18" s="49">
        <f>SUM(E12:E17)</f>
        <v>0</v>
      </c>
      <c r="F18" s="49">
        <f>SUM(F12:F17)</f>
        <v>0</v>
      </c>
      <c r="G18" s="49">
        <f>SUM(G12:G17)</f>
        <v>0</v>
      </c>
    </row>
    <row r="19" spans="1:7" ht="15" customHeight="1">
      <c r="A19" s="4" t="s">
        <v>370</v>
      </c>
      <c r="B19" s="5" t="s">
        <v>227</v>
      </c>
      <c r="C19" s="56"/>
      <c r="D19" s="56"/>
      <c r="E19" s="56"/>
      <c r="F19" s="56"/>
      <c r="G19" s="56"/>
    </row>
    <row r="20" spans="1:7" ht="15" customHeight="1">
      <c r="A20" s="4" t="s">
        <v>371</v>
      </c>
      <c r="B20" s="5" t="s">
        <v>228</v>
      </c>
      <c r="C20" s="56"/>
      <c r="D20" s="56"/>
      <c r="E20" s="56"/>
      <c r="F20" s="56"/>
      <c r="G20" s="56"/>
    </row>
    <row r="21" spans="1:7" ht="15" customHeight="1">
      <c r="A21" s="6" t="s">
        <v>404</v>
      </c>
      <c r="B21" s="7" t="s">
        <v>229</v>
      </c>
      <c r="C21" s="56">
        <f>SUM(C19:C20)</f>
        <v>0</v>
      </c>
      <c r="D21" s="56">
        <f>SUM(D19:D20)</f>
        <v>0</v>
      </c>
      <c r="E21" s="56">
        <f>SUM(E19:E20)</f>
        <v>0</v>
      </c>
      <c r="F21" s="56">
        <f>SUM(F19:F20)</f>
        <v>0</v>
      </c>
      <c r="G21" s="56">
        <f>SUM(G19:G20)</f>
        <v>0</v>
      </c>
    </row>
    <row r="22" spans="1:7" ht="15" customHeight="1">
      <c r="A22" s="4" t="s">
        <v>372</v>
      </c>
      <c r="B22" s="5" t="s">
        <v>230</v>
      </c>
      <c r="C22" s="56"/>
      <c r="D22" s="56"/>
      <c r="E22" s="56"/>
      <c r="F22" s="56"/>
      <c r="G22" s="56"/>
    </row>
    <row r="23" spans="1:7" ht="15" customHeight="1">
      <c r="A23" s="4" t="s">
        <v>373</v>
      </c>
      <c r="B23" s="5" t="s">
        <v>231</v>
      </c>
      <c r="C23" s="56"/>
      <c r="D23" s="56"/>
      <c r="E23" s="56"/>
      <c r="F23" s="56"/>
      <c r="G23" s="56"/>
    </row>
    <row r="24" spans="1:7" ht="15" customHeight="1">
      <c r="A24" s="4" t="s">
        <v>374</v>
      </c>
      <c r="B24" s="5" t="s">
        <v>232</v>
      </c>
      <c r="C24" s="56"/>
      <c r="D24" s="56"/>
      <c r="E24" s="56"/>
      <c r="F24" s="56"/>
      <c r="G24" s="56"/>
    </row>
    <row r="25" spans="1:7" ht="15" customHeight="1">
      <c r="A25" s="4" t="s">
        <v>375</v>
      </c>
      <c r="B25" s="5" t="s">
        <v>233</v>
      </c>
      <c r="C25" s="56"/>
      <c r="D25" s="56"/>
      <c r="E25" s="56"/>
      <c r="F25" s="56"/>
      <c r="G25" s="56"/>
    </row>
    <row r="26" spans="1:7" ht="15" customHeight="1">
      <c r="A26" s="4" t="s">
        <v>376</v>
      </c>
      <c r="B26" s="5" t="s">
        <v>234</v>
      </c>
      <c r="C26" s="56"/>
      <c r="D26" s="56"/>
      <c r="E26" s="56"/>
      <c r="F26" s="56"/>
      <c r="G26" s="56"/>
    </row>
    <row r="27" spans="1:7" ht="15" customHeight="1">
      <c r="A27" s="4" t="s">
        <v>235</v>
      </c>
      <c r="B27" s="5" t="s">
        <v>236</v>
      </c>
      <c r="C27" s="56"/>
      <c r="D27" s="56"/>
      <c r="E27" s="56"/>
      <c r="F27" s="56"/>
      <c r="G27" s="56"/>
    </row>
    <row r="28" spans="1:7" ht="15" customHeight="1">
      <c r="A28" s="4" t="s">
        <v>377</v>
      </c>
      <c r="B28" s="5" t="s">
        <v>237</v>
      </c>
      <c r="C28" s="56"/>
      <c r="D28" s="56"/>
      <c r="E28" s="56"/>
      <c r="F28" s="56"/>
      <c r="G28" s="56"/>
    </row>
    <row r="29" spans="1:7" ht="15" customHeight="1">
      <c r="A29" s="4" t="s">
        <v>378</v>
      </c>
      <c r="B29" s="5" t="s">
        <v>238</v>
      </c>
      <c r="C29" s="56"/>
      <c r="D29" s="56"/>
      <c r="E29" s="56"/>
      <c r="F29" s="56"/>
      <c r="G29" s="56"/>
    </row>
    <row r="30" spans="1:7" ht="15" customHeight="1">
      <c r="A30" s="6" t="s">
        <v>405</v>
      </c>
      <c r="B30" s="7" t="s">
        <v>239</v>
      </c>
      <c r="C30" s="49">
        <f>SUM(C25:C29)</f>
        <v>0</v>
      </c>
      <c r="D30" s="49">
        <f>SUM(D25:D29)</f>
        <v>0</v>
      </c>
      <c r="E30" s="49">
        <f>SUM(E25:E29)</f>
        <v>0</v>
      </c>
      <c r="F30" s="49">
        <f>SUM(F25:F29)</f>
        <v>0</v>
      </c>
      <c r="G30" s="49">
        <f>SUM(G25:G29)</f>
        <v>0</v>
      </c>
    </row>
    <row r="31" spans="1:7" ht="15" customHeight="1">
      <c r="A31" s="4" t="s">
        <v>379</v>
      </c>
      <c r="B31" s="5" t="s">
        <v>240</v>
      </c>
      <c r="C31" s="56"/>
      <c r="D31" s="56"/>
      <c r="E31" s="56"/>
      <c r="F31" s="56"/>
      <c r="G31" s="56"/>
    </row>
    <row r="32" spans="1:7" ht="15" customHeight="1">
      <c r="A32" s="31" t="s">
        <v>406</v>
      </c>
      <c r="B32" s="41" t="s">
        <v>241</v>
      </c>
      <c r="C32" s="49">
        <f>SUM(C22:C24,C30,C31)</f>
        <v>0</v>
      </c>
      <c r="D32" s="49">
        <f>SUM(D22:D24,D30,D31)</f>
        <v>0</v>
      </c>
      <c r="E32" s="49">
        <f>SUM(E22:E24,E30,E31)</f>
        <v>0</v>
      </c>
      <c r="F32" s="49">
        <f>SUM(F22:F24,F30,F31)</f>
        <v>0</v>
      </c>
      <c r="G32" s="49">
        <f>SUM(G22:G24,G30,G31)</f>
        <v>0</v>
      </c>
    </row>
    <row r="33" spans="1:7" ht="15" customHeight="1">
      <c r="A33" s="10" t="s">
        <v>242</v>
      </c>
      <c r="B33" s="5" t="s">
        <v>243</v>
      </c>
      <c r="C33" s="56"/>
      <c r="D33" s="56"/>
      <c r="E33" s="56"/>
      <c r="F33" s="56"/>
      <c r="G33" s="56"/>
    </row>
    <row r="34" spans="1:7" ht="15" customHeight="1">
      <c r="A34" s="10" t="s">
        <v>380</v>
      </c>
      <c r="B34" s="5" t="s">
        <v>244</v>
      </c>
      <c r="C34" s="56">
        <v>60</v>
      </c>
      <c r="D34" s="56">
        <v>94</v>
      </c>
      <c r="E34" s="56">
        <v>94</v>
      </c>
      <c r="F34" s="56">
        <v>0</v>
      </c>
      <c r="G34" s="56">
        <v>94</v>
      </c>
    </row>
    <row r="35" spans="1:7" ht="15" customHeight="1">
      <c r="A35" s="10" t="s">
        <v>381</v>
      </c>
      <c r="B35" s="5" t="s">
        <v>245</v>
      </c>
      <c r="C35" s="56"/>
      <c r="D35" s="56"/>
      <c r="E35" s="56"/>
      <c r="F35" s="56"/>
      <c r="G35" s="56"/>
    </row>
    <row r="36" spans="1:7" ht="15" customHeight="1">
      <c r="A36" s="10" t="s">
        <v>382</v>
      </c>
      <c r="B36" s="5" t="s">
        <v>246</v>
      </c>
      <c r="C36" s="56"/>
      <c r="D36" s="56"/>
      <c r="E36" s="56"/>
      <c r="F36" s="56"/>
      <c r="G36" s="56"/>
    </row>
    <row r="37" spans="1:7" ht="15" customHeight="1">
      <c r="A37" s="10" t="s">
        <v>247</v>
      </c>
      <c r="B37" s="5" t="s">
        <v>248</v>
      </c>
      <c r="C37" s="56"/>
      <c r="D37" s="56"/>
      <c r="E37" s="56"/>
      <c r="F37" s="56"/>
      <c r="G37" s="56"/>
    </row>
    <row r="38" spans="1:7" ht="15" customHeight="1">
      <c r="A38" s="10" t="s">
        <v>249</v>
      </c>
      <c r="B38" s="5" t="s">
        <v>250</v>
      </c>
      <c r="C38" s="56"/>
      <c r="D38" s="56"/>
      <c r="E38" s="56"/>
      <c r="F38" s="56"/>
      <c r="G38" s="56"/>
    </row>
    <row r="39" spans="1:7" ht="15" customHeight="1">
      <c r="A39" s="10" t="s">
        <v>251</v>
      </c>
      <c r="B39" s="5" t="s">
        <v>252</v>
      </c>
      <c r="C39" s="56"/>
      <c r="D39" s="56"/>
      <c r="E39" s="56"/>
      <c r="F39" s="56"/>
      <c r="G39" s="56"/>
    </row>
    <row r="40" spans="1:7" ht="15" customHeight="1">
      <c r="A40" s="10" t="s">
        <v>383</v>
      </c>
      <c r="B40" s="5" t="s">
        <v>253</v>
      </c>
      <c r="C40" s="56"/>
      <c r="D40" s="56"/>
      <c r="E40" s="56"/>
      <c r="F40" s="56"/>
      <c r="G40" s="56"/>
    </row>
    <row r="41" spans="1:7" ht="15" customHeight="1">
      <c r="A41" s="10" t="s">
        <v>384</v>
      </c>
      <c r="B41" s="5" t="s">
        <v>254</v>
      </c>
      <c r="C41" s="56"/>
      <c r="D41" s="56"/>
      <c r="E41" s="56"/>
      <c r="F41" s="56"/>
      <c r="G41" s="56"/>
    </row>
    <row r="42" spans="1:7" ht="15" customHeight="1">
      <c r="A42" s="10" t="s">
        <v>438</v>
      </c>
      <c r="B42" s="5" t="s">
        <v>255</v>
      </c>
      <c r="C42" s="56"/>
      <c r="D42" s="56"/>
      <c r="E42" s="56"/>
      <c r="F42" s="56"/>
      <c r="G42" s="56"/>
    </row>
    <row r="43" spans="1:7" ht="15" customHeight="1">
      <c r="A43" s="10" t="s">
        <v>385</v>
      </c>
      <c r="B43" s="5" t="s">
        <v>429</v>
      </c>
      <c r="C43" s="56"/>
      <c r="D43" s="56"/>
      <c r="E43" s="56"/>
      <c r="F43" s="56"/>
      <c r="G43" s="56"/>
    </row>
    <row r="44" spans="1:7" ht="15" customHeight="1">
      <c r="A44" s="40" t="s">
        <v>407</v>
      </c>
      <c r="B44" s="41" t="s">
        <v>256</v>
      </c>
      <c r="C44" s="49">
        <f>SUM(C33:C43)</f>
        <v>60</v>
      </c>
      <c r="D44" s="49">
        <f>SUM(D33:D43)</f>
        <v>94</v>
      </c>
      <c r="E44" s="49">
        <f>SUM(E33:E43)</f>
        <v>94</v>
      </c>
      <c r="F44" s="49">
        <f>SUM(F33:F43)</f>
        <v>0</v>
      </c>
      <c r="G44" s="49">
        <f>SUM(G33:G43)</f>
        <v>94</v>
      </c>
    </row>
    <row r="45" spans="1:7" ht="15" customHeight="1">
      <c r="A45" s="10" t="s">
        <v>265</v>
      </c>
      <c r="B45" s="5" t="s">
        <v>266</v>
      </c>
      <c r="C45" s="56"/>
      <c r="D45" s="56"/>
      <c r="E45" s="56"/>
      <c r="F45" s="56"/>
      <c r="G45" s="56"/>
    </row>
    <row r="46" spans="1:7" ht="15" customHeight="1">
      <c r="A46" s="4" t="s">
        <v>437</v>
      </c>
      <c r="B46" s="5" t="s">
        <v>436</v>
      </c>
      <c r="C46" s="56"/>
      <c r="D46" s="56"/>
      <c r="E46" s="56"/>
      <c r="F46" s="56"/>
      <c r="G46" s="56"/>
    </row>
    <row r="47" spans="1:7" ht="15" customHeight="1">
      <c r="A47" s="10" t="s">
        <v>389</v>
      </c>
      <c r="B47" s="5" t="s">
        <v>430</v>
      </c>
      <c r="C47" s="56"/>
      <c r="D47" s="56"/>
      <c r="E47" s="56"/>
      <c r="F47" s="56"/>
      <c r="G47" s="56"/>
    </row>
    <row r="48" spans="1:7" ht="15" customHeight="1">
      <c r="A48" s="31" t="s">
        <v>409</v>
      </c>
      <c r="B48" s="41" t="s">
        <v>267</v>
      </c>
      <c r="C48" s="49">
        <f>SUM(C45:C47)</f>
        <v>0</v>
      </c>
      <c r="D48" s="49">
        <f>SUM(D45:D47)</f>
        <v>0</v>
      </c>
      <c r="E48" s="49">
        <f>SUM(E45:E47)</f>
        <v>0</v>
      </c>
      <c r="F48" s="49">
        <f>SUM(F45:F47)</f>
        <v>0</v>
      </c>
      <c r="G48" s="49">
        <f>SUM(G45:G47)</f>
        <v>0</v>
      </c>
    </row>
    <row r="49" spans="1:7" ht="15" customHeight="1">
      <c r="A49" s="44" t="s">
        <v>3</v>
      </c>
      <c r="B49" s="45"/>
      <c r="C49" s="49">
        <f>SUM(C48,C44,C32,C18)</f>
        <v>60</v>
      </c>
      <c r="D49" s="49">
        <f>SUM(D48,D44,D32,D18)</f>
        <v>94</v>
      </c>
      <c r="E49" s="49">
        <f>SUM(E48,E44,E32,E18)</f>
        <v>94</v>
      </c>
      <c r="F49" s="49">
        <f>SUM(F48,F44,F32,F18)</f>
        <v>0</v>
      </c>
      <c r="G49" s="49">
        <f>SUM(G48,G44,G32,G18)</f>
        <v>94</v>
      </c>
    </row>
    <row r="50" spans="1:7" ht="15" customHeight="1">
      <c r="A50" s="4" t="s">
        <v>219</v>
      </c>
      <c r="B50" s="5" t="s">
        <v>220</v>
      </c>
      <c r="C50" s="56"/>
      <c r="D50" s="56"/>
      <c r="E50" s="56"/>
      <c r="F50" s="56"/>
      <c r="G50" s="56"/>
    </row>
    <row r="51" spans="1:7" ht="15" customHeight="1">
      <c r="A51" s="4" t="s">
        <v>221</v>
      </c>
      <c r="B51" s="5" t="s">
        <v>222</v>
      </c>
      <c r="C51" s="56"/>
      <c r="D51" s="56"/>
      <c r="E51" s="56"/>
      <c r="F51" s="56"/>
      <c r="G51" s="56"/>
    </row>
    <row r="52" spans="1:7" ht="15" customHeight="1">
      <c r="A52" s="4" t="s">
        <v>367</v>
      </c>
      <c r="B52" s="5" t="s">
        <v>223</v>
      </c>
      <c r="C52" s="56"/>
      <c r="D52" s="56"/>
      <c r="E52" s="56"/>
      <c r="F52" s="56"/>
      <c r="G52" s="56"/>
    </row>
    <row r="53" spans="1:7" ht="15" customHeight="1">
      <c r="A53" s="4" t="s">
        <v>368</v>
      </c>
      <c r="B53" s="5" t="s">
        <v>224</v>
      </c>
      <c r="C53" s="56"/>
      <c r="D53" s="56"/>
      <c r="E53" s="56"/>
      <c r="F53" s="56"/>
      <c r="G53" s="56"/>
    </row>
    <row r="54" spans="1:7" ht="15" customHeight="1">
      <c r="A54" s="4" t="s">
        <v>369</v>
      </c>
      <c r="B54" s="5" t="s">
        <v>225</v>
      </c>
      <c r="C54" s="56"/>
      <c r="D54" s="56"/>
      <c r="E54" s="56"/>
      <c r="F54" s="56"/>
      <c r="G54" s="56"/>
    </row>
    <row r="55" spans="1:7" ht="15" customHeight="1">
      <c r="A55" s="31" t="s">
        <v>403</v>
      </c>
      <c r="B55" s="41" t="s">
        <v>226</v>
      </c>
      <c r="C55" s="56">
        <f>SUM(C50:C54)</f>
        <v>0</v>
      </c>
      <c r="D55" s="56">
        <f>SUM(D50:D54)</f>
        <v>0</v>
      </c>
      <c r="E55" s="56">
        <f>SUM(E50:E54)</f>
        <v>0</v>
      </c>
      <c r="F55" s="56">
        <f>SUM(F50:F54)</f>
        <v>0</v>
      </c>
      <c r="G55" s="56">
        <f>SUM(G50:G54)</f>
        <v>0</v>
      </c>
    </row>
    <row r="56" spans="1:7" ht="15" customHeight="1">
      <c r="A56" s="10" t="s">
        <v>386</v>
      </c>
      <c r="B56" s="5" t="s">
        <v>257</v>
      </c>
      <c r="C56" s="56"/>
      <c r="D56" s="56"/>
      <c r="E56" s="56"/>
      <c r="F56" s="56"/>
      <c r="G56" s="56"/>
    </row>
    <row r="57" spans="1:7" ht="15" customHeight="1">
      <c r="A57" s="10" t="s">
        <v>387</v>
      </c>
      <c r="B57" s="5" t="s">
        <v>258</v>
      </c>
      <c r="C57" s="56"/>
      <c r="D57" s="56"/>
      <c r="E57" s="56"/>
      <c r="F57" s="56"/>
      <c r="G57" s="56"/>
    </row>
    <row r="58" spans="1:7" ht="15" customHeight="1">
      <c r="A58" s="10" t="s">
        <v>259</v>
      </c>
      <c r="B58" s="5" t="s">
        <v>260</v>
      </c>
      <c r="C58" s="56"/>
      <c r="D58" s="56"/>
      <c r="E58" s="56"/>
      <c r="F58" s="56"/>
      <c r="G58" s="56"/>
    </row>
    <row r="59" spans="1:7" ht="15" customHeight="1">
      <c r="A59" s="10" t="s">
        <v>388</v>
      </c>
      <c r="B59" s="5" t="s">
        <v>261</v>
      </c>
      <c r="C59" s="56"/>
      <c r="D59" s="56"/>
      <c r="E59" s="56"/>
      <c r="F59" s="56"/>
      <c r="G59" s="56"/>
    </row>
    <row r="60" spans="1:7" ht="15" customHeight="1">
      <c r="A60" s="10" t="s">
        <v>262</v>
      </c>
      <c r="B60" s="5" t="s">
        <v>263</v>
      </c>
      <c r="C60" s="56"/>
      <c r="D60" s="56"/>
      <c r="E60" s="56"/>
      <c r="F60" s="56"/>
      <c r="G60" s="56"/>
    </row>
    <row r="61" spans="1:7" ht="15" customHeight="1">
      <c r="A61" s="31" t="s">
        <v>408</v>
      </c>
      <c r="B61" s="41" t="s">
        <v>264</v>
      </c>
      <c r="C61" s="56">
        <f>SUM(C56:C60)</f>
        <v>0</v>
      </c>
      <c r="D61" s="56">
        <f>SUM(D56:D60)</f>
        <v>0</v>
      </c>
      <c r="E61" s="56">
        <f>SUM(E56:E60)</f>
        <v>0</v>
      </c>
      <c r="F61" s="56">
        <f>SUM(F56:F60)</f>
        <v>0</v>
      </c>
      <c r="G61" s="56">
        <f>SUM(G56:G60)</f>
        <v>0</v>
      </c>
    </row>
    <row r="62" spans="1:7" ht="15" customHeight="1">
      <c r="A62" s="10" t="s">
        <v>268</v>
      </c>
      <c r="B62" s="5" t="s">
        <v>269</v>
      </c>
      <c r="C62" s="56"/>
      <c r="D62" s="56"/>
      <c r="E62" s="56"/>
      <c r="F62" s="56"/>
      <c r="G62" s="56"/>
    </row>
    <row r="63" spans="1:7" ht="15" customHeight="1">
      <c r="A63" s="4" t="s">
        <v>390</v>
      </c>
      <c r="B63" s="5" t="s">
        <v>270</v>
      </c>
      <c r="C63" s="56"/>
      <c r="D63" s="56"/>
      <c r="E63" s="56"/>
      <c r="F63" s="56"/>
      <c r="G63" s="56"/>
    </row>
    <row r="64" spans="1:7" ht="15" customHeight="1">
      <c r="A64" s="66" t="s">
        <v>440</v>
      </c>
      <c r="B64" s="5" t="s">
        <v>431</v>
      </c>
      <c r="C64" s="56"/>
      <c r="D64" s="56"/>
      <c r="E64" s="56"/>
      <c r="F64" s="56"/>
      <c r="G64" s="56"/>
    </row>
    <row r="65" spans="1:7" ht="15" customHeight="1">
      <c r="A65" s="10" t="s">
        <v>391</v>
      </c>
      <c r="B65" s="5" t="s">
        <v>439</v>
      </c>
      <c r="C65" s="56"/>
      <c r="D65" s="56"/>
      <c r="E65" s="56"/>
      <c r="F65" s="56"/>
      <c r="G65" s="56"/>
    </row>
    <row r="66" spans="1:7" ht="15" customHeight="1">
      <c r="A66" s="31" t="s">
        <v>411</v>
      </c>
      <c r="B66" s="41" t="s">
        <v>271</v>
      </c>
      <c r="C66" s="49">
        <f>SUM(C62:C65)</f>
        <v>0</v>
      </c>
      <c r="D66" s="49">
        <f>SUM(D62:D65)</f>
        <v>0</v>
      </c>
      <c r="E66" s="49">
        <f>SUM(E62:E65)</f>
        <v>0</v>
      </c>
      <c r="F66" s="49">
        <f>SUM(F62:F65)</f>
        <v>0</v>
      </c>
      <c r="G66" s="49">
        <f>SUM(G62:G65)</f>
        <v>0</v>
      </c>
    </row>
    <row r="67" spans="1:7" ht="15" customHeight="1">
      <c r="A67" s="44" t="s">
        <v>4</v>
      </c>
      <c r="B67" s="45"/>
      <c r="C67" s="49">
        <f>SUM(C66,C61,C55)</f>
        <v>0</v>
      </c>
      <c r="D67" s="49">
        <f>SUM(D66,D61,D55)</f>
        <v>0</v>
      </c>
      <c r="E67" s="49">
        <f>SUM(E66,E61,E55)</f>
        <v>0</v>
      </c>
      <c r="F67" s="49">
        <f>SUM(F66,F61,F55)</f>
        <v>0</v>
      </c>
      <c r="G67" s="49">
        <f>SUM(G66,G61,G55)</f>
        <v>0</v>
      </c>
    </row>
    <row r="68" spans="1:7" ht="15.75">
      <c r="A68" s="38" t="s">
        <v>410</v>
      </c>
      <c r="B68" s="27" t="s">
        <v>272</v>
      </c>
      <c r="C68" s="49">
        <f>SUM(C49,C67)</f>
        <v>60</v>
      </c>
      <c r="D68" s="49">
        <f>SUM(D49,D67)</f>
        <v>94</v>
      </c>
      <c r="E68" s="49">
        <f>SUM(E49,E67)</f>
        <v>94</v>
      </c>
      <c r="F68" s="49">
        <f>SUM(F49,F67)</f>
        <v>0</v>
      </c>
      <c r="G68" s="49">
        <f>SUM(G49,G67)</f>
        <v>94</v>
      </c>
    </row>
    <row r="69" spans="1:7" ht="15.75">
      <c r="A69" s="47" t="s">
        <v>5</v>
      </c>
      <c r="B69" s="46"/>
      <c r="C69" s="56">
        <f>C49-'4.sz.melléklet-K'!C74</f>
        <v>-7612</v>
      </c>
      <c r="D69" s="56">
        <f>D49-'4.sz.melléklet-K'!D74</f>
        <v>-8517</v>
      </c>
      <c r="E69" s="56">
        <f>E49-'4.sz.melléklet-K'!E74</f>
        <v>-7911</v>
      </c>
      <c r="F69" s="56">
        <f>F49-'4.sz.melléklet-K'!F74</f>
        <v>-7945</v>
      </c>
      <c r="G69" s="56">
        <f>G49-'4.sz.melléklet-K'!G74</f>
        <v>34</v>
      </c>
    </row>
    <row r="70" spans="1:7" ht="15.75">
      <c r="A70" s="47" t="s">
        <v>6</v>
      </c>
      <c r="B70" s="46"/>
      <c r="C70" s="56">
        <f>C67-'4.sz.melléklet-K'!C97</f>
        <v>0</v>
      </c>
      <c r="D70" s="56">
        <f>D67-'4.sz.melléklet-K'!D97</f>
        <v>0</v>
      </c>
      <c r="E70" s="56">
        <f>E67-'4.sz.melléklet-K'!E97</f>
        <v>0</v>
      </c>
      <c r="F70" s="56">
        <f>F67-'4.sz.melléklet-K'!F97</f>
        <v>0</v>
      </c>
      <c r="G70" s="56">
        <f>G67-'4.sz.melléklet-K'!G97</f>
        <v>0</v>
      </c>
    </row>
    <row r="71" spans="1:7" ht="15">
      <c r="A71" s="29" t="s">
        <v>392</v>
      </c>
      <c r="B71" s="4" t="s">
        <v>273</v>
      </c>
      <c r="C71" s="56"/>
      <c r="D71" s="56"/>
      <c r="E71" s="56"/>
      <c r="F71" s="56"/>
      <c r="G71" s="56"/>
    </row>
    <row r="72" spans="1:7" ht="15">
      <c r="A72" s="10" t="s">
        <v>274</v>
      </c>
      <c r="B72" s="4" t="s">
        <v>275</v>
      </c>
      <c r="C72" s="56"/>
      <c r="D72" s="56"/>
      <c r="E72" s="56"/>
      <c r="F72" s="56"/>
      <c r="G72" s="56"/>
    </row>
    <row r="73" spans="1:7" ht="15">
      <c r="A73" s="29" t="s">
        <v>393</v>
      </c>
      <c r="B73" s="4" t="s">
        <v>276</v>
      </c>
      <c r="C73" s="56"/>
      <c r="D73" s="56"/>
      <c r="E73" s="56"/>
      <c r="F73" s="56"/>
      <c r="G73" s="56"/>
    </row>
    <row r="74" spans="1:7" ht="15">
      <c r="A74" s="12" t="s">
        <v>412</v>
      </c>
      <c r="B74" s="6" t="s">
        <v>277</v>
      </c>
      <c r="C74" s="56"/>
      <c r="D74" s="56"/>
      <c r="E74" s="56"/>
      <c r="F74" s="56"/>
      <c r="G74" s="56"/>
    </row>
    <row r="75" spans="1:7" ht="15">
      <c r="A75" s="10" t="s">
        <v>394</v>
      </c>
      <c r="B75" s="4" t="s">
        <v>278</v>
      </c>
      <c r="C75" s="56"/>
      <c r="D75" s="56"/>
      <c r="E75" s="56"/>
      <c r="F75" s="56"/>
      <c r="G75" s="56"/>
    </row>
    <row r="76" spans="1:7" ht="15">
      <c r="A76" s="29" t="s">
        <v>279</v>
      </c>
      <c r="B76" s="4" t="s">
        <v>280</v>
      </c>
      <c r="C76" s="56"/>
      <c r="D76" s="56"/>
      <c r="E76" s="56"/>
      <c r="F76" s="56"/>
      <c r="G76" s="56"/>
    </row>
    <row r="77" spans="1:7" ht="15">
      <c r="A77" s="10" t="s">
        <v>395</v>
      </c>
      <c r="B77" s="4" t="s">
        <v>281</v>
      </c>
      <c r="C77" s="56"/>
      <c r="D77" s="56"/>
      <c r="E77" s="56"/>
      <c r="F77" s="56"/>
      <c r="G77" s="56"/>
    </row>
    <row r="78" spans="1:7" ht="15">
      <c r="A78" s="29" t="s">
        <v>282</v>
      </c>
      <c r="B78" s="4" t="s">
        <v>283</v>
      </c>
      <c r="C78" s="56"/>
      <c r="D78" s="56"/>
      <c r="E78" s="56"/>
      <c r="F78" s="56"/>
      <c r="G78" s="56"/>
    </row>
    <row r="79" spans="1:7" ht="15">
      <c r="A79" s="11" t="s">
        <v>413</v>
      </c>
      <c r="B79" s="6" t="s">
        <v>284</v>
      </c>
      <c r="C79" s="56"/>
      <c r="D79" s="56"/>
      <c r="E79" s="56"/>
      <c r="F79" s="56"/>
      <c r="G79" s="56"/>
    </row>
    <row r="80" spans="1:7" ht="15">
      <c r="A80" s="4" t="s">
        <v>422</v>
      </c>
      <c r="B80" s="4" t="s">
        <v>285</v>
      </c>
      <c r="C80" s="56"/>
      <c r="D80" s="56">
        <v>61</v>
      </c>
      <c r="E80" s="56">
        <v>61</v>
      </c>
      <c r="F80" s="56">
        <v>61</v>
      </c>
      <c r="G80" s="56">
        <v>0</v>
      </c>
    </row>
    <row r="81" spans="1:7" ht="15">
      <c r="A81" s="4" t="s">
        <v>423</v>
      </c>
      <c r="B81" s="4" t="s">
        <v>285</v>
      </c>
      <c r="C81" s="56"/>
      <c r="D81" s="56"/>
      <c r="E81" s="56"/>
      <c r="F81" s="56"/>
      <c r="G81" s="56"/>
    </row>
    <row r="82" spans="1:7" ht="15">
      <c r="A82" s="4" t="s">
        <v>420</v>
      </c>
      <c r="B82" s="4" t="s">
        <v>286</v>
      </c>
      <c r="C82" s="56"/>
      <c r="D82" s="56"/>
      <c r="E82" s="56"/>
      <c r="F82" s="56"/>
      <c r="G82" s="56"/>
    </row>
    <row r="83" spans="1:7" ht="15">
      <c r="A83" s="4" t="s">
        <v>421</v>
      </c>
      <c r="B83" s="4" t="s">
        <v>286</v>
      </c>
      <c r="C83" s="56"/>
      <c r="D83" s="56"/>
      <c r="E83" s="56"/>
      <c r="F83" s="56"/>
      <c r="G83" s="56"/>
    </row>
    <row r="84" spans="1:7" ht="15">
      <c r="A84" s="6" t="s">
        <v>414</v>
      </c>
      <c r="B84" s="6" t="s">
        <v>287</v>
      </c>
      <c r="C84" s="49">
        <f>SUM(C80:C83)</f>
        <v>0</v>
      </c>
      <c r="D84" s="49">
        <f>SUM(D80:D83)</f>
        <v>61</v>
      </c>
      <c r="E84" s="49">
        <f>SUM(E80:E83)</f>
        <v>61</v>
      </c>
      <c r="F84" s="49">
        <f>SUM(F80:F83)</f>
        <v>61</v>
      </c>
      <c r="G84" s="49">
        <f>SUM(G80:G83)</f>
        <v>0</v>
      </c>
    </row>
    <row r="85" spans="1:7" ht="15">
      <c r="A85" s="29" t="s">
        <v>288</v>
      </c>
      <c r="B85" s="4" t="s">
        <v>289</v>
      </c>
      <c r="C85" s="56"/>
      <c r="D85" s="56"/>
      <c r="E85" s="56"/>
      <c r="F85" s="56"/>
      <c r="G85" s="56"/>
    </row>
    <row r="86" spans="1:7" ht="15">
      <c r="A86" s="29" t="s">
        <v>290</v>
      </c>
      <c r="B86" s="4" t="s">
        <v>291</v>
      </c>
      <c r="C86" s="56"/>
      <c r="D86" s="56"/>
      <c r="E86" s="56"/>
      <c r="F86" s="56"/>
      <c r="G86" s="56"/>
    </row>
    <row r="87" spans="1:7" ht="15">
      <c r="A87" s="29" t="s">
        <v>292</v>
      </c>
      <c r="B87" s="4" t="s">
        <v>293</v>
      </c>
      <c r="C87" s="56">
        <v>7612</v>
      </c>
      <c r="D87" s="56">
        <v>8456</v>
      </c>
      <c r="E87" s="56">
        <v>7904</v>
      </c>
      <c r="F87" s="56">
        <v>7904</v>
      </c>
      <c r="G87" s="56">
        <v>0</v>
      </c>
    </row>
    <row r="88" spans="1:7" ht="15">
      <c r="A88" s="29" t="s">
        <v>294</v>
      </c>
      <c r="B88" s="4" t="s">
        <v>295</v>
      </c>
      <c r="C88" s="56"/>
      <c r="D88" s="56"/>
      <c r="E88" s="56"/>
      <c r="F88" s="56"/>
      <c r="G88" s="56"/>
    </row>
    <row r="89" spans="1:7" ht="15">
      <c r="A89" s="10" t="s">
        <v>396</v>
      </c>
      <c r="B89" s="4" t="s">
        <v>296</v>
      </c>
      <c r="C89" s="56"/>
      <c r="D89" s="56"/>
      <c r="E89" s="56"/>
      <c r="F89" s="56"/>
      <c r="G89" s="56"/>
    </row>
    <row r="90" spans="1:7" ht="15">
      <c r="A90" s="12" t="s">
        <v>415</v>
      </c>
      <c r="B90" s="6" t="s">
        <v>297</v>
      </c>
      <c r="C90" s="49">
        <f>SUM(C74,C79,C84,C85:C89)</f>
        <v>7612</v>
      </c>
      <c r="D90" s="49">
        <f>SUM(D74,D79,D84,D85:D89)</f>
        <v>8517</v>
      </c>
      <c r="E90" s="49">
        <f>SUM(E74,E79,E84,E85:E89)</f>
        <v>7965</v>
      </c>
      <c r="F90" s="49">
        <f>SUM(F74,F79,F84,F85:F89)</f>
        <v>7965</v>
      </c>
      <c r="G90" s="49">
        <f>SUM(G74,G79,G84,G85:G89)</f>
        <v>0</v>
      </c>
    </row>
    <row r="91" spans="1:7" ht="15">
      <c r="A91" s="10" t="s">
        <v>298</v>
      </c>
      <c r="B91" s="4" t="s">
        <v>299</v>
      </c>
      <c r="C91" s="56"/>
      <c r="D91" s="56"/>
      <c r="E91" s="56"/>
      <c r="F91" s="56"/>
      <c r="G91" s="56"/>
    </row>
    <row r="92" spans="1:7" ht="15">
      <c r="A92" s="10" t="s">
        <v>300</v>
      </c>
      <c r="B92" s="4" t="s">
        <v>301</v>
      </c>
      <c r="C92" s="56"/>
      <c r="D92" s="56"/>
      <c r="E92" s="56"/>
      <c r="F92" s="56"/>
      <c r="G92" s="56"/>
    </row>
    <row r="93" spans="1:7" ht="15">
      <c r="A93" s="29" t="s">
        <v>302</v>
      </c>
      <c r="B93" s="4" t="s">
        <v>303</v>
      </c>
      <c r="C93" s="56"/>
      <c r="D93" s="56"/>
      <c r="E93" s="56"/>
      <c r="F93" s="56"/>
      <c r="G93" s="56"/>
    </row>
    <row r="94" spans="1:7" ht="15">
      <c r="A94" s="29" t="s">
        <v>397</v>
      </c>
      <c r="B94" s="4" t="s">
        <v>304</v>
      </c>
      <c r="C94" s="56"/>
      <c r="D94" s="56"/>
      <c r="E94" s="56"/>
      <c r="F94" s="56"/>
      <c r="G94" s="56"/>
    </row>
    <row r="95" spans="1:7" ht="15">
      <c r="A95" s="11" t="s">
        <v>416</v>
      </c>
      <c r="B95" s="6" t="s">
        <v>305</v>
      </c>
      <c r="C95" s="56"/>
      <c r="D95" s="56"/>
      <c r="E95" s="56"/>
      <c r="F95" s="56"/>
      <c r="G95" s="56"/>
    </row>
    <row r="96" spans="1:7" ht="15">
      <c r="A96" s="12" t="s">
        <v>306</v>
      </c>
      <c r="B96" s="6" t="s">
        <v>307</v>
      </c>
      <c r="C96" s="56"/>
      <c r="D96" s="56"/>
      <c r="E96" s="56"/>
      <c r="F96" s="56"/>
      <c r="G96" s="56"/>
    </row>
    <row r="97" spans="1:7" ht="15.75">
      <c r="A97" s="32" t="s">
        <v>417</v>
      </c>
      <c r="B97" s="33" t="s">
        <v>308</v>
      </c>
      <c r="C97" s="49">
        <f>SUM(C90,C95,C96)</f>
        <v>7612</v>
      </c>
      <c r="D97" s="49">
        <f>SUM(D90,D95,D96)</f>
        <v>8517</v>
      </c>
      <c r="E97" s="49">
        <f>SUM(E90,E95,E96)</f>
        <v>7965</v>
      </c>
      <c r="F97" s="49">
        <f>SUM(F90,F95,F96)</f>
        <v>7965</v>
      </c>
      <c r="G97" s="49">
        <f>SUM(G90,G95,G96)</f>
        <v>0</v>
      </c>
    </row>
    <row r="98" spans="1:7" ht="15.75">
      <c r="A98" s="36" t="s">
        <v>399</v>
      </c>
      <c r="B98" s="37"/>
      <c r="C98" s="49">
        <f>SUM(C68,C97)</f>
        <v>7672</v>
      </c>
      <c r="D98" s="49">
        <f>SUM(D68,D97)</f>
        <v>8611</v>
      </c>
      <c r="E98" s="49">
        <f>SUM(E68,E97)</f>
        <v>8059</v>
      </c>
      <c r="F98" s="49">
        <f>SUM(F68,F97)</f>
        <v>7965</v>
      </c>
      <c r="G98" s="49">
        <f>SUM(G68,G97)</f>
        <v>94</v>
      </c>
    </row>
  </sheetData>
  <sheetProtection/>
  <mergeCells count="2">
    <mergeCell ref="A1:G1"/>
    <mergeCell ref="A2:G2"/>
  </mergeCells>
  <printOptions/>
  <pageMargins left="0.7086614173228347" right="0.7086614173228347" top="0.5511811023622047" bottom="0.5511811023622047" header="0.31496062992125984" footer="0.31496062992125984"/>
  <pageSetup fitToHeight="1" fitToWidth="1" horizontalDpi="600" verticalDpi="600" orientation="portrait" paperSize="9" scale="50" r:id="rId1"/>
  <headerFooter>
    <oddHeader>&amp;C5/2020. (VII.10.) önkormányzati rendelet 4. sz. melléklete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1"/>
  <sheetViews>
    <sheetView view="pageLayout" workbookViewId="0" topLeftCell="A109">
      <selection activeCell="F122" sqref="F122:G122"/>
    </sheetView>
  </sheetViews>
  <sheetFormatPr defaultColWidth="9.140625" defaultRowHeight="15"/>
  <cols>
    <col min="1" max="1" width="88.140625" style="0" customWidth="1"/>
    <col min="3" max="4" width="13.7109375" style="0" customWidth="1"/>
    <col min="5" max="7" width="12.57421875" style="0" customWidth="1"/>
  </cols>
  <sheetData>
    <row r="1" spans="1:7" ht="21" customHeight="1">
      <c r="A1" s="244" t="s">
        <v>807</v>
      </c>
      <c r="B1" s="244"/>
      <c r="C1" s="244"/>
      <c r="D1" s="244"/>
      <c r="E1" s="244"/>
      <c r="F1" s="244"/>
      <c r="G1" s="244"/>
    </row>
    <row r="2" spans="1:7" ht="18.75" customHeight="1">
      <c r="A2" s="240" t="s">
        <v>419</v>
      </c>
      <c r="B2" s="240"/>
      <c r="C2" s="240"/>
      <c r="D2" s="240"/>
      <c r="E2" s="240"/>
      <c r="F2" s="240"/>
      <c r="G2" s="240"/>
    </row>
    <row r="3" ht="18">
      <c r="A3" s="39"/>
    </row>
    <row r="4" ht="15">
      <c r="A4" s="3"/>
    </row>
    <row r="5" spans="1:7" ht="43.5">
      <c r="A5" s="1" t="s">
        <v>26</v>
      </c>
      <c r="B5" s="2" t="s">
        <v>27</v>
      </c>
      <c r="C5" s="60" t="s">
        <v>432</v>
      </c>
      <c r="D5" s="60" t="s">
        <v>433</v>
      </c>
      <c r="E5" s="60" t="s">
        <v>696</v>
      </c>
      <c r="F5" s="60" t="s">
        <v>856</v>
      </c>
      <c r="G5" s="60" t="s">
        <v>855</v>
      </c>
    </row>
    <row r="6" spans="1:7" ht="15">
      <c r="A6" s="20" t="s">
        <v>28</v>
      </c>
      <c r="B6" s="21" t="s">
        <v>29</v>
      </c>
      <c r="C6" s="48">
        <v>2806</v>
      </c>
      <c r="D6" s="48">
        <v>2954</v>
      </c>
      <c r="E6" s="48">
        <v>2954</v>
      </c>
      <c r="F6" s="48">
        <v>2954</v>
      </c>
      <c r="G6" s="48">
        <v>0</v>
      </c>
    </row>
    <row r="7" spans="1:7" ht="15">
      <c r="A7" s="20" t="s">
        <v>30</v>
      </c>
      <c r="B7" s="22" t="s">
        <v>31</v>
      </c>
      <c r="C7" s="48"/>
      <c r="D7" s="48"/>
      <c r="E7" s="48"/>
      <c r="F7" s="48"/>
      <c r="G7" s="48"/>
    </row>
    <row r="8" spans="1:7" ht="15">
      <c r="A8" s="20" t="s">
        <v>32</v>
      </c>
      <c r="B8" s="22" t="s">
        <v>33</v>
      </c>
      <c r="C8" s="48"/>
      <c r="D8" s="48"/>
      <c r="E8" s="48"/>
      <c r="F8" s="48"/>
      <c r="G8" s="48"/>
    </row>
    <row r="9" spans="1:7" ht="15">
      <c r="A9" s="23" t="s">
        <v>34</v>
      </c>
      <c r="B9" s="22" t="s">
        <v>35</v>
      </c>
      <c r="C9" s="48"/>
      <c r="D9" s="48"/>
      <c r="E9" s="48"/>
      <c r="F9" s="48"/>
      <c r="G9" s="48"/>
    </row>
    <row r="10" spans="1:7" ht="15">
      <c r="A10" s="23" t="s">
        <v>36</v>
      </c>
      <c r="B10" s="22" t="s">
        <v>37</v>
      </c>
      <c r="C10" s="48"/>
      <c r="D10" s="48"/>
      <c r="E10" s="48"/>
      <c r="F10" s="48"/>
      <c r="G10" s="48"/>
    </row>
    <row r="11" spans="1:7" ht="15">
      <c r="A11" s="23" t="s">
        <v>38</v>
      </c>
      <c r="B11" s="22" t="s">
        <v>39</v>
      </c>
      <c r="C11" s="48"/>
      <c r="D11" s="48"/>
      <c r="E11" s="48"/>
      <c r="F11" s="48"/>
      <c r="G11" s="48"/>
    </row>
    <row r="12" spans="1:7" ht="15">
      <c r="A12" s="23" t="s">
        <v>40</v>
      </c>
      <c r="B12" s="22" t="s">
        <v>41</v>
      </c>
      <c r="C12" s="48"/>
      <c r="D12" s="48"/>
      <c r="E12" s="48"/>
      <c r="F12" s="48"/>
      <c r="G12" s="48"/>
    </row>
    <row r="13" spans="1:7" ht="15">
      <c r="A13" s="23" t="s">
        <v>42</v>
      </c>
      <c r="B13" s="22" t="s">
        <v>43</v>
      </c>
      <c r="C13" s="48"/>
      <c r="D13" s="48"/>
      <c r="E13" s="48"/>
      <c r="F13" s="48"/>
      <c r="G13" s="48"/>
    </row>
    <row r="14" spans="1:7" ht="15">
      <c r="A14" s="4" t="s">
        <v>44</v>
      </c>
      <c r="B14" s="22" t="s">
        <v>45</v>
      </c>
      <c r="C14" s="48"/>
      <c r="D14" s="48"/>
      <c r="E14" s="48"/>
      <c r="F14" s="48"/>
      <c r="G14" s="48"/>
    </row>
    <row r="15" spans="1:7" ht="15">
      <c r="A15" s="4" t="s">
        <v>46</v>
      </c>
      <c r="B15" s="22" t="s">
        <v>47</v>
      </c>
      <c r="C15" s="48"/>
      <c r="D15" s="48"/>
      <c r="E15" s="48"/>
      <c r="F15" s="48"/>
      <c r="G15" s="48"/>
    </row>
    <row r="16" spans="1:7" ht="15">
      <c r="A16" s="4" t="s">
        <v>48</v>
      </c>
      <c r="B16" s="22" t="s">
        <v>49</v>
      </c>
      <c r="C16" s="48"/>
      <c r="D16" s="48"/>
      <c r="E16" s="48"/>
      <c r="F16" s="48"/>
      <c r="G16" s="48"/>
    </row>
    <row r="17" spans="1:7" ht="15">
      <c r="A17" s="4" t="s">
        <v>50</v>
      </c>
      <c r="B17" s="22" t="s">
        <v>51</v>
      </c>
      <c r="C17" s="48"/>
      <c r="D17" s="48"/>
      <c r="E17" s="48"/>
      <c r="F17" s="48"/>
      <c r="G17" s="48"/>
    </row>
    <row r="18" spans="1:7" ht="15">
      <c r="A18" s="4" t="s">
        <v>330</v>
      </c>
      <c r="B18" s="22" t="s">
        <v>52</v>
      </c>
      <c r="C18" s="48"/>
      <c r="D18" s="48"/>
      <c r="E18" s="48"/>
      <c r="F18" s="48"/>
      <c r="G18" s="48"/>
    </row>
    <row r="19" spans="1:7" ht="15">
      <c r="A19" s="24" t="s">
        <v>309</v>
      </c>
      <c r="B19" s="25" t="s">
        <v>53</v>
      </c>
      <c r="C19" s="54">
        <f>SUM(C6:C18)</f>
        <v>2806</v>
      </c>
      <c r="D19" s="54">
        <f>SUM(D6:D18)</f>
        <v>2954</v>
      </c>
      <c r="E19" s="54">
        <f>SUM(E6:E18)</f>
        <v>2954</v>
      </c>
      <c r="F19" s="54">
        <f>SUM(F6:F18)</f>
        <v>2954</v>
      </c>
      <c r="G19" s="54">
        <f>SUM(G6:G18)</f>
        <v>0</v>
      </c>
    </row>
    <row r="20" spans="1:7" ht="15">
      <c r="A20" s="4" t="s">
        <v>54</v>
      </c>
      <c r="B20" s="22" t="s">
        <v>55</v>
      </c>
      <c r="C20" s="48"/>
      <c r="D20" s="48"/>
      <c r="E20" s="48"/>
      <c r="F20" s="48"/>
      <c r="G20" s="48"/>
    </row>
    <row r="21" spans="1:7" ht="17.25" customHeight="1">
      <c r="A21" s="4" t="s">
        <v>56</v>
      </c>
      <c r="B21" s="22" t="s">
        <v>57</v>
      </c>
      <c r="C21" s="48">
        <v>360</v>
      </c>
      <c r="D21" s="48">
        <v>400</v>
      </c>
      <c r="E21" s="48">
        <v>400</v>
      </c>
      <c r="F21" s="48">
        <v>400</v>
      </c>
      <c r="G21" s="48">
        <v>0</v>
      </c>
    </row>
    <row r="22" spans="1:7" ht="15">
      <c r="A22" s="5" t="s">
        <v>58</v>
      </c>
      <c r="B22" s="22" t="s">
        <v>59</v>
      </c>
      <c r="C22" s="48"/>
      <c r="D22" s="48">
        <v>22</v>
      </c>
      <c r="E22" s="48">
        <v>22</v>
      </c>
      <c r="F22" s="48">
        <v>22</v>
      </c>
      <c r="G22" s="48">
        <v>0</v>
      </c>
    </row>
    <row r="23" spans="1:7" ht="15">
      <c r="A23" s="6" t="s">
        <v>310</v>
      </c>
      <c r="B23" s="25" t="s">
        <v>60</v>
      </c>
      <c r="C23" s="54">
        <f>SUM(C20:C22)</f>
        <v>360</v>
      </c>
      <c r="D23" s="54">
        <f>SUM(D20:D22)</f>
        <v>422</v>
      </c>
      <c r="E23" s="54">
        <f>SUM(E20:E22)</f>
        <v>422</v>
      </c>
      <c r="F23" s="54">
        <f>SUM(F20:F22)</f>
        <v>422</v>
      </c>
      <c r="G23" s="54">
        <f>SUM(G20:G22)</f>
        <v>0</v>
      </c>
    </row>
    <row r="24" spans="1:7" ht="15">
      <c r="A24" s="42" t="s">
        <v>360</v>
      </c>
      <c r="B24" s="43" t="s">
        <v>61</v>
      </c>
      <c r="C24" s="54">
        <f>SUM(C23,C19)</f>
        <v>3166</v>
      </c>
      <c r="D24" s="54">
        <f>SUM(D23,D19)</f>
        <v>3376</v>
      </c>
      <c r="E24" s="54">
        <f>SUM(E23,E19)</f>
        <v>3376</v>
      </c>
      <c r="F24" s="54">
        <f>SUM(F23,F19)</f>
        <v>3376</v>
      </c>
      <c r="G24" s="54">
        <f>SUM(G23,G19)</f>
        <v>0</v>
      </c>
    </row>
    <row r="25" spans="1:7" ht="15">
      <c r="A25" s="31" t="s">
        <v>331</v>
      </c>
      <c r="B25" s="43" t="s">
        <v>62</v>
      </c>
      <c r="C25" s="54">
        <v>613</v>
      </c>
      <c r="D25" s="54">
        <v>630</v>
      </c>
      <c r="E25" s="54">
        <v>630</v>
      </c>
      <c r="F25" s="54">
        <v>630</v>
      </c>
      <c r="G25" s="54">
        <v>0</v>
      </c>
    </row>
    <row r="26" spans="1:7" ht="15">
      <c r="A26" s="4" t="s">
        <v>63</v>
      </c>
      <c r="B26" s="22" t="s">
        <v>64</v>
      </c>
      <c r="C26" s="48">
        <v>680</v>
      </c>
      <c r="D26" s="48">
        <v>587</v>
      </c>
      <c r="E26" s="48">
        <v>587</v>
      </c>
      <c r="F26" s="48">
        <v>587</v>
      </c>
      <c r="G26" s="48">
        <v>0</v>
      </c>
    </row>
    <row r="27" spans="1:7" ht="15">
      <c r="A27" s="4" t="s">
        <v>65</v>
      </c>
      <c r="B27" s="22" t="s">
        <v>66</v>
      </c>
      <c r="C27" s="48">
        <v>150</v>
      </c>
      <c r="D27" s="48">
        <v>276</v>
      </c>
      <c r="E27" s="48">
        <v>276</v>
      </c>
      <c r="F27" s="48">
        <v>276</v>
      </c>
      <c r="G27" s="48">
        <v>0</v>
      </c>
    </row>
    <row r="28" spans="1:7" ht="15">
      <c r="A28" s="4" t="s">
        <v>67</v>
      </c>
      <c r="B28" s="22" t="s">
        <v>68</v>
      </c>
      <c r="C28" s="48"/>
      <c r="D28" s="48"/>
      <c r="E28" s="48"/>
      <c r="F28" s="48"/>
      <c r="G28" s="48"/>
    </row>
    <row r="29" spans="1:7" ht="15">
      <c r="A29" s="6" t="s">
        <v>311</v>
      </c>
      <c r="B29" s="25" t="s">
        <v>69</v>
      </c>
      <c r="C29" s="54">
        <f>SUM(C26:C28)</f>
        <v>830</v>
      </c>
      <c r="D29" s="54">
        <f>SUM(D26:D28)</f>
        <v>863</v>
      </c>
      <c r="E29" s="54">
        <f>SUM(E26:E28)</f>
        <v>863</v>
      </c>
      <c r="F29" s="54">
        <f>SUM(F26:F28)</f>
        <v>863</v>
      </c>
      <c r="G29" s="54">
        <f>SUM(G26:G28)</f>
        <v>0</v>
      </c>
    </row>
    <row r="30" spans="1:7" ht="15">
      <c r="A30" s="4" t="s">
        <v>70</v>
      </c>
      <c r="B30" s="22" t="s">
        <v>71</v>
      </c>
      <c r="C30" s="48">
        <v>110</v>
      </c>
      <c r="D30" s="48">
        <v>170</v>
      </c>
      <c r="E30" s="48">
        <v>170</v>
      </c>
      <c r="F30" s="48">
        <v>170</v>
      </c>
      <c r="G30" s="48">
        <v>0</v>
      </c>
    </row>
    <row r="31" spans="1:7" ht="15">
      <c r="A31" s="4" t="s">
        <v>72</v>
      </c>
      <c r="B31" s="22" t="s">
        <v>73</v>
      </c>
      <c r="C31" s="48">
        <v>30</v>
      </c>
      <c r="D31" s="48">
        <v>19</v>
      </c>
      <c r="E31" s="48">
        <v>19</v>
      </c>
      <c r="F31" s="48">
        <v>19</v>
      </c>
      <c r="G31" s="48">
        <v>0</v>
      </c>
    </row>
    <row r="32" spans="1:7" ht="15" customHeight="1">
      <c r="A32" s="6" t="s">
        <v>361</v>
      </c>
      <c r="B32" s="25" t="s">
        <v>74</v>
      </c>
      <c r="C32" s="54">
        <f>SUM(C30:C31)</f>
        <v>140</v>
      </c>
      <c r="D32" s="54">
        <f>SUM(D30:D31)</f>
        <v>189</v>
      </c>
      <c r="E32" s="54">
        <f>SUM(E30:E31)</f>
        <v>189</v>
      </c>
      <c r="F32" s="54">
        <f>SUM(F30:F31)</f>
        <v>189</v>
      </c>
      <c r="G32" s="54">
        <f>SUM(G30:G31)</f>
        <v>0</v>
      </c>
    </row>
    <row r="33" spans="1:7" ht="15">
      <c r="A33" s="4" t="s">
        <v>75</v>
      </c>
      <c r="B33" s="22" t="s">
        <v>76</v>
      </c>
      <c r="C33" s="48">
        <v>1620</v>
      </c>
      <c r="D33" s="48">
        <v>1493</v>
      </c>
      <c r="E33" s="48">
        <v>1493</v>
      </c>
      <c r="F33" s="48">
        <v>1493</v>
      </c>
      <c r="G33" s="48">
        <v>0</v>
      </c>
    </row>
    <row r="34" spans="1:7" ht="15">
      <c r="A34" s="4" t="s">
        <v>77</v>
      </c>
      <c r="B34" s="22" t="s">
        <v>78</v>
      </c>
      <c r="C34" s="48"/>
      <c r="D34" s="48"/>
      <c r="E34" s="48"/>
      <c r="F34" s="48"/>
      <c r="G34" s="48"/>
    </row>
    <row r="35" spans="1:7" ht="15">
      <c r="A35" s="4" t="s">
        <v>332</v>
      </c>
      <c r="B35" s="22" t="s">
        <v>79</v>
      </c>
      <c r="C35" s="48"/>
      <c r="D35" s="48"/>
      <c r="E35" s="48"/>
      <c r="F35" s="48"/>
      <c r="G35" s="48"/>
    </row>
    <row r="36" spans="1:7" ht="15">
      <c r="A36" s="4" t="s">
        <v>80</v>
      </c>
      <c r="B36" s="22" t="s">
        <v>81</v>
      </c>
      <c r="C36" s="48">
        <v>70</v>
      </c>
      <c r="D36" s="48">
        <v>75</v>
      </c>
      <c r="E36" s="48">
        <v>75</v>
      </c>
      <c r="F36" s="48">
        <v>75</v>
      </c>
      <c r="G36" s="48">
        <v>0</v>
      </c>
    </row>
    <row r="37" spans="1:7" ht="15">
      <c r="A37" s="8" t="s">
        <v>333</v>
      </c>
      <c r="B37" s="22" t="s">
        <v>82</v>
      </c>
      <c r="C37" s="48"/>
      <c r="D37" s="48"/>
      <c r="E37" s="48"/>
      <c r="F37" s="48"/>
      <c r="G37" s="48"/>
    </row>
    <row r="38" spans="1:7" ht="15">
      <c r="A38" s="5" t="s">
        <v>83</v>
      </c>
      <c r="B38" s="22" t="s">
        <v>84</v>
      </c>
      <c r="C38" s="48"/>
      <c r="D38" s="48">
        <v>4</v>
      </c>
      <c r="E38" s="48">
        <v>4</v>
      </c>
      <c r="F38" s="48">
        <v>4</v>
      </c>
      <c r="G38" s="48"/>
    </row>
    <row r="39" spans="1:7" ht="15">
      <c r="A39" s="4" t="s">
        <v>334</v>
      </c>
      <c r="B39" s="22" t="s">
        <v>85</v>
      </c>
      <c r="C39" s="48">
        <v>342</v>
      </c>
      <c r="D39" s="48">
        <v>1330</v>
      </c>
      <c r="E39" s="48">
        <v>726</v>
      </c>
      <c r="F39" s="48">
        <v>666</v>
      </c>
      <c r="G39" s="48">
        <v>60</v>
      </c>
    </row>
    <row r="40" spans="1:7" ht="15">
      <c r="A40" s="6" t="s">
        <v>312</v>
      </c>
      <c r="B40" s="25" t="s">
        <v>86</v>
      </c>
      <c r="C40" s="54">
        <f>SUM(C33:C39)</f>
        <v>2032</v>
      </c>
      <c r="D40" s="54">
        <f>SUM(D33:D39)</f>
        <v>2902</v>
      </c>
      <c r="E40" s="54">
        <f>SUM(E33:E39)</f>
        <v>2298</v>
      </c>
      <c r="F40" s="54">
        <f>SUM(F33:F39)</f>
        <v>2238</v>
      </c>
      <c r="G40" s="54">
        <f>SUM(G33:G39)</f>
        <v>60</v>
      </c>
    </row>
    <row r="41" spans="1:7" ht="15">
      <c r="A41" s="4" t="s">
        <v>87</v>
      </c>
      <c r="B41" s="22" t="s">
        <v>88</v>
      </c>
      <c r="C41" s="48">
        <v>10</v>
      </c>
      <c r="D41" s="48"/>
      <c r="E41" s="48"/>
      <c r="F41" s="48"/>
      <c r="G41" s="48"/>
    </row>
    <row r="42" spans="1:7" ht="15">
      <c r="A42" s="4" t="s">
        <v>89</v>
      </c>
      <c r="B42" s="22" t="s">
        <v>90</v>
      </c>
      <c r="C42" s="48">
        <v>10</v>
      </c>
      <c r="D42" s="48">
        <v>0</v>
      </c>
      <c r="E42" s="48"/>
      <c r="F42" s="48"/>
      <c r="G42" s="48"/>
    </row>
    <row r="43" spans="1:7" ht="15">
      <c r="A43" s="6" t="s">
        <v>313</v>
      </c>
      <c r="B43" s="25" t="s">
        <v>91</v>
      </c>
      <c r="C43" s="54">
        <f>SUM(C41:C42)</f>
        <v>20</v>
      </c>
      <c r="D43" s="54">
        <f>SUM(D41:D42)</f>
        <v>0</v>
      </c>
      <c r="E43" s="54">
        <f>SUM(E41:E42)</f>
        <v>0</v>
      </c>
      <c r="F43" s="54">
        <f>SUM(F41:F42)</f>
        <v>0</v>
      </c>
      <c r="G43" s="54">
        <f>SUM(G41:G42)</f>
        <v>0</v>
      </c>
    </row>
    <row r="44" spans="1:7" ht="15">
      <c r="A44" s="4" t="s">
        <v>92</v>
      </c>
      <c r="B44" s="22" t="s">
        <v>93</v>
      </c>
      <c r="C44" s="48">
        <v>651</v>
      </c>
      <c r="D44" s="48">
        <v>611</v>
      </c>
      <c r="E44" s="48">
        <v>609</v>
      </c>
      <c r="F44" s="48">
        <v>609</v>
      </c>
      <c r="G44" s="48">
        <v>0</v>
      </c>
    </row>
    <row r="45" spans="1:7" ht="15">
      <c r="A45" s="4" t="s">
        <v>94</v>
      </c>
      <c r="B45" s="22" t="s">
        <v>95</v>
      </c>
      <c r="C45" s="48"/>
      <c r="D45" s="48"/>
      <c r="E45" s="48"/>
      <c r="F45" s="48"/>
      <c r="G45" s="48"/>
    </row>
    <row r="46" spans="1:7" ht="15">
      <c r="A46" s="4" t="s">
        <v>335</v>
      </c>
      <c r="B46" s="22" t="s">
        <v>96</v>
      </c>
      <c r="C46" s="48"/>
      <c r="D46" s="48"/>
      <c r="E46" s="48"/>
      <c r="F46" s="48"/>
      <c r="G46" s="48"/>
    </row>
    <row r="47" spans="1:7" ht="15">
      <c r="A47" s="4" t="s">
        <v>336</v>
      </c>
      <c r="B47" s="22" t="s">
        <v>97</v>
      </c>
      <c r="C47" s="48"/>
      <c r="D47" s="48"/>
      <c r="E47" s="48"/>
      <c r="F47" s="48"/>
      <c r="G47" s="48"/>
    </row>
    <row r="48" spans="1:7" ht="15">
      <c r="A48" s="4" t="s">
        <v>98</v>
      </c>
      <c r="B48" s="22" t="s">
        <v>99</v>
      </c>
      <c r="C48" s="48">
        <v>220</v>
      </c>
      <c r="D48" s="48">
        <v>40</v>
      </c>
      <c r="E48" s="48">
        <v>40</v>
      </c>
      <c r="F48" s="48">
        <v>40</v>
      </c>
      <c r="G48" s="48">
        <v>0</v>
      </c>
    </row>
    <row r="49" spans="1:7" ht="15">
      <c r="A49" s="6" t="s">
        <v>314</v>
      </c>
      <c r="B49" s="25" t="s">
        <v>100</v>
      </c>
      <c r="C49" s="54">
        <f>SUM(C44:C48)</f>
        <v>871</v>
      </c>
      <c r="D49" s="54">
        <f>SUM(D44:D48)</f>
        <v>651</v>
      </c>
      <c r="E49" s="54">
        <f>SUM(E44:E48)</f>
        <v>649</v>
      </c>
      <c r="F49" s="54">
        <f>SUM(F44:F48)</f>
        <v>649</v>
      </c>
      <c r="G49" s="54">
        <f>SUM(G44:G48)</f>
        <v>0</v>
      </c>
    </row>
    <row r="50" spans="1:7" ht="15">
      <c r="A50" s="31" t="s">
        <v>315</v>
      </c>
      <c r="B50" s="43" t="s">
        <v>101</v>
      </c>
      <c r="C50" s="54">
        <f>SUM(C29,C32,C40,C43,C49)</f>
        <v>3893</v>
      </c>
      <c r="D50" s="54">
        <f>SUM(D29,D32,D40,D43,D49)</f>
        <v>4605</v>
      </c>
      <c r="E50" s="54">
        <f>SUM(E29,E32,E40,E43,E49)</f>
        <v>3999</v>
      </c>
      <c r="F50" s="54">
        <f>SUM(F29,F32,F40,F43,F49)</f>
        <v>3939</v>
      </c>
      <c r="G50" s="54">
        <f>SUM(G29,G32,G40,G43,G49)</f>
        <v>60</v>
      </c>
    </row>
    <row r="51" spans="1:7" ht="15">
      <c r="A51" s="10" t="s">
        <v>102</v>
      </c>
      <c r="B51" s="22" t="s">
        <v>103</v>
      </c>
      <c r="C51" s="48"/>
      <c r="D51" s="48"/>
      <c r="E51" s="48"/>
      <c r="F51" s="48"/>
      <c r="G51" s="48"/>
    </row>
    <row r="52" spans="1:7" ht="15">
      <c r="A52" s="10" t="s">
        <v>316</v>
      </c>
      <c r="B52" s="22" t="s">
        <v>104</v>
      </c>
      <c r="C52" s="48"/>
      <c r="D52" s="48"/>
      <c r="E52" s="48"/>
      <c r="F52" s="48"/>
      <c r="G52" s="48"/>
    </row>
    <row r="53" spans="1:7" ht="15">
      <c r="A53" s="13" t="s">
        <v>337</v>
      </c>
      <c r="B53" s="22" t="s">
        <v>105</v>
      </c>
      <c r="C53" s="48"/>
      <c r="D53" s="48"/>
      <c r="E53" s="48"/>
      <c r="F53" s="48"/>
      <c r="G53" s="48"/>
    </row>
    <row r="54" spans="1:7" ht="15">
      <c r="A54" s="13" t="s">
        <v>338</v>
      </c>
      <c r="B54" s="22" t="s">
        <v>106</v>
      </c>
      <c r="C54" s="48"/>
      <c r="D54" s="48"/>
      <c r="E54" s="48"/>
      <c r="F54" s="48"/>
      <c r="G54" s="48"/>
    </row>
    <row r="55" spans="1:7" ht="15">
      <c r="A55" s="13" t="s">
        <v>339</v>
      </c>
      <c r="B55" s="22" t="s">
        <v>107</v>
      </c>
      <c r="C55" s="48"/>
      <c r="D55" s="48"/>
      <c r="E55" s="48"/>
      <c r="F55" s="48"/>
      <c r="G55" s="48"/>
    </row>
    <row r="56" spans="1:7" ht="15">
      <c r="A56" s="10" t="s">
        <v>340</v>
      </c>
      <c r="B56" s="22" t="s">
        <v>108</v>
      </c>
      <c r="C56" s="48"/>
      <c r="D56" s="48"/>
      <c r="E56" s="48"/>
      <c r="F56" s="48"/>
      <c r="G56" s="48"/>
    </row>
    <row r="57" spans="1:7" ht="15">
      <c r="A57" s="10" t="s">
        <v>341</v>
      </c>
      <c r="B57" s="22" t="s">
        <v>109</v>
      </c>
      <c r="C57" s="48"/>
      <c r="D57" s="48"/>
      <c r="E57" s="48"/>
      <c r="F57" s="48"/>
      <c r="G57" s="48"/>
    </row>
    <row r="58" spans="1:7" ht="15">
      <c r="A58" s="10" t="s">
        <v>342</v>
      </c>
      <c r="B58" s="22" t="s">
        <v>110</v>
      </c>
      <c r="C58" s="48"/>
      <c r="D58" s="48"/>
      <c r="E58" s="48"/>
      <c r="F58" s="48"/>
      <c r="G58" s="48"/>
    </row>
    <row r="59" spans="1:7" ht="15">
      <c r="A59" s="40" t="s">
        <v>317</v>
      </c>
      <c r="B59" s="43" t="s">
        <v>111</v>
      </c>
      <c r="C59" s="54">
        <f>SUM(C51:C58)</f>
        <v>0</v>
      </c>
      <c r="D59" s="54">
        <f>SUM(D51:D58)</f>
        <v>0</v>
      </c>
      <c r="E59" s="54">
        <f>SUM(E51:E58)</f>
        <v>0</v>
      </c>
      <c r="F59" s="54">
        <f>SUM(F51:F58)</f>
        <v>0</v>
      </c>
      <c r="G59" s="54">
        <f>SUM(G51:G58)</f>
        <v>0</v>
      </c>
    </row>
    <row r="60" spans="1:7" ht="15">
      <c r="A60" s="9" t="s">
        <v>343</v>
      </c>
      <c r="B60" s="22" t="s">
        <v>112</v>
      </c>
      <c r="C60" s="48"/>
      <c r="D60" s="48"/>
      <c r="E60" s="48"/>
      <c r="F60" s="48"/>
      <c r="G60" s="48"/>
    </row>
    <row r="61" spans="1:7" ht="15">
      <c r="A61" s="9" t="s">
        <v>113</v>
      </c>
      <c r="B61" s="22" t="s">
        <v>114</v>
      </c>
      <c r="C61" s="48"/>
      <c r="D61" s="48"/>
      <c r="E61" s="48"/>
      <c r="F61" s="48"/>
      <c r="G61" s="48"/>
    </row>
    <row r="62" spans="1:7" ht="16.5" customHeight="1">
      <c r="A62" s="9" t="s">
        <v>115</v>
      </c>
      <c r="B62" s="22" t="s">
        <v>116</v>
      </c>
      <c r="C62" s="48"/>
      <c r="D62" s="48"/>
      <c r="E62" s="48"/>
      <c r="F62" s="48"/>
      <c r="G62" s="48"/>
    </row>
    <row r="63" spans="1:7" ht="16.5" customHeight="1">
      <c r="A63" s="9" t="s">
        <v>318</v>
      </c>
      <c r="B63" s="22" t="s">
        <v>117</v>
      </c>
      <c r="C63" s="48"/>
      <c r="D63" s="48"/>
      <c r="E63" s="48"/>
      <c r="F63" s="48"/>
      <c r="G63" s="48"/>
    </row>
    <row r="64" spans="1:7" ht="16.5" customHeight="1">
      <c r="A64" s="9" t="s">
        <v>344</v>
      </c>
      <c r="B64" s="22" t="s">
        <v>118</v>
      </c>
      <c r="C64" s="48"/>
      <c r="D64" s="48"/>
      <c r="E64" s="48"/>
      <c r="F64" s="48"/>
      <c r="G64" s="48"/>
    </row>
    <row r="65" spans="1:7" ht="15">
      <c r="A65" s="9" t="s">
        <v>319</v>
      </c>
      <c r="B65" s="22" t="s">
        <v>119</v>
      </c>
      <c r="C65" s="48"/>
      <c r="D65" s="48"/>
      <c r="E65" s="48"/>
      <c r="F65" s="48"/>
      <c r="G65" s="48"/>
    </row>
    <row r="66" spans="1:7" ht="15.75" customHeight="1">
      <c r="A66" s="9" t="s">
        <v>345</v>
      </c>
      <c r="B66" s="22" t="s">
        <v>120</v>
      </c>
      <c r="C66" s="48"/>
      <c r="D66" s="48"/>
      <c r="E66" s="48"/>
      <c r="F66" s="48"/>
      <c r="G66" s="48"/>
    </row>
    <row r="67" spans="1:7" ht="15.75" customHeight="1">
      <c r="A67" s="9" t="s">
        <v>346</v>
      </c>
      <c r="B67" s="22" t="s">
        <v>121</v>
      </c>
      <c r="C67" s="48"/>
      <c r="D67" s="48"/>
      <c r="E67" s="48"/>
      <c r="F67" s="48"/>
      <c r="G67" s="48"/>
    </row>
    <row r="68" spans="1:7" ht="15">
      <c r="A68" s="9" t="s">
        <v>122</v>
      </c>
      <c r="B68" s="22" t="s">
        <v>123</v>
      </c>
      <c r="C68" s="48"/>
      <c r="D68" s="48"/>
      <c r="E68" s="48"/>
      <c r="F68" s="48"/>
      <c r="G68" s="48"/>
    </row>
    <row r="69" spans="1:7" ht="15">
      <c r="A69" s="14" t="s">
        <v>124</v>
      </c>
      <c r="B69" s="22" t="s">
        <v>125</v>
      </c>
      <c r="C69" s="48"/>
      <c r="D69" s="48"/>
      <c r="E69" s="48"/>
      <c r="F69" s="48"/>
      <c r="G69" s="48"/>
    </row>
    <row r="70" spans="1:7" ht="15">
      <c r="A70" s="9" t="s">
        <v>347</v>
      </c>
      <c r="B70" s="22" t="s">
        <v>126</v>
      </c>
      <c r="C70" s="48"/>
      <c r="D70" s="48"/>
      <c r="E70" s="48"/>
      <c r="F70" s="48"/>
      <c r="G70" s="48"/>
    </row>
    <row r="71" spans="1:7" ht="15">
      <c r="A71" s="14" t="s">
        <v>424</v>
      </c>
      <c r="B71" s="22" t="s">
        <v>127</v>
      </c>
      <c r="C71" s="48"/>
      <c r="D71" s="48"/>
      <c r="E71" s="48"/>
      <c r="F71" s="48"/>
      <c r="G71" s="48"/>
    </row>
    <row r="72" spans="1:7" ht="15">
      <c r="A72" s="14" t="s">
        <v>425</v>
      </c>
      <c r="B72" s="22" t="s">
        <v>127</v>
      </c>
      <c r="C72" s="48"/>
      <c r="D72" s="48"/>
      <c r="E72" s="48"/>
      <c r="F72" s="48"/>
      <c r="G72" s="48"/>
    </row>
    <row r="73" spans="1:7" ht="15">
      <c r="A73" s="40" t="s">
        <v>320</v>
      </c>
      <c r="B73" s="43" t="s">
        <v>128</v>
      </c>
      <c r="C73" s="54">
        <f>SUM(C60:C72)</f>
        <v>0</v>
      </c>
      <c r="D73" s="54">
        <f>SUM(D60:D72)</f>
        <v>0</v>
      </c>
      <c r="E73" s="54">
        <f>SUM(E60:E72)</f>
        <v>0</v>
      </c>
      <c r="F73" s="54">
        <f>SUM(F60:F72)</f>
        <v>0</v>
      </c>
      <c r="G73" s="54">
        <f>SUM(G60:G72)</f>
        <v>0</v>
      </c>
    </row>
    <row r="74" spans="1:7" ht="15.75">
      <c r="A74" s="44" t="s">
        <v>1</v>
      </c>
      <c r="B74" s="43"/>
      <c r="C74" s="54">
        <f>SUM(C24,C25,C50,C59,C73)</f>
        <v>7672</v>
      </c>
      <c r="D74" s="54">
        <f>SUM(D24,D25,D50,D59,D73)</f>
        <v>8611</v>
      </c>
      <c r="E74" s="54">
        <f>SUM(E24,E25,E50,E59,E73)</f>
        <v>8005</v>
      </c>
      <c r="F74" s="54">
        <f>SUM(F24,F25,F50,F59,F73)</f>
        <v>7945</v>
      </c>
      <c r="G74" s="54">
        <f>SUM(G24,G25,G50,G59,G73)</f>
        <v>60</v>
      </c>
    </row>
    <row r="75" spans="1:7" ht="15">
      <c r="A75" s="26" t="s">
        <v>129</v>
      </c>
      <c r="B75" s="22" t="s">
        <v>130</v>
      </c>
      <c r="C75" s="48"/>
      <c r="D75" s="48"/>
      <c r="E75" s="48"/>
      <c r="F75" s="48"/>
      <c r="G75" s="48"/>
    </row>
    <row r="76" spans="1:7" ht="15">
      <c r="A76" s="26" t="s">
        <v>348</v>
      </c>
      <c r="B76" s="22" t="s">
        <v>131</v>
      </c>
      <c r="C76" s="48"/>
      <c r="D76" s="48"/>
      <c r="E76" s="48"/>
      <c r="F76" s="48"/>
      <c r="G76" s="48"/>
    </row>
    <row r="77" spans="1:7" ht="15">
      <c r="A77" s="26" t="s">
        <v>132</v>
      </c>
      <c r="B77" s="22" t="s">
        <v>133</v>
      </c>
      <c r="C77" s="48"/>
      <c r="D77" s="48"/>
      <c r="E77" s="48"/>
      <c r="F77" s="48"/>
      <c r="G77" s="48"/>
    </row>
    <row r="78" spans="1:7" ht="15">
      <c r="A78" s="26" t="s">
        <v>134</v>
      </c>
      <c r="B78" s="22" t="s">
        <v>135</v>
      </c>
      <c r="C78" s="48"/>
      <c r="D78" s="48"/>
      <c r="E78" s="48"/>
      <c r="F78" s="48"/>
      <c r="G78" s="48"/>
    </row>
    <row r="79" spans="1:7" ht="15">
      <c r="A79" s="5" t="s">
        <v>136</v>
      </c>
      <c r="B79" s="22" t="s">
        <v>137</v>
      </c>
      <c r="C79" s="48"/>
      <c r="D79" s="48"/>
      <c r="E79" s="48"/>
      <c r="F79" s="48"/>
      <c r="G79" s="48"/>
    </row>
    <row r="80" spans="1:7" ht="15">
      <c r="A80" s="5" t="s">
        <v>138</v>
      </c>
      <c r="B80" s="22" t="s">
        <v>139</v>
      </c>
      <c r="C80" s="48"/>
      <c r="D80" s="48"/>
      <c r="E80" s="48"/>
      <c r="F80" s="48"/>
      <c r="G80" s="48"/>
    </row>
    <row r="81" spans="1:7" ht="15">
      <c r="A81" s="5" t="s">
        <v>140</v>
      </c>
      <c r="B81" s="22" t="s">
        <v>141</v>
      </c>
      <c r="C81" s="48"/>
      <c r="D81" s="48"/>
      <c r="E81" s="48"/>
      <c r="F81" s="48"/>
      <c r="G81" s="48"/>
    </row>
    <row r="82" spans="1:7" ht="15">
      <c r="A82" s="41" t="s">
        <v>321</v>
      </c>
      <c r="B82" s="43" t="s">
        <v>142</v>
      </c>
      <c r="C82" s="54">
        <f>SUM(C75:C81)</f>
        <v>0</v>
      </c>
      <c r="D82" s="54">
        <f>SUM(D75:D81)</f>
        <v>0</v>
      </c>
      <c r="E82" s="54">
        <f>SUM(E75:E81)</f>
        <v>0</v>
      </c>
      <c r="F82" s="54">
        <f>SUM(F75:F81)</f>
        <v>0</v>
      </c>
      <c r="G82" s="54">
        <f>SUM(G75:G81)</f>
        <v>0</v>
      </c>
    </row>
    <row r="83" spans="1:7" ht="15">
      <c r="A83" s="10" t="s">
        <v>143</v>
      </c>
      <c r="B83" s="22" t="s">
        <v>144</v>
      </c>
      <c r="C83" s="48"/>
      <c r="D83" s="48"/>
      <c r="E83" s="48"/>
      <c r="F83" s="48"/>
      <c r="G83" s="48"/>
    </row>
    <row r="84" spans="1:7" ht="15">
      <c r="A84" s="10" t="s">
        <v>145</v>
      </c>
      <c r="B84" s="22" t="s">
        <v>146</v>
      </c>
      <c r="C84" s="48"/>
      <c r="D84" s="48"/>
      <c r="E84" s="48"/>
      <c r="F84" s="48"/>
      <c r="G84" s="48"/>
    </row>
    <row r="85" spans="1:7" ht="15">
      <c r="A85" s="10" t="s">
        <v>147</v>
      </c>
      <c r="B85" s="22" t="s">
        <v>148</v>
      </c>
      <c r="C85" s="48"/>
      <c r="D85" s="48"/>
      <c r="E85" s="48"/>
      <c r="F85" s="48"/>
      <c r="G85" s="48"/>
    </row>
    <row r="86" spans="1:7" ht="15">
      <c r="A86" s="10" t="s">
        <v>149</v>
      </c>
      <c r="B86" s="22" t="s">
        <v>150</v>
      </c>
      <c r="C86" s="48"/>
      <c r="D86" s="48"/>
      <c r="E86" s="48"/>
      <c r="F86" s="48"/>
      <c r="G86" s="48"/>
    </row>
    <row r="87" spans="1:7" ht="15">
      <c r="A87" s="40" t="s">
        <v>322</v>
      </c>
      <c r="B87" s="43" t="s">
        <v>151</v>
      </c>
      <c r="C87" s="54">
        <f>SUM(C83:C86)</f>
        <v>0</v>
      </c>
      <c r="D87" s="54">
        <f>SUM(D83:D86)</f>
        <v>0</v>
      </c>
      <c r="E87" s="54">
        <f>SUM(E83:E86)</f>
        <v>0</v>
      </c>
      <c r="F87" s="54">
        <f>SUM(F83:F86)</f>
        <v>0</v>
      </c>
      <c r="G87" s="54">
        <f>SUM(G83:G86)</f>
        <v>0</v>
      </c>
    </row>
    <row r="88" spans="1:7" ht="14.25" customHeight="1">
      <c r="A88" s="10" t="s">
        <v>152</v>
      </c>
      <c r="B88" s="22" t="s">
        <v>153</v>
      </c>
      <c r="C88" s="48"/>
      <c r="D88" s="48"/>
      <c r="E88" s="48"/>
      <c r="F88" s="48"/>
      <c r="G88" s="48"/>
    </row>
    <row r="89" spans="1:7" ht="14.25" customHeight="1">
      <c r="A89" s="10" t="s">
        <v>349</v>
      </c>
      <c r="B89" s="22" t="s">
        <v>154</v>
      </c>
      <c r="C89" s="48"/>
      <c r="D89" s="48"/>
      <c r="E89" s="48"/>
      <c r="F89" s="48"/>
      <c r="G89" s="48"/>
    </row>
    <row r="90" spans="1:7" ht="14.25" customHeight="1">
      <c r="A90" s="10" t="s">
        <v>350</v>
      </c>
      <c r="B90" s="22" t="s">
        <v>155</v>
      </c>
      <c r="C90" s="48"/>
      <c r="D90" s="48"/>
      <c r="E90" s="48"/>
      <c r="F90" s="48"/>
      <c r="G90" s="48"/>
    </row>
    <row r="91" spans="1:7" ht="14.25" customHeight="1">
      <c r="A91" s="10" t="s">
        <v>351</v>
      </c>
      <c r="B91" s="22" t="s">
        <v>156</v>
      </c>
      <c r="C91" s="48"/>
      <c r="D91" s="48"/>
      <c r="E91" s="48"/>
      <c r="F91" s="48"/>
      <c r="G91" s="48"/>
    </row>
    <row r="92" spans="1:7" ht="14.25" customHeight="1">
      <c r="A92" s="10" t="s">
        <v>352</v>
      </c>
      <c r="B92" s="22" t="s">
        <v>157</v>
      </c>
      <c r="C92" s="48"/>
      <c r="D92" s="48"/>
      <c r="E92" s="48"/>
      <c r="F92" s="48"/>
      <c r="G92" s="48"/>
    </row>
    <row r="93" spans="1:7" ht="14.25" customHeight="1">
      <c r="A93" s="10" t="s">
        <v>353</v>
      </c>
      <c r="B93" s="22" t="s">
        <v>158</v>
      </c>
      <c r="C93" s="48"/>
      <c r="D93" s="48"/>
      <c r="E93" s="48"/>
      <c r="F93" s="48"/>
      <c r="G93" s="48"/>
    </row>
    <row r="94" spans="1:7" ht="15">
      <c r="A94" s="10" t="s">
        <v>159</v>
      </c>
      <c r="B94" s="22" t="s">
        <v>160</v>
      </c>
      <c r="C94" s="48"/>
      <c r="D94" s="48"/>
      <c r="E94" s="48"/>
      <c r="F94" s="48"/>
      <c r="G94" s="48"/>
    </row>
    <row r="95" spans="1:7" ht="15">
      <c r="A95" s="10" t="s">
        <v>354</v>
      </c>
      <c r="B95" s="22" t="s">
        <v>161</v>
      </c>
      <c r="C95" s="48"/>
      <c r="D95" s="48"/>
      <c r="E95" s="48"/>
      <c r="F95" s="48"/>
      <c r="G95" s="48"/>
    </row>
    <row r="96" spans="1:7" ht="15">
      <c r="A96" s="40" t="s">
        <v>323</v>
      </c>
      <c r="B96" s="43" t="s">
        <v>162</v>
      </c>
      <c r="C96" s="54">
        <f>SUM(C88:C95)</f>
        <v>0</v>
      </c>
      <c r="D96" s="54">
        <f>SUM(D88:D95)</f>
        <v>0</v>
      </c>
      <c r="E96" s="54">
        <f>SUM(E88:E95)</f>
        <v>0</v>
      </c>
      <c r="F96" s="54">
        <f>SUM(F88:F95)</f>
        <v>0</v>
      </c>
      <c r="G96" s="54">
        <f>SUM(G88:G95)</f>
        <v>0</v>
      </c>
    </row>
    <row r="97" spans="1:7" ht="15.75">
      <c r="A97" s="44" t="s">
        <v>2</v>
      </c>
      <c r="B97" s="43"/>
      <c r="C97" s="54">
        <f>SUM(C96,C87,C82)</f>
        <v>0</v>
      </c>
      <c r="D97" s="54">
        <f>SUM(D96,D87,D82)</f>
        <v>0</v>
      </c>
      <c r="E97" s="54">
        <f>SUM(E96,E87,E82)</f>
        <v>0</v>
      </c>
      <c r="F97" s="54">
        <f>SUM(F96,F87,F82)</f>
        <v>0</v>
      </c>
      <c r="G97" s="54">
        <f>SUM(G96,G87,G82)</f>
        <v>0</v>
      </c>
    </row>
    <row r="98" spans="1:7" ht="15.75">
      <c r="A98" s="27" t="s">
        <v>362</v>
      </c>
      <c r="B98" s="28" t="s">
        <v>163</v>
      </c>
      <c r="C98" s="54">
        <f>SUM(C74,C97)</f>
        <v>7672</v>
      </c>
      <c r="D98" s="54">
        <f>SUM(D74,D97)</f>
        <v>8611</v>
      </c>
      <c r="E98" s="54">
        <f>SUM(E74,E97)</f>
        <v>8005</v>
      </c>
      <c r="F98" s="54">
        <f>SUM(F74,F97)</f>
        <v>7945</v>
      </c>
      <c r="G98" s="54">
        <f>SUM(G74,G97)</f>
        <v>60</v>
      </c>
    </row>
    <row r="99" spans="1:23" ht="15">
      <c r="A99" s="10" t="s">
        <v>355</v>
      </c>
      <c r="B99" s="4" t="s">
        <v>164</v>
      </c>
      <c r="C99" s="50"/>
      <c r="D99" s="50"/>
      <c r="E99" s="50"/>
      <c r="F99" s="50"/>
      <c r="G99" s="50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6"/>
      <c r="W99" s="16"/>
    </row>
    <row r="100" spans="1:23" ht="15">
      <c r="A100" s="10" t="s">
        <v>165</v>
      </c>
      <c r="B100" s="4" t="s">
        <v>166</v>
      </c>
      <c r="C100" s="50"/>
      <c r="D100" s="50"/>
      <c r="E100" s="50"/>
      <c r="F100" s="50"/>
      <c r="G100" s="50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6"/>
      <c r="W100" s="16"/>
    </row>
    <row r="101" spans="1:23" ht="15">
      <c r="A101" s="10" t="s">
        <v>356</v>
      </c>
      <c r="B101" s="4" t="s">
        <v>167</v>
      </c>
      <c r="C101" s="50"/>
      <c r="D101" s="50"/>
      <c r="E101" s="50"/>
      <c r="F101" s="50"/>
      <c r="G101" s="50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6"/>
      <c r="W101" s="16"/>
    </row>
    <row r="102" spans="1:23" ht="15">
      <c r="A102" s="12" t="s">
        <v>324</v>
      </c>
      <c r="B102" s="6" t="s">
        <v>168</v>
      </c>
      <c r="C102" s="51"/>
      <c r="D102" s="51"/>
      <c r="E102" s="51"/>
      <c r="F102" s="51"/>
      <c r="G102" s="51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6"/>
      <c r="W102" s="16"/>
    </row>
    <row r="103" spans="1:23" ht="15">
      <c r="A103" s="29" t="s">
        <v>357</v>
      </c>
      <c r="B103" s="4" t="s">
        <v>169</v>
      </c>
      <c r="C103" s="52"/>
      <c r="D103" s="52"/>
      <c r="E103" s="52"/>
      <c r="F103" s="52"/>
      <c r="G103" s="52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6"/>
      <c r="W103" s="16"/>
    </row>
    <row r="104" spans="1:23" ht="15">
      <c r="A104" s="29" t="s">
        <v>327</v>
      </c>
      <c r="B104" s="4" t="s">
        <v>170</v>
      </c>
      <c r="C104" s="52"/>
      <c r="D104" s="52"/>
      <c r="E104" s="52"/>
      <c r="F104" s="52"/>
      <c r="G104" s="52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6"/>
      <c r="W104" s="16"/>
    </row>
    <row r="105" spans="1:23" ht="15">
      <c r="A105" s="10" t="s">
        <v>171</v>
      </c>
      <c r="B105" s="4" t="s">
        <v>172</v>
      </c>
      <c r="C105" s="50"/>
      <c r="D105" s="50"/>
      <c r="E105" s="50"/>
      <c r="F105" s="50"/>
      <c r="G105" s="50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6"/>
      <c r="W105" s="16"/>
    </row>
    <row r="106" spans="1:23" ht="15">
      <c r="A106" s="10" t="s">
        <v>358</v>
      </c>
      <c r="B106" s="4" t="s">
        <v>173</v>
      </c>
      <c r="C106" s="50"/>
      <c r="D106" s="50"/>
      <c r="E106" s="50"/>
      <c r="F106" s="50"/>
      <c r="G106" s="50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6"/>
      <c r="W106" s="16"/>
    </row>
    <row r="107" spans="1:23" ht="15">
      <c r="A107" s="11" t="s">
        <v>325</v>
      </c>
      <c r="B107" s="6" t="s">
        <v>174</v>
      </c>
      <c r="C107" s="53"/>
      <c r="D107" s="53"/>
      <c r="E107" s="53"/>
      <c r="F107" s="53"/>
      <c r="G107" s="53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6"/>
      <c r="W107" s="16"/>
    </row>
    <row r="108" spans="1:23" ht="15">
      <c r="A108" s="29" t="s">
        <v>175</v>
      </c>
      <c r="B108" s="4" t="s">
        <v>176</v>
      </c>
      <c r="C108" s="52"/>
      <c r="D108" s="52"/>
      <c r="E108" s="52"/>
      <c r="F108" s="52"/>
      <c r="G108" s="52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6"/>
      <c r="W108" s="16"/>
    </row>
    <row r="109" spans="1:23" ht="15">
      <c r="A109" s="29" t="s">
        <v>177</v>
      </c>
      <c r="B109" s="4" t="s">
        <v>178</v>
      </c>
      <c r="C109" s="52"/>
      <c r="D109" s="52"/>
      <c r="E109" s="52"/>
      <c r="F109" s="52"/>
      <c r="G109" s="52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6"/>
      <c r="W109" s="16"/>
    </row>
    <row r="110" spans="1:23" ht="15">
      <c r="A110" s="11" t="s">
        <v>179</v>
      </c>
      <c r="B110" s="6" t="s">
        <v>180</v>
      </c>
      <c r="C110" s="52"/>
      <c r="D110" s="52"/>
      <c r="E110" s="52"/>
      <c r="F110" s="52"/>
      <c r="G110" s="52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6"/>
      <c r="W110" s="16"/>
    </row>
    <row r="111" spans="1:23" ht="15">
      <c r="A111" s="29" t="s">
        <v>181</v>
      </c>
      <c r="B111" s="4" t="s">
        <v>182</v>
      </c>
      <c r="C111" s="52"/>
      <c r="D111" s="52"/>
      <c r="E111" s="52"/>
      <c r="F111" s="52"/>
      <c r="G111" s="52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6"/>
      <c r="W111" s="16"/>
    </row>
    <row r="112" spans="1:23" ht="15">
      <c r="A112" s="29" t="s">
        <v>183</v>
      </c>
      <c r="B112" s="4" t="s">
        <v>184</v>
      </c>
      <c r="C112" s="52"/>
      <c r="D112" s="52"/>
      <c r="E112" s="52"/>
      <c r="F112" s="52"/>
      <c r="G112" s="52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6"/>
      <c r="W112" s="16"/>
    </row>
    <row r="113" spans="1:23" ht="15">
      <c r="A113" s="29" t="s">
        <v>185</v>
      </c>
      <c r="B113" s="4" t="s">
        <v>186</v>
      </c>
      <c r="C113" s="52"/>
      <c r="D113" s="52"/>
      <c r="E113" s="52"/>
      <c r="F113" s="52"/>
      <c r="G113" s="52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6"/>
      <c r="W113" s="16"/>
    </row>
    <row r="114" spans="1:23" ht="15">
      <c r="A114" s="30" t="s">
        <v>326</v>
      </c>
      <c r="B114" s="31" t="s">
        <v>187</v>
      </c>
      <c r="C114" s="53">
        <f>SUM(C99:C113)</f>
        <v>0</v>
      </c>
      <c r="D114" s="53">
        <f>SUM(D99:D113)</f>
        <v>0</v>
      </c>
      <c r="E114" s="53">
        <f>SUM(E99:E113)</f>
        <v>0</v>
      </c>
      <c r="F114" s="53">
        <f>SUM(F99:F113)</f>
        <v>0</v>
      </c>
      <c r="G114" s="53">
        <f>SUM(G99:G113)</f>
        <v>0</v>
      </c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6"/>
      <c r="W114" s="16"/>
    </row>
    <row r="115" spans="1:23" ht="15">
      <c r="A115" s="29" t="s">
        <v>188</v>
      </c>
      <c r="B115" s="4" t="s">
        <v>189</v>
      </c>
      <c r="C115" s="52"/>
      <c r="D115" s="52"/>
      <c r="E115" s="52"/>
      <c r="F115" s="52"/>
      <c r="G115" s="52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6"/>
      <c r="W115" s="16"/>
    </row>
    <row r="116" spans="1:23" ht="15">
      <c r="A116" s="10" t="s">
        <v>190</v>
      </c>
      <c r="B116" s="4" t="s">
        <v>191</v>
      </c>
      <c r="C116" s="50"/>
      <c r="D116" s="50"/>
      <c r="E116" s="50"/>
      <c r="F116" s="50"/>
      <c r="G116" s="50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6"/>
      <c r="W116" s="16"/>
    </row>
    <row r="117" spans="1:23" ht="15">
      <c r="A117" s="29" t="s">
        <v>359</v>
      </c>
      <c r="B117" s="4" t="s">
        <v>192</v>
      </c>
      <c r="C117" s="52"/>
      <c r="D117" s="52"/>
      <c r="E117" s="52"/>
      <c r="F117" s="52"/>
      <c r="G117" s="52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6"/>
      <c r="W117" s="16"/>
    </row>
    <row r="118" spans="1:23" ht="15">
      <c r="A118" s="29" t="s">
        <v>328</v>
      </c>
      <c r="B118" s="4" t="s">
        <v>193</v>
      </c>
      <c r="C118" s="52"/>
      <c r="D118" s="52"/>
      <c r="E118" s="52"/>
      <c r="F118" s="52"/>
      <c r="G118" s="52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6"/>
      <c r="W118" s="16"/>
    </row>
    <row r="119" spans="1:23" ht="15">
      <c r="A119" s="30" t="s">
        <v>329</v>
      </c>
      <c r="B119" s="31" t="s">
        <v>194</v>
      </c>
      <c r="C119" s="53">
        <f>SUM(C115:C118)</f>
        <v>0</v>
      </c>
      <c r="D119" s="53">
        <f>SUM(D115:D118)</f>
        <v>0</v>
      </c>
      <c r="E119" s="53">
        <f>SUM(E115:E118)</f>
        <v>0</v>
      </c>
      <c r="F119" s="53">
        <f>SUM(F115:F118)</f>
        <v>0</v>
      </c>
      <c r="G119" s="53">
        <f>SUM(G115:G118)</f>
        <v>0</v>
      </c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6"/>
      <c r="W119" s="16"/>
    </row>
    <row r="120" spans="1:23" ht="15">
      <c r="A120" s="10" t="s">
        <v>195</v>
      </c>
      <c r="B120" s="4" t="s">
        <v>196</v>
      </c>
      <c r="C120" s="50"/>
      <c r="D120" s="50"/>
      <c r="E120" s="50"/>
      <c r="F120" s="50"/>
      <c r="G120" s="50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6"/>
      <c r="W120" s="16"/>
    </row>
    <row r="121" spans="1:23" ht="15.75">
      <c r="A121" s="32" t="s">
        <v>363</v>
      </c>
      <c r="B121" s="33" t="s">
        <v>197</v>
      </c>
      <c r="C121" s="53">
        <f>SUM(C119,C114,C120)</f>
        <v>0</v>
      </c>
      <c r="D121" s="53">
        <f>SUM(D119,D114,D120)</f>
        <v>0</v>
      </c>
      <c r="E121" s="53">
        <f>SUM(E119,E114,E120)</f>
        <v>0</v>
      </c>
      <c r="F121" s="53">
        <f>SUM(F119,F114,F120)</f>
        <v>0</v>
      </c>
      <c r="G121" s="53">
        <f>SUM(G119,G114,G120)</f>
        <v>0</v>
      </c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6"/>
      <c r="W121" s="16"/>
    </row>
    <row r="122" spans="1:23" ht="15.75">
      <c r="A122" s="36" t="s">
        <v>398</v>
      </c>
      <c r="B122" s="37"/>
      <c r="C122" s="54">
        <f>SUM(C98,C121)</f>
        <v>7672</v>
      </c>
      <c r="D122" s="54">
        <f>SUM(D98,D121)</f>
        <v>8611</v>
      </c>
      <c r="E122" s="54">
        <f>SUM(E98,E121)</f>
        <v>8005</v>
      </c>
      <c r="F122" s="54">
        <f>SUM(F98,F121)</f>
        <v>7945</v>
      </c>
      <c r="G122" s="54">
        <f>SUM(G98,G121)</f>
        <v>60</v>
      </c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</row>
    <row r="123" spans="2:23" ht="15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</row>
    <row r="124" spans="2:23" ht="15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</row>
    <row r="125" spans="2:23" ht="15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</row>
    <row r="126" spans="2:23" ht="15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</row>
    <row r="127" spans="2:23" ht="15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</row>
    <row r="128" spans="2:23" ht="15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</row>
    <row r="129" spans="2:23" ht="15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</row>
    <row r="130" spans="2:23" ht="15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</row>
    <row r="131" spans="2:23" ht="15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</row>
    <row r="132" spans="2:23" ht="15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</row>
    <row r="133" spans="2:23" ht="15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</row>
    <row r="134" spans="2:23" ht="15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</row>
    <row r="135" spans="2:23" ht="15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</row>
    <row r="136" spans="2:23" ht="15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</row>
    <row r="137" spans="2:23" ht="15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</row>
    <row r="138" spans="2:23" ht="15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</row>
    <row r="139" spans="2:23" ht="15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</row>
    <row r="140" spans="2:23" ht="15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</row>
    <row r="141" spans="2:23" ht="15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</row>
    <row r="142" spans="2:23" ht="15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</row>
    <row r="143" spans="2:23" ht="15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</row>
    <row r="144" spans="2:23" ht="15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</row>
    <row r="145" spans="2:23" ht="15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</row>
    <row r="146" spans="2:23" ht="15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</row>
    <row r="147" spans="2:23" ht="15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</row>
    <row r="148" spans="2:23" ht="15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</row>
    <row r="149" spans="2:23" ht="15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</row>
    <row r="150" spans="2:23" ht="15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</row>
    <row r="151" spans="2:23" ht="15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</row>
    <row r="152" spans="2:23" ht="15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</row>
    <row r="153" spans="2:23" ht="15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</row>
    <row r="154" spans="2:23" ht="15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</row>
    <row r="155" spans="2:23" ht="15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</row>
    <row r="156" spans="2:23" ht="15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</row>
    <row r="157" spans="2:23" ht="15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</row>
    <row r="158" spans="2:23" ht="15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</row>
    <row r="159" spans="2:23" ht="15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</row>
    <row r="160" spans="2:23" ht="15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</row>
    <row r="161" spans="2:23" ht="15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</row>
    <row r="162" spans="2:23" ht="15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</row>
    <row r="163" spans="2:23" ht="15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</row>
    <row r="164" spans="2:23" ht="15"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</row>
    <row r="165" spans="2:23" ht="15"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</row>
    <row r="166" spans="2:23" ht="15"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</row>
    <row r="167" spans="2:23" ht="15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</row>
    <row r="168" spans="2:23" ht="15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</row>
    <row r="169" spans="2:23" ht="15"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</row>
    <row r="170" spans="2:23" ht="15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</row>
    <row r="171" spans="2:23" ht="15"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</row>
  </sheetData>
  <sheetProtection/>
  <mergeCells count="2">
    <mergeCell ref="A1:G1"/>
    <mergeCell ref="A2:G2"/>
  </mergeCells>
  <printOptions/>
  <pageMargins left="0.7086614173228347" right="0.7086614173228347" top="0.5061458333333333" bottom="0.35433070866141736" header="0.31496062992125984" footer="0.31496062992125984"/>
  <pageSetup fitToHeight="1" fitToWidth="1" horizontalDpi="600" verticalDpi="600" orientation="portrait" paperSize="9" scale="42" r:id="rId1"/>
  <headerFooter>
    <oddHeader>&amp;C5/2020. (VII.10.) önkormányzati rendelet 4. sz. melléklete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view="pageLayout" workbookViewId="0" topLeftCell="A1">
      <selection activeCell="D30" sqref="D30"/>
    </sheetView>
  </sheetViews>
  <sheetFormatPr defaultColWidth="9.140625" defaultRowHeight="15"/>
  <cols>
    <col min="1" max="1" width="52.00390625" style="165" customWidth="1"/>
    <col min="2" max="4" width="17.7109375" style="166" customWidth="1"/>
    <col min="5" max="5" width="21.00390625" style="165" customWidth="1"/>
    <col min="6" max="16384" width="9.140625" style="165" customWidth="1"/>
  </cols>
  <sheetData>
    <row r="1" spans="1:5" s="164" customFormat="1" ht="23.25" customHeight="1">
      <c r="A1" s="288" t="s">
        <v>671</v>
      </c>
      <c r="B1" s="288"/>
      <c r="C1" s="288"/>
      <c r="D1" s="288"/>
      <c r="E1" s="288"/>
    </row>
    <row r="2" spans="1:5" s="164" customFormat="1" ht="21" customHeight="1">
      <c r="A2" s="289" t="s">
        <v>672</v>
      </c>
      <c r="B2" s="289"/>
      <c r="C2" s="289"/>
      <c r="D2" s="289"/>
      <c r="E2" s="289"/>
    </row>
    <row r="4" ht="15">
      <c r="E4" s="167" t="s">
        <v>673</v>
      </c>
    </row>
    <row r="5" spans="1:5" s="170" customFormat="1" ht="34.5" customHeight="1">
      <c r="A5" s="168" t="s">
        <v>674</v>
      </c>
      <c r="B5" s="169" t="s">
        <v>675</v>
      </c>
      <c r="C5" s="169" t="s">
        <v>676</v>
      </c>
      <c r="D5" s="169" t="s">
        <v>677</v>
      </c>
      <c r="E5" s="169" t="s">
        <v>678</v>
      </c>
    </row>
    <row r="6" spans="1:5" ht="25.5" customHeight="1">
      <c r="A6" s="171" t="s">
        <v>679</v>
      </c>
      <c r="B6" s="172">
        <f>SUM(B7:B10)</f>
        <v>40</v>
      </c>
      <c r="C6" s="172">
        <f>SUM(C7:C10)</f>
        <v>61</v>
      </c>
      <c r="D6" s="172">
        <f>SUM(D7:D10)</f>
        <v>52155</v>
      </c>
      <c r="E6" s="172">
        <f>SUM(B6:D6)</f>
        <v>52256</v>
      </c>
    </row>
    <row r="7" spans="1:5" ht="25.5" customHeight="1">
      <c r="A7" s="173" t="s">
        <v>680</v>
      </c>
      <c r="B7" s="174">
        <v>40</v>
      </c>
      <c r="C7" s="174">
        <v>61</v>
      </c>
      <c r="D7" s="174">
        <v>51199</v>
      </c>
      <c r="E7" s="175">
        <f>SUM(B7:D7)</f>
        <v>51300</v>
      </c>
    </row>
    <row r="8" spans="1:5" ht="25.5" customHeight="1">
      <c r="A8" s="173" t="s">
        <v>681</v>
      </c>
      <c r="B8" s="174">
        <v>0</v>
      </c>
      <c r="C8" s="174">
        <v>0</v>
      </c>
      <c r="D8" s="174">
        <v>0</v>
      </c>
      <c r="E8" s="175">
        <f aca="true" t="shared" si="0" ref="E8:E20">SUM(B8:D8)</f>
        <v>0</v>
      </c>
    </row>
    <row r="9" spans="1:5" ht="25.5" customHeight="1">
      <c r="A9" s="173" t="s">
        <v>682</v>
      </c>
      <c r="B9" s="174">
        <v>0</v>
      </c>
      <c r="C9" s="174">
        <v>0</v>
      </c>
      <c r="D9" s="174">
        <v>956</v>
      </c>
      <c r="E9" s="175">
        <f t="shared" si="0"/>
        <v>956</v>
      </c>
    </row>
    <row r="10" spans="1:5" ht="25.5" customHeight="1">
      <c r="A10" s="173" t="s">
        <v>683</v>
      </c>
      <c r="B10" s="174">
        <v>0</v>
      </c>
      <c r="C10" s="174">
        <v>0</v>
      </c>
      <c r="D10" s="174">
        <v>0</v>
      </c>
      <c r="E10" s="175">
        <f t="shared" si="0"/>
        <v>0</v>
      </c>
    </row>
    <row r="11" spans="1:5" ht="25.5" customHeight="1">
      <c r="A11" s="171" t="s">
        <v>847</v>
      </c>
      <c r="B11" s="172"/>
      <c r="C11" s="172"/>
      <c r="D11" s="172"/>
      <c r="E11" s="172"/>
    </row>
    <row r="12" spans="1:5" ht="25.5" customHeight="1">
      <c r="A12" s="176" t="s">
        <v>684</v>
      </c>
      <c r="B12" s="175">
        <v>46076</v>
      </c>
      <c r="C12" s="175">
        <v>7998</v>
      </c>
      <c r="D12" s="175">
        <v>446874</v>
      </c>
      <c r="E12" s="175">
        <f t="shared" si="0"/>
        <v>500948</v>
      </c>
    </row>
    <row r="13" spans="1:5" ht="25.5" customHeight="1">
      <c r="A13" s="176" t="s">
        <v>685</v>
      </c>
      <c r="B13" s="175">
        <v>45456</v>
      </c>
      <c r="C13" s="175">
        <v>8005</v>
      </c>
      <c r="D13" s="175">
        <v>406239</v>
      </c>
      <c r="E13" s="175">
        <f t="shared" si="0"/>
        <v>459700</v>
      </c>
    </row>
    <row r="14" spans="1:5" ht="25.5" customHeight="1">
      <c r="A14" s="176" t="s">
        <v>686</v>
      </c>
      <c r="B14" s="175">
        <v>0</v>
      </c>
      <c r="C14" s="175">
        <v>0</v>
      </c>
      <c r="D14" s="175">
        <v>22</v>
      </c>
      <c r="E14" s="175">
        <f t="shared" si="0"/>
        <v>22</v>
      </c>
    </row>
    <row r="15" spans="1:5" ht="25.5" customHeight="1">
      <c r="A15" s="176" t="s">
        <v>687</v>
      </c>
      <c r="B15" s="175">
        <v>0</v>
      </c>
      <c r="C15" s="175">
        <v>0</v>
      </c>
      <c r="D15" s="175">
        <v>3431</v>
      </c>
      <c r="E15" s="175">
        <f t="shared" si="0"/>
        <v>3431</v>
      </c>
    </row>
    <row r="16" spans="1:5" ht="25.5" customHeight="1">
      <c r="A16" s="177" t="s">
        <v>688</v>
      </c>
      <c r="B16" s="178">
        <f>SUM(B6+B12-B13-B14+B15)</f>
        <v>660</v>
      </c>
      <c r="C16" s="178">
        <f>SUM(C6+C12-C13-C14+C15)</f>
        <v>54</v>
      </c>
      <c r="D16" s="178">
        <f>SUM(D6+D12-D13-D14+D15)</f>
        <v>96199</v>
      </c>
      <c r="E16" s="178">
        <f t="shared" si="0"/>
        <v>96913</v>
      </c>
    </row>
    <row r="17" spans="1:5" ht="25.5" customHeight="1">
      <c r="A17" s="173" t="s">
        <v>680</v>
      </c>
      <c r="B17" s="174">
        <v>660</v>
      </c>
      <c r="C17" s="174">
        <v>54</v>
      </c>
      <c r="D17" s="174">
        <v>95392</v>
      </c>
      <c r="E17" s="175">
        <f t="shared" si="0"/>
        <v>96106</v>
      </c>
    </row>
    <row r="18" spans="1:5" ht="25.5" customHeight="1">
      <c r="A18" s="173" t="s">
        <v>681</v>
      </c>
      <c r="B18" s="174">
        <v>0</v>
      </c>
      <c r="C18" s="174">
        <v>0</v>
      </c>
      <c r="D18" s="174">
        <v>0</v>
      </c>
      <c r="E18" s="175">
        <f t="shared" si="0"/>
        <v>0</v>
      </c>
    </row>
    <row r="19" spans="1:5" ht="25.5" customHeight="1">
      <c r="A19" s="173" t="s">
        <v>682</v>
      </c>
      <c r="B19" s="174">
        <v>0</v>
      </c>
      <c r="C19" s="174">
        <v>0</v>
      </c>
      <c r="D19" s="174">
        <v>807</v>
      </c>
      <c r="E19" s="175">
        <f t="shared" si="0"/>
        <v>807</v>
      </c>
    </row>
    <row r="20" spans="1:5" ht="25.5" customHeight="1">
      <c r="A20" s="173" t="s">
        <v>683</v>
      </c>
      <c r="B20" s="174">
        <v>0</v>
      </c>
      <c r="C20" s="174">
        <v>0</v>
      </c>
      <c r="D20" s="174">
        <v>0</v>
      </c>
      <c r="E20" s="175">
        <f t="shared" si="0"/>
        <v>0</v>
      </c>
    </row>
  </sheetData>
  <sheetProtection/>
  <mergeCells count="2">
    <mergeCell ref="A1:E1"/>
    <mergeCell ref="A2:E2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73" r:id="rId1"/>
  <headerFooter>
    <oddHeader>&amp;C5/2020. (VII.10.) önkormányzati rendelet 5. sz. melléklete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view="pageLayout" workbookViewId="0" topLeftCell="A1">
      <selection activeCell="D22" sqref="D22"/>
    </sheetView>
  </sheetViews>
  <sheetFormatPr defaultColWidth="9.140625" defaultRowHeight="15"/>
  <cols>
    <col min="1" max="1" width="86.28125" style="0" customWidth="1"/>
    <col min="2" max="5" width="31.00390625" style="0" customWidth="1"/>
  </cols>
  <sheetData>
    <row r="1" spans="1:5" ht="25.5" customHeight="1">
      <c r="A1" s="248" t="s">
        <v>810</v>
      </c>
      <c r="B1" s="249"/>
      <c r="C1" s="249"/>
      <c r="D1" s="249"/>
      <c r="E1" s="249"/>
    </row>
    <row r="2" spans="1:5" ht="23.25" customHeight="1">
      <c r="A2" s="240" t="s">
        <v>811</v>
      </c>
      <c r="B2" s="250"/>
      <c r="C2" s="250"/>
      <c r="D2" s="250"/>
      <c r="E2" s="250"/>
    </row>
    <row r="5" spans="1:5" ht="51" customHeight="1">
      <c r="A5" s="67" t="s">
        <v>441</v>
      </c>
      <c r="B5" s="68" t="s">
        <v>442</v>
      </c>
      <c r="C5" s="68" t="s">
        <v>443</v>
      </c>
      <c r="D5" s="68" t="s">
        <v>444</v>
      </c>
      <c r="E5" s="69" t="s">
        <v>445</v>
      </c>
    </row>
    <row r="6" spans="1:5" ht="15" customHeight="1">
      <c r="A6" s="70" t="s">
        <v>446</v>
      </c>
      <c r="B6" s="71"/>
      <c r="C6" s="71">
        <v>1</v>
      </c>
      <c r="D6" s="71"/>
      <c r="E6" s="72">
        <f>SUM(B6:D6)</f>
        <v>1</v>
      </c>
    </row>
    <row r="7" spans="1:5" ht="15" customHeight="1">
      <c r="A7" s="70" t="s">
        <v>447</v>
      </c>
      <c r="B7" s="71"/>
      <c r="C7" s="71">
        <v>3</v>
      </c>
      <c r="D7" s="71"/>
      <c r="E7" s="72">
        <f aca="true" t="shared" si="0" ref="E7:E30">SUM(B7:D7)</f>
        <v>3</v>
      </c>
    </row>
    <row r="8" spans="1:5" ht="15" customHeight="1">
      <c r="A8" s="70" t="s">
        <v>448</v>
      </c>
      <c r="B8" s="71"/>
      <c r="C8" s="71">
        <v>3</v>
      </c>
      <c r="D8" s="71"/>
      <c r="E8" s="72">
        <f t="shared" si="0"/>
        <v>3</v>
      </c>
    </row>
    <row r="9" spans="1:5" ht="15" customHeight="1">
      <c r="A9" s="70" t="s">
        <v>449</v>
      </c>
      <c r="B9" s="71"/>
      <c r="C9" s="71"/>
      <c r="D9" s="71"/>
      <c r="E9" s="72">
        <f t="shared" si="0"/>
        <v>0</v>
      </c>
    </row>
    <row r="10" spans="1:5" ht="15" customHeight="1">
      <c r="A10" s="67" t="s">
        <v>450</v>
      </c>
      <c r="B10" s="72">
        <f>SUM(B6:B9)</f>
        <v>0</v>
      </c>
      <c r="C10" s="72">
        <f>SUM(C6:C9)</f>
        <v>7</v>
      </c>
      <c r="D10" s="72">
        <f>SUM(D6:D9)</f>
        <v>0</v>
      </c>
      <c r="E10" s="72">
        <f t="shared" si="0"/>
        <v>7</v>
      </c>
    </row>
    <row r="11" spans="1:5" ht="15" customHeight="1">
      <c r="A11" s="70" t="s">
        <v>451</v>
      </c>
      <c r="B11" s="71"/>
      <c r="C11" s="71"/>
      <c r="D11" s="71">
        <v>1</v>
      </c>
      <c r="E11" s="72">
        <f t="shared" si="0"/>
        <v>1</v>
      </c>
    </row>
    <row r="12" spans="1:5" ht="33" customHeight="1">
      <c r="A12" s="70" t="s">
        <v>452</v>
      </c>
      <c r="B12" s="71"/>
      <c r="C12" s="71"/>
      <c r="D12" s="71"/>
      <c r="E12" s="72">
        <f t="shared" si="0"/>
        <v>0</v>
      </c>
    </row>
    <row r="13" spans="1:5" ht="15" customHeight="1">
      <c r="A13" s="70" t="s">
        <v>453</v>
      </c>
      <c r="B13" s="71"/>
      <c r="C13" s="71"/>
      <c r="D13" s="71"/>
      <c r="E13" s="72">
        <f t="shared" si="0"/>
        <v>0</v>
      </c>
    </row>
    <row r="14" spans="1:5" ht="15" customHeight="1">
      <c r="A14" s="70" t="s">
        <v>454</v>
      </c>
      <c r="B14" s="71">
        <v>2</v>
      </c>
      <c r="C14" s="71"/>
      <c r="D14" s="71"/>
      <c r="E14" s="72">
        <f t="shared" si="0"/>
        <v>2</v>
      </c>
    </row>
    <row r="15" spans="1:5" ht="15" customHeight="1">
      <c r="A15" s="70" t="s">
        <v>455</v>
      </c>
      <c r="B15" s="71">
        <v>1</v>
      </c>
      <c r="C15" s="71"/>
      <c r="D15" s="71"/>
      <c r="E15" s="72">
        <f t="shared" si="0"/>
        <v>1</v>
      </c>
    </row>
    <row r="16" spans="1:5" ht="15" customHeight="1">
      <c r="A16" s="70" t="s">
        <v>456</v>
      </c>
      <c r="B16" s="71"/>
      <c r="C16" s="71"/>
      <c r="D16" s="71"/>
      <c r="E16" s="72">
        <f t="shared" si="0"/>
        <v>0</v>
      </c>
    </row>
    <row r="17" spans="1:5" ht="15" customHeight="1">
      <c r="A17" s="70" t="s">
        <v>457</v>
      </c>
      <c r="B17" s="71"/>
      <c r="C17" s="71"/>
      <c r="D17" s="71"/>
      <c r="E17" s="72">
        <f t="shared" si="0"/>
        <v>0</v>
      </c>
    </row>
    <row r="18" spans="1:5" ht="15" customHeight="1">
      <c r="A18" s="67" t="s">
        <v>458</v>
      </c>
      <c r="B18" s="72">
        <f>SUM(B11:B17)</f>
        <v>3</v>
      </c>
      <c r="C18" s="72">
        <f>SUM(C11:C17)</f>
        <v>0</v>
      </c>
      <c r="D18" s="72">
        <f>SUM(D11:D17)</f>
        <v>1</v>
      </c>
      <c r="E18" s="72">
        <f>SUM(E11:E17)</f>
        <v>4</v>
      </c>
    </row>
    <row r="19" spans="1:5" ht="15" customHeight="1">
      <c r="A19" s="70" t="s">
        <v>459</v>
      </c>
      <c r="B19" s="71"/>
      <c r="C19" s="71"/>
      <c r="D19" s="71"/>
      <c r="E19" s="72">
        <f t="shared" si="0"/>
        <v>0</v>
      </c>
    </row>
    <row r="20" spans="1:5" ht="15" customHeight="1">
      <c r="A20" s="70" t="s">
        <v>460</v>
      </c>
      <c r="B20" s="71"/>
      <c r="C20" s="71"/>
      <c r="D20" s="71"/>
      <c r="E20" s="72">
        <f t="shared" si="0"/>
        <v>0</v>
      </c>
    </row>
    <row r="21" spans="1:5" ht="15" customHeight="1">
      <c r="A21" s="70" t="s">
        <v>461</v>
      </c>
      <c r="B21" s="71">
        <v>3</v>
      </c>
      <c r="C21" s="71"/>
      <c r="D21" s="71"/>
      <c r="E21" s="72">
        <f t="shared" si="0"/>
        <v>3</v>
      </c>
    </row>
    <row r="22" spans="1:5" ht="15" customHeight="1">
      <c r="A22" s="67" t="s">
        <v>462</v>
      </c>
      <c r="B22" s="72">
        <f>SUM(B19:B21)</f>
        <v>3</v>
      </c>
      <c r="C22" s="72">
        <f>SUM(C19:C21)</f>
        <v>0</v>
      </c>
      <c r="D22" s="72">
        <f>SUM(D19:D21)</f>
        <v>0</v>
      </c>
      <c r="E22" s="72">
        <f>SUM(E19:E21)</f>
        <v>3</v>
      </c>
    </row>
    <row r="23" spans="1:5" ht="15" customHeight="1">
      <c r="A23" s="70" t="s">
        <v>463</v>
      </c>
      <c r="B23" s="71">
        <v>1</v>
      </c>
      <c r="C23" s="71"/>
      <c r="D23" s="71"/>
      <c r="E23" s="72">
        <f t="shared" si="0"/>
        <v>1</v>
      </c>
    </row>
    <row r="24" spans="1:5" ht="15" customHeight="1">
      <c r="A24" s="70" t="s">
        <v>464</v>
      </c>
      <c r="B24" s="71">
        <v>6</v>
      </c>
      <c r="C24" s="71"/>
      <c r="D24" s="71"/>
      <c r="E24" s="72">
        <f t="shared" si="0"/>
        <v>6</v>
      </c>
    </row>
    <row r="25" spans="1:5" ht="15" customHeight="1">
      <c r="A25" s="67" t="s">
        <v>465</v>
      </c>
      <c r="B25" s="72">
        <f>SUM(B23:B24)</f>
        <v>7</v>
      </c>
      <c r="C25" s="72">
        <f>SUM(C23:C24)</f>
        <v>0</v>
      </c>
      <c r="D25" s="72">
        <f>SUM(D23:D24)</f>
        <v>0</v>
      </c>
      <c r="E25" s="72">
        <f>SUM(E23:E24)</f>
        <v>7</v>
      </c>
    </row>
    <row r="26" spans="1:5" ht="37.5" customHeight="1">
      <c r="A26" s="67" t="s">
        <v>466</v>
      </c>
      <c r="B26" s="73">
        <f>SUM(B25,B22,B18,B10)</f>
        <v>13</v>
      </c>
      <c r="C26" s="73">
        <f>SUM(C25,C22,C18,C10)</f>
        <v>7</v>
      </c>
      <c r="D26" s="73">
        <f>SUM(D25,D22,D18,D10)</f>
        <v>1</v>
      </c>
      <c r="E26" s="73">
        <f>SUM(E25,E22,E18,E10)</f>
        <v>21</v>
      </c>
    </row>
    <row r="27" spans="1:5" ht="30" customHeight="1">
      <c r="A27" s="70" t="s">
        <v>467</v>
      </c>
      <c r="B27" s="71"/>
      <c r="C27" s="71"/>
      <c r="D27" s="71"/>
      <c r="E27" s="72">
        <f t="shared" si="0"/>
        <v>0</v>
      </c>
    </row>
    <row r="28" spans="1:5" ht="32.25" customHeight="1">
      <c r="A28" s="70" t="s">
        <v>468</v>
      </c>
      <c r="B28" s="71"/>
      <c r="C28" s="71"/>
      <c r="D28" s="71"/>
      <c r="E28" s="72">
        <f t="shared" si="0"/>
        <v>0</v>
      </c>
    </row>
    <row r="29" spans="1:5" ht="33.75" customHeight="1">
      <c r="A29" s="70" t="s">
        <v>469</v>
      </c>
      <c r="B29" s="71"/>
      <c r="C29" s="71"/>
      <c r="D29" s="71"/>
      <c r="E29" s="72">
        <f t="shared" si="0"/>
        <v>0</v>
      </c>
    </row>
    <row r="30" spans="1:5" ht="18.75" customHeight="1">
      <c r="A30" s="70" t="s">
        <v>470</v>
      </c>
      <c r="B30" s="71"/>
      <c r="C30" s="71"/>
      <c r="D30" s="71"/>
      <c r="E30" s="72">
        <f t="shared" si="0"/>
        <v>0</v>
      </c>
    </row>
    <row r="31" spans="1:5" ht="33" customHeight="1">
      <c r="A31" s="67" t="s">
        <v>471</v>
      </c>
      <c r="B31" s="72">
        <f>SUM(B26:B30)</f>
        <v>13</v>
      </c>
      <c r="C31" s="72">
        <f>SUM(C26:C30)</f>
        <v>7</v>
      </c>
      <c r="D31" s="72">
        <f>SUM(D26:D30)</f>
        <v>1</v>
      </c>
      <c r="E31" s="72">
        <f>SUM(E26:E30)</f>
        <v>21</v>
      </c>
    </row>
    <row r="32" spans="1:4" ht="15">
      <c r="A32" s="251"/>
      <c r="B32" s="252"/>
      <c r="C32" s="252"/>
      <c r="D32" s="252"/>
    </row>
    <row r="33" spans="1:4" ht="15">
      <c r="A33" s="252"/>
      <c r="B33" s="252"/>
      <c r="C33" s="252"/>
      <c r="D33" s="252"/>
    </row>
  </sheetData>
  <sheetProtection/>
  <mergeCells count="4">
    <mergeCell ref="A1:E1"/>
    <mergeCell ref="A2:E2"/>
    <mergeCell ref="A32:D32"/>
    <mergeCell ref="A33:D33"/>
  </mergeCells>
  <printOptions/>
  <pageMargins left="0.3937007874015748" right="0.3937007874015748" top="0.7480314960629921" bottom="0.7480314960629921" header="0.31496062992125984" footer="0.31496062992125984"/>
  <pageSetup fitToHeight="1" fitToWidth="1" horizontalDpi="600" verticalDpi="600" orientation="portrait" paperSize="9" scale="45" r:id="rId1"/>
  <headerFooter>
    <oddHeader>&amp;C5/2020. (VII.10.) önkormányzati rendelet 6. sz. melléklete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Jegyző</cp:lastModifiedBy>
  <cp:lastPrinted>2020-06-16T10:54:00Z</cp:lastPrinted>
  <dcterms:created xsi:type="dcterms:W3CDTF">2014-01-03T21:48:14Z</dcterms:created>
  <dcterms:modified xsi:type="dcterms:W3CDTF">2020-07-22T13:54:06Z</dcterms:modified>
  <cp:category/>
  <cp:version/>
  <cp:contentType/>
  <cp:contentStatus/>
</cp:coreProperties>
</file>