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</sheets>
  <definedNames>
    <definedName function="false" hidden="false" localSheetId="0" name="_xlnm.Print_Area" vbProcedure="false">'1.1.összevont mérleg'!$A$1:$D$159</definedName>
    <definedName function="false" hidden="false" localSheetId="1" name="_xlnm.Print_Area" vbProcedure="false">'1.2.kötelező'!$A$1:$D$159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<sst xmlns="http://schemas.openxmlformats.org/spreadsheetml/2006/main" count="3168" uniqueCount="490">
  <si>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</si>
  <si>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</si>
  <si>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</si>
  <si>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</si>
  <si>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</si>
  <si>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</si>
  <si>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</si>
  <si>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</si>
  <si>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</si>
  <si>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</si>
  <si>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</si>
  <si>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</si>
  <si>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</si>
  <si>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</si>
  <si>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</si>
  <si>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</si>
  <si>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</si>
  <si>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</si>
  <si>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</si>
  <si>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</si>
  <si>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</si>
  <si>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kvi támogatások és kiegészítő támogatások </t>
  </si>
  <si>
    <t xml:space="preserve">1.6.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</si>
  <si>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</si>
  <si>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</si>
  <si>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</si>
  <si>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</si>
  <si>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</si>
  <si>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</si>
  <si>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</si>
  <si>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</si>
  <si>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</si>
  <si>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</si>
  <si>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</si>
  <si>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</si>
  <si>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</si>
  <si>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</si>
  <si>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</si>
  <si>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</si>
  <si>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</si>
  <si>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</si>
  <si>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</si>
  <si>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</si>
  <si>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</si>
  <si>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</si>
  <si>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</si>
  <si>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</si>
  <si>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</si>
  <si>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</si>
  <si>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</si>
  <si>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</si>
  <si>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</si>
  <si>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</si>
  <si>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</si>
  <si>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</si>
  <si>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</si>
  <si>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</si>
  <si>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</si>
  <si>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</si>
  <si>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</si>
  <si>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</si>
  <si>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</si>
  <si>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</si>
  <si>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</si>
  <si>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</si>
  <si>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</si>
  <si>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</si>
  <si>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</si>
  <si>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</si>
  <si>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</si>
  <si>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</si>
  <si>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</si>
  <si>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</si>
  <si>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</si>
  <si>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</si>
  <si>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</si>
  <si>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</si>
  <si>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</si>
  <si>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</si>
  <si>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</si>
  <si>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</si>
  <si>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</si>
  <si>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</si>
  <si>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</si>
  <si>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</si>
  <si>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</si>
  <si>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</si>
  <si>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</si>
  <si>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</si>
  <si>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</si>
  <si>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</si>
  <si>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</si>
  <si>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</si>
  <si>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</si>
  <si>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</si>
  <si>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</si>
  <si>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</si>
  <si>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</si>
  <si>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</si>
  <si>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</si>
  <si>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</si>
  <si>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</si>
  <si>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</si>
  <si>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</si>
  <si>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</si>
  <si>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</si>
  <si>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</si>
  <si>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</si>
  <si>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</si>
  <si>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</si>
  <si>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</si>
  <si>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</si>
  <si>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</si>
  <si>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</si>
  <si>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</si>
  <si>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</si>
  <si>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</si>
  <si>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</si>
  <si>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</si>
  <si>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</si>
  <si>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</si>
  <si>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</si>
  <si>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</si>
  <si>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</si>
  <si>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</si>
  <si>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</si>
  <si>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</si>
  <si>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</si>
  <si>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</si>
  <si>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</si>
  <si>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</si>
  <si>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</si>
  <si>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</si>
  <si>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</si>
  <si>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</si>
  <si>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</si>
  <si>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</si>
  <si>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</si>
  <si>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</si>
  <si>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</si>
  <si>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</si>
  <si>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</si>
  <si>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</si>
  <si>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</si>
  <si>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</si>
  <si>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</si>
  <si>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</si>
  <si>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</si>
  <si>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</si>
  <si>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</si>
  <si>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</si>
  <si>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</si>
  <si>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</si>
  <si>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</si>
  <si>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</si>
  <si>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</si>
  <si>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</si>
  <si>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</si>
  <si>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</si>
  <si>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</si>
  <si>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</si>
  <si>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</si>
  <si>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</si>
  <si>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</si>
  <si>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</si>
  <si>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</si>
  <si>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</si>
  <si>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</si>
  <si>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</si>
  <si>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</si>
  <si>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</si>
  <si>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</si>
  <si>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</si>
  <si>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</si>
  <si>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</si>
  <si>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</si>
  <si>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</si>
  <si>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</si>
  <si>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</si>
  <si>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</si>
  <si>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</si>
  <si>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</si>
  <si>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</si>
  <si>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</si>
  <si>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</si>
  <si>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</si>
  <si>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</si>
  <si>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</si>
  <si>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1.7.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</si>
  <si>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</si>
  <si>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</si>
  <si>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</si>
  <si>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</si>
  <si>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</si>
  <si>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</si>
  <si>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</si>
  <si>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</si>
  <si>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</si>
  <si>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</si>
  <si>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</si>
  <si>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</si>
  <si>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</si>
  <si>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</si>
  <si>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</si>
  <si>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</si>
  <si>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</si>
  <si>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</si>
  <si>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</si>
  <si>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</si>
  <si>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</si>
  <si>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</si>
  <si>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</si>
  <si>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</si>
  <si>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</si>
  <si>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</si>
  <si>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</si>
  <si>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</si>
  <si>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</si>
  <si>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</si>
  <si>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</si>
  <si>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</si>
  <si>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</si>
  <si>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</si>
  <si>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</si>
  <si>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</si>
  <si>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</si>
  <si>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</si>
  <si>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</si>
  <si>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</si>
  <si>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</si>
  <si>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</si>
  <si>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</si>
  <si>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</si>
  <si>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</si>
  <si>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</si>
  <si>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</si>
  <si>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</si>
  <si>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</si>
  <si>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</si>
  <si>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</si>
  <si>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</si>
  <si>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</si>
  <si>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</si>
  <si>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</si>
  <si>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</si>
  <si>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</si>
  <si>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</si>
  <si>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</si>
  <si>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</si>
  <si>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</si>
  <si>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</si>
  <si>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</si>
  <si>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</si>
  <si>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</si>
  <si>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</si>
  <si>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</si>
  <si>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</si>
  <si>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</si>
  <si>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</si>
  <si>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</si>
  <si>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</si>
  <si>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</si>
  <si>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</si>
  <si>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</si>
  <si>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</si>
  <si>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</si>
  <si>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</si>
  <si>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</si>
  <si>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</si>
  <si>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</si>
  <si>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………./2020.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</si>
  <si>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</si>
  <si>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</si>
  <si>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</si>
  <si>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</si>
  <si>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</si>
  <si>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</si>
  <si>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</si>
  <si>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</si>
  <si>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</si>
  <si>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</si>
  <si>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</si>
  <si>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</si>
  <si>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</si>
  <si>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</si>
  <si>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</si>
  <si>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</si>
  <si>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</si>
  <si>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</si>
  <si>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</si>
  <si>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</si>
  <si>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</si>
  <si>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</si>
  <si>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</si>
  <si>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</si>
  <si>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</si>
  <si>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</si>
  <si>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</si>
  <si>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</si>
  <si>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</si>
  <si>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</si>
  <si>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</si>
  <si>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</si>
  <si>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</si>
  <si>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</si>
  <si>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</si>
  <si>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</si>
  <si>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</si>
  <si>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</si>
  <si>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</si>
  <si>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</si>
  <si>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</si>
  <si>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</si>
  <si>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</si>
  <si>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</si>
  <si>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</si>
  <si>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</si>
  <si>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</si>
  <si>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</si>
  <si>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</si>
  <si>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</si>
  <si>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</si>
  <si>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</si>
  <si>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</si>
  <si>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</si>
  <si>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</si>
  <si>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</si>
  <si>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</si>
  <si>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</si>
  <si>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</si>
  <si>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……/2020.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</si>
  <si>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</si>
  <si>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</si>
  <si>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</si>
  <si>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</si>
  <si>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</si>
  <si>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</si>
  <si>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</si>
  <si>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</si>
  <si>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</si>
  <si>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</si>
  <si>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</si>
  <si>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</si>
  <si>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</si>
  <si>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</si>
  <si>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</si>
  <si>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</si>
  <si>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</si>
  <si>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</si>
  <si>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</si>
  <si>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</si>
  <si>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</si>
  <si>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</si>
  <si>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</si>
  <si>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</si>
  <si>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</si>
  <si>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</si>
  <si>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</si>
  <si>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</si>
  <si>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</si>
  <si>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</si>
  <si>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</si>
  <si>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</si>
  <si>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</si>
  <si>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</si>
  <si>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</si>
  <si>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</si>
  <si>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2018.</t>
  </si>
  <si>
    <t xml:space="preserve">2019.</t>
  </si>
  <si>
    <t xml:space="preserve">2020.</t>
  </si>
  <si>
    <t xml:space="preserve">F</t>
  </si>
  <si>
    <t xml:space="preserve">Rövid lejáratú hitel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</si>
  <si>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</si>
  <si>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</si>
  <si>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</si>
  <si>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</si>
  <si>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</si>
  <si>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</si>
  <si>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</si>
  <si>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</si>
  <si>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</si>
  <si>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</si>
  <si>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</si>
  <si>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</si>
  <si>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</si>
  <si>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</si>
  <si>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</si>
  <si>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</si>
  <si>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</si>
  <si>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</si>
  <si>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</si>
  <si>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Géppályázat</t>
  </si>
  <si>
    <t xml:space="preserve">Magyar Falu Program</t>
  </si>
  <si>
    <t xml:space="preserve">Life prototípus költsége</t>
  </si>
  <si>
    <t xml:space="preserve">Zselyke üzletrész vétele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</si>
  <si>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</si>
  <si>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</si>
  <si>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</si>
  <si>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EU-s projekt neve, azonosítója:</t>
  </si>
  <si>
    <t xml:space="preserve">TOP-5.3.1.  Helyi identitás és kohézió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</si>
  <si>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</si>
  <si>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</si>
  <si>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</si>
  <si>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</si>
  <si>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</si>
  <si>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</si>
  <si>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</si>
  <si>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</si>
  <si>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</si>
  <si>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</si>
  <si>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</si>
  <si>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</si>
  <si>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</si>
  <si>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</si>
  <si>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</si>
  <si>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EFOP-3.9.2  Humánkapacitások fejlesztése</t>
  </si>
  <si>
    <t xml:space="preserve">EFOP-3.7.3  Az egész életen át tartó hozzáférés biztosítása Meőkövesden, Emődön és Tiszatarjánban </t>
  </si>
  <si>
    <t xml:space="preserve">LIFE16 CCA/HU/000115    LIFE-MICACC</t>
  </si>
  <si>
    <t xml:space="preserve">Prototípus költségei</t>
  </si>
  <si>
    <t xml:space="preserve">9.1. melléklet a …../2020.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</si>
  <si>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</si>
  <si>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</si>
  <si>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</si>
  <si>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</si>
  <si>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</si>
  <si>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</si>
  <si>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</si>
  <si>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</si>
  <si>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</si>
  <si>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</si>
  <si>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</si>
  <si>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</si>
  <si>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</si>
  <si>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</si>
  <si>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</si>
  <si>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</si>
  <si>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</si>
  <si>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</si>
  <si>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</si>
  <si>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</si>
  <si>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</si>
  <si>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</si>
  <si>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</si>
  <si>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</si>
  <si>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</si>
  <si>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</si>
  <si>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</si>
  <si>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</si>
  <si>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</si>
  <si>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…../2020. (……) önkormányzati rendelethez</t>
  </si>
  <si>
    <t xml:space="preserve">Kötelező feladatok bevételei, kiadásai</t>
  </si>
  <si>
    <t xml:space="preserve">9.1.2. melléklet a …../2020. (……) önkormányzati rendelethez</t>
  </si>
  <si>
    <t xml:space="preserve">Önként vállalt feladatok bevételei, kiadásai</t>
  </si>
  <si>
    <t xml:space="preserve">9.1.3. melléklet a …../2020. (..……) önkormányzati rendelethez</t>
  </si>
  <si>
    <t xml:space="preserve">Államigazgatási feladatok bevételei, kiadásai</t>
  </si>
  <si>
    <t xml:space="preserve">9.3. melléklet a ….. /2020.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</si>
  <si>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</si>
  <si>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</si>
  <si>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</si>
  <si>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</si>
  <si>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</si>
  <si>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</si>
  <si>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</si>
  <si>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</si>
  <si>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</si>
  <si>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</si>
  <si>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</si>
  <si>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</si>
  <si>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</si>
  <si>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</si>
  <si>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</si>
  <si>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</si>
  <si>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</si>
  <si>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</si>
  <si>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</si>
  <si>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</si>
  <si>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</si>
  <si>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</si>
  <si>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</si>
  <si>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</si>
  <si>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</si>
  <si>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</si>
  <si>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</si>
  <si>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</si>
  <si>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/2020. (……..) önkormányzati rendelethez</t>
  </si>
  <si>
    <t xml:space="preserve">Tiszatarjáni Micimackó Napközi Otthonos Óvoda és Bölcsőde</t>
  </si>
  <si>
    <t xml:space="preserve">03</t>
  </si>
  <si>
    <t xml:space="preserve">9.5. melléklet a ….. /2020.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</si>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</sst>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7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14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3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5" fillId="0" borderId="1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8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2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3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8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2" fillId="0" borderId="4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56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4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18" colorId="64" zoomScale="100" zoomScaleNormal="100" zoomScalePageLayoutView="100" workbookViewId="0">
      <selection pane="topLeft" activeCell="H29" activeCellId="0" sqref="H29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195375959</v>
      </c>
      <c r="D5" s="17" t="n">
        <f aca="false">+D6+D7+D8+D9+D10+D11</f>
        <v>209694049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100768403</v>
      </c>
      <c r="D6" s="22" t="n">
        <v>99342748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38997300</v>
      </c>
      <c r="D7" s="26" t="n">
        <v>41729000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53810256</v>
      </c>
      <c r="D8" s="26" t="n">
        <v>59002254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2409740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6550717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 t="n">
        <v>659590</v>
      </c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0</v>
      </c>
      <c r="D12" s="17" t="n">
        <f aca="false">+D13+D14+D15+D16+D17</f>
        <v>74410150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 t="n">
        <v>74410150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11958380</v>
      </c>
      <c r="D19" s="17" t="n">
        <f aca="false">+D20+D21+D22+D23+D24</f>
        <v>31630718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11958380</v>
      </c>
      <c r="D24" s="26" t="n">
        <v>31630718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20434305</v>
      </c>
      <c r="D26" s="17" t="n">
        <f aca="false">+D27+D31+D32+D33</f>
        <v>17934305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17684305</v>
      </c>
      <c r="D27" s="35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6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6" t="n">
        <v>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6" t="n">
        <v>100000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150000</v>
      </c>
      <c r="D33" s="31" t="n">
        <v>150000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11112000</v>
      </c>
      <c r="D34" s="17" t="n">
        <f aca="false">SUM(D35:D45)</f>
        <v>11414417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2000000</v>
      </c>
      <c r="D36" s="26" t="n">
        <v>2000000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1500000</v>
      </c>
      <c r="D37" s="26" t="n">
        <v>1500000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6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4250000</v>
      </c>
      <c r="D39" s="26" t="n">
        <v>4552417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2362000</v>
      </c>
      <c r="D40" s="26" t="n">
        <v>2362000</v>
      </c>
      <c r="F40" s="18" t="s">
        <v>82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16331214</v>
      </c>
      <c r="D52" s="17" t="n">
        <f aca="false">SUM(D53:D55)</f>
        <v>2500000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16331214</v>
      </c>
      <c r="D55" s="26" t="n">
        <v>2500000</v>
      </c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255211858</v>
      </c>
      <c r="D62" s="17" t="n">
        <f aca="false">SUM(D5+D12+D19+D26+D34+D46+D52+D57)</f>
        <v>347583639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140292228</v>
      </c>
      <c r="D72" s="17" t="n">
        <f aca="false">SUM(D73:D74)</f>
        <v>140492228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140292228</v>
      </c>
      <c r="D73" s="22" t="n">
        <v>140492228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140292228</v>
      </c>
      <c r="D86" s="17" t="n">
        <f aca="false">+D63+D67+D72+D75+D79+D85+D84</f>
        <v>140492228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395504086</v>
      </c>
      <c r="D87" s="17" t="n">
        <f aca="false">+D62+D86</f>
        <v>488075867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</f>
        <v>329694235</v>
      </c>
      <c r="D93" s="17" t="n">
        <f aca="false">D94+D95+D96+D97+D98+D111</f>
        <v>410980988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163738355</v>
      </c>
      <c r="D94" s="60" t="n">
        <v>202448944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30602576</v>
      </c>
      <c r="D95" s="62" t="n">
        <v>30439235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91901601</v>
      </c>
      <c r="D96" s="62" t="n">
        <v>141891850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21226090</v>
      </c>
      <c r="D97" s="62" t="n">
        <v>21226090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22225613</v>
      </c>
      <c r="D98" s="65" t="n">
        <f aca="false">D99+D105+D107+D110</f>
        <v>14974869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654469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654469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17015613</v>
      </c>
      <c r="D105" s="62" t="n">
        <v>13110400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5210000</v>
      </c>
      <c r="D110" s="62" t="n">
        <v>1210000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56351471</v>
      </c>
      <c r="D114" s="17" t="n">
        <f aca="false">D115+D117+D119</f>
        <v>59821461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56351471</v>
      </c>
      <c r="D115" s="60" t="n">
        <v>59821461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 t="n">
        <v>39950000</v>
      </c>
      <c r="D116" s="62" t="n">
        <v>39950000</v>
      </c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386045706</v>
      </c>
      <c r="D128" s="17" t="n">
        <f aca="false">+D93+D114</f>
        <v>470802449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9458380</v>
      </c>
      <c r="D129" s="17" t="n">
        <f aca="false">+D130+D131+D132</f>
        <v>9458380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 t="n">
        <v>9458380</v>
      </c>
      <c r="D132" s="73" t="n">
        <v>9458380</v>
      </c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7815038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7815038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9458380</v>
      </c>
      <c r="D153" s="84" t="n">
        <f aca="false">+D129+D133+D140+D145+D151+D152</f>
        <v>17273418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395504086</v>
      </c>
      <c r="D154" s="84" t="n">
        <f aca="false">+D128+D153</f>
        <v>488075867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KÖLTSÉGVETÉSÉNEK ÖSSZEVONT MÉRLEGE&amp;R&amp;9 1.1. melléklet a ......./2020. (..........) önkormányzati rendelethez</oddHeader>
    <oddFooter/>
  </headerFooter>
  <rowBreaks count="1" manualBreakCount="1">
    <brk id="8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RowHeight="12.75" zeroHeight="false" outlineLevelRow="0" outlineLevelCol="0"/>
  <cols>
    <col collapsed="false" customWidth="true" hidden="false" outlineLevel="0" max="1" min="1" style="249" width="52.99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21.16"/>
    <col collapsed="false" customWidth="true" hidden="false" outlineLevel="0" max="5" min="5" style="250" width="21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5.5" hidden="false" customHeight="true" outlineLevel="0" collapsed="false">
      <c r="A1" s="251" t="s">
        <v>387</v>
      </c>
      <c r="B1" s="251"/>
      <c r="C1" s="251"/>
      <c r="D1" s="251"/>
      <c r="E1" s="251"/>
    </row>
    <row r="2" customFormat="false" ht="22.5" hidden="false" customHeight="true" outlineLevel="0" collapsed="false">
      <c r="A2" s="93"/>
      <c r="B2" s="92"/>
      <c r="C2" s="92"/>
      <c r="D2" s="252" t="s">
        <v>2</v>
      </c>
      <c r="E2" s="252"/>
    </row>
    <row r="3" s="253" customFormat="true" ht="44.25" hidden="false" customHeight="true" outlineLevel="0" collapsed="false">
      <c r="A3" s="98" t="s">
        <v>388</v>
      </c>
      <c r="B3" s="100" t="s">
        <v>389</v>
      </c>
      <c r="C3" s="100" t="s">
        <v>390</v>
      </c>
      <c r="D3" s="100" t="s">
        <v>5</v>
      </c>
      <c r="E3" s="100" t="s">
        <v>6</v>
      </c>
    </row>
    <row r="4" s="92" customFormat="true" ht="12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55" t="s">
        <v>276</v>
      </c>
    </row>
    <row r="5" customFormat="false" ht="15.95" hidden="false" customHeight="true" outlineLevel="0" collapsed="false">
      <c r="A5" s="256" t="s">
        <v>391</v>
      </c>
      <c r="B5" s="257" t="n">
        <v>1496892</v>
      </c>
      <c r="C5" s="258"/>
      <c r="D5" s="259" t="n">
        <v>1496892</v>
      </c>
      <c r="E5" s="260" t="n">
        <v>1496892</v>
      </c>
    </row>
    <row r="6" customFormat="false" ht="15.95" hidden="false" customHeight="true" outlineLevel="0" collapsed="false">
      <c r="A6" s="256" t="s">
        <v>392</v>
      </c>
      <c r="B6" s="257" t="n">
        <v>14904579</v>
      </c>
      <c r="C6" s="258"/>
      <c r="D6" s="260" t="n">
        <v>14904579</v>
      </c>
      <c r="E6" s="260" t="n">
        <v>15374569</v>
      </c>
    </row>
    <row r="7" customFormat="false" ht="15.95" hidden="false" customHeight="true" outlineLevel="0" collapsed="false">
      <c r="A7" s="256" t="s">
        <v>393</v>
      </c>
      <c r="B7" s="257" t="n">
        <v>39950000</v>
      </c>
      <c r="C7" s="258"/>
      <c r="D7" s="260" t="n">
        <v>39950000</v>
      </c>
      <c r="E7" s="260" t="n">
        <v>39950000</v>
      </c>
    </row>
    <row r="8" customFormat="false" ht="15.95" hidden="false" customHeight="true" outlineLevel="0" collapsed="false">
      <c r="A8" s="261" t="s">
        <v>394</v>
      </c>
      <c r="B8" s="257"/>
      <c r="C8" s="258"/>
      <c r="D8" s="262" t="n">
        <v>0</v>
      </c>
      <c r="E8" s="260" t="n">
        <v>3000000</v>
      </c>
    </row>
    <row r="9" customFormat="false" ht="15.95" hidden="false" customHeight="true" outlineLevel="0" collapsed="false">
      <c r="A9" s="256"/>
      <c r="B9" s="257"/>
      <c r="C9" s="258"/>
      <c r="D9" s="262"/>
      <c r="E9" s="260"/>
    </row>
    <row r="10" customFormat="false" ht="15.95" hidden="false" customHeight="true" outlineLevel="0" collapsed="false">
      <c r="A10" s="261"/>
      <c r="B10" s="257"/>
      <c r="C10" s="258"/>
      <c r="D10" s="260"/>
      <c r="E10" s="260"/>
    </row>
    <row r="11" customFormat="false" ht="15.95" hidden="false" customHeight="true" outlineLevel="0" collapsed="false">
      <c r="A11" s="256"/>
      <c r="B11" s="257"/>
      <c r="C11" s="258"/>
      <c r="D11" s="260"/>
      <c r="E11" s="260"/>
    </row>
    <row r="12" customFormat="false" ht="15.95" hidden="false" customHeight="true" outlineLevel="0" collapsed="false">
      <c r="A12" s="256"/>
      <c r="B12" s="257"/>
      <c r="C12" s="258"/>
      <c r="D12" s="260"/>
      <c r="E12" s="260"/>
    </row>
    <row r="13" customFormat="false" ht="15.95" hidden="false" customHeight="true" outlineLevel="0" collapsed="false">
      <c r="A13" s="256"/>
      <c r="B13" s="257"/>
      <c r="C13" s="258"/>
      <c r="D13" s="260"/>
      <c r="E13" s="260"/>
    </row>
    <row r="14" customFormat="false" ht="15.95" hidden="false" customHeight="true" outlineLevel="0" collapsed="false">
      <c r="A14" s="256"/>
      <c r="B14" s="257"/>
      <c r="C14" s="258"/>
      <c r="D14" s="260"/>
      <c r="E14" s="260"/>
    </row>
    <row r="15" customFormat="false" ht="15.95" hidden="false" customHeight="true" outlineLevel="0" collapsed="false">
      <c r="A15" s="256"/>
      <c r="B15" s="257"/>
      <c r="C15" s="258"/>
      <c r="D15" s="260"/>
      <c r="E15" s="260"/>
    </row>
    <row r="16" customFormat="false" ht="15.95" hidden="false" customHeight="true" outlineLevel="0" collapsed="false">
      <c r="A16" s="256"/>
      <c r="B16" s="257"/>
      <c r="C16" s="258"/>
      <c r="D16" s="260"/>
      <c r="E16" s="260"/>
    </row>
    <row r="17" customFormat="false" ht="15.95" hidden="false" customHeight="true" outlineLevel="0" collapsed="false">
      <c r="A17" s="256"/>
      <c r="B17" s="257"/>
      <c r="C17" s="258"/>
      <c r="D17" s="260"/>
      <c r="E17" s="260"/>
    </row>
    <row r="18" customFormat="false" ht="15.95" hidden="false" customHeight="true" outlineLevel="0" collapsed="false">
      <c r="A18" s="256"/>
      <c r="B18" s="257"/>
      <c r="C18" s="258"/>
      <c r="D18" s="260"/>
      <c r="E18" s="260"/>
    </row>
    <row r="19" customFormat="false" ht="15.95" hidden="false" customHeight="true" outlineLevel="0" collapsed="false">
      <c r="A19" s="256"/>
      <c r="B19" s="257"/>
      <c r="C19" s="258"/>
      <c r="D19" s="260"/>
      <c r="E19" s="260"/>
    </row>
    <row r="20" customFormat="false" ht="15.95" hidden="false" customHeight="true" outlineLevel="0" collapsed="false">
      <c r="A20" s="256"/>
      <c r="B20" s="257"/>
      <c r="C20" s="258"/>
      <c r="D20" s="260"/>
      <c r="E20" s="260"/>
    </row>
    <row r="21" customFormat="false" ht="15.95" hidden="false" customHeight="true" outlineLevel="0" collapsed="false">
      <c r="A21" s="256"/>
      <c r="B21" s="257"/>
      <c r="C21" s="258"/>
      <c r="D21" s="260"/>
      <c r="E21" s="260"/>
    </row>
    <row r="22" customFormat="false" ht="15.95" hidden="false" customHeight="true" outlineLevel="0" collapsed="false">
      <c r="A22" s="126"/>
      <c r="B22" s="263"/>
      <c r="C22" s="264"/>
      <c r="D22" s="265"/>
      <c r="E22" s="265"/>
    </row>
    <row r="23" s="271" customFormat="true" ht="18" hidden="false" customHeight="true" outlineLevel="0" collapsed="false">
      <c r="A23" s="266" t="s">
        <v>395</v>
      </c>
      <c r="B23" s="267"/>
      <c r="C23" s="268"/>
      <c r="D23" s="269" t="n">
        <f aca="false">SUM(D5:D22)</f>
        <v>56351471</v>
      </c>
      <c r="E23" s="270" t="n">
        <f aca="false">SUM(E5:E22)</f>
        <v>59821461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361111111111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......../2020.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9" activeCellId="0" sqref="F39"/>
    </sheetView>
  </sheetViews>
  <sheetFormatPr defaultRowHeight="12.75" zeroHeight="false" outlineLevelRow="0" outlineLevelCol="0"/>
  <cols>
    <col collapsed="false" customWidth="true" hidden="false" outlineLevel="0" max="1" min="1" style="249" width="60.66"/>
    <col collapsed="false" customWidth="true" hidden="false" outlineLevel="0" max="2" min="2" style="250" width="15.66"/>
    <col collapsed="false" customWidth="true" hidden="false" outlineLevel="0" max="3" min="3" style="250" width="16.32"/>
    <col collapsed="false" customWidth="true" hidden="false" outlineLevel="0" max="4" min="4" style="250" width="18"/>
    <col collapsed="false" customWidth="true" hidden="false" outlineLevel="0" max="5" min="5" style="250" width="18.83"/>
    <col collapsed="false" customWidth="true" hidden="false" outlineLevel="0" max="7" min="6" style="250" width="12.83"/>
    <col collapsed="false" customWidth="true" hidden="false" outlineLevel="0" max="8" min="8" style="250" width="13.83"/>
    <col collapsed="false" customWidth="true" hidden="false" outlineLevel="0" max="1025" min="9" style="250" width="9.33"/>
  </cols>
  <sheetData>
    <row r="1" customFormat="false" ht="24.75" hidden="false" customHeight="true" outlineLevel="0" collapsed="false">
      <c r="A1" s="251" t="s">
        <v>396</v>
      </c>
      <c r="B1" s="251"/>
      <c r="C1" s="251"/>
      <c r="D1" s="251"/>
      <c r="E1" s="251"/>
    </row>
    <row r="2" customFormat="false" ht="23.25" hidden="false" customHeight="true" outlineLevel="0" collapsed="false">
      <c r="A2" s="93"/>
      <c r="B2" s="92"/>
      <c r="C2" s="92"/>
      <c r="D2" s="92"/>
      <c r="E2" s="272" t="s">
        <v>271</v>
      </c>
    </row>
    <row r="3" s="253" customFormat="true" ht="48.75" hidden="false" customHeight="true" outlineLevel="0" collapsed="false">
      <c r="A3" s="98" t="s">
        <v>397</v>
      </c>
      <c r="B3" s="100" t="s">
        <v>389</v>
      </c>
      <c r="C3" s="100" t="s">
        <v>390</v>
      </c>
      <c r="D3" s="100" t="s">
        <v>5</v>
      </c>
      <c r="E3" s="273" t="s">
        <v>6</v>
      </c>
    </row>
    <row r="4" s="92" customFormat="true" ht="15" hidden="false" customHeight="true" outlineLevel="0" collapsed="false">
      <c r="A4" s="254" t="s">
        <v>7</v>
      </c>
      <c r="B4" s="255" t="s">
        <v>8</v>
      </c>
      <c r="C4" s="255" t="s">
        <v>9</v>
      </c>
      <c r="D4" s="255" t="s">
        <v>275</v>
      </c>
      <c r="E4" s="274" t="s">
        <v>276</v>
      </c>
    </row>
    <row r="5" customFormat="false" ht="15.95" hidden="false" customHeight="true" outlineLevel="0" collapsed="false">
      <c r="A5" s="275"/>
      <c r="B5" s="276"/>
      <c r="C5" s="277"/>
      <c r="D5" s="278"/>
      <c r="E5" s="279"/>
    </row>
    <row r="6" customFormat="false" ht="15.95" hidden="false" customHeight="true" outlineLevel="0" collapsed="false">
      <c r="A6" s="275"/>
      <c r="B6" s="276"/>
      <c r="C6" s="277"/>
      <c r="D6" s="278"/>
      <c r="E6" s="279"/>
    </row>
    <row r="7" customFormat="false" ht="15.95" hidden="false" customHeight="true" outlineLevel="0" collapsed="false">
      <c r="A7" s="275"/>
      <c r="B7" s="276"/>
      <c r="C7" s="277"/>
      <c r="D7" s="278"/>
      <c r="E7" s="279"/>
    </row>
    <row r="8" customFormat="false" ht="15.95" hidden="false" customHeight="true" outlineLevel="0" collapsed="false">
      <c r="A8" s="275"/>
      <c r="B8" s="280"/>
      <c r="C8" s="281"/>
      <c r="D8" s="282"/>
      <c r="E8" s="279"/>
    </row>
    <row r="9" customFormat="false" ht="15.95" hidden="false" customHeight="true" outlineLevel="0" collapsed="false">
      <c r="A9" s="275"/>
      <c r="B9" s="283"/>
      <c r="C9" s="283"/>
      <c r="D9" s="284"/>
      <c r="E9" s="279"/>
    </row>
    <row r="10" customFormat="false" ht="15.95" hidden="false" customHeight="true" outlineLevel="0" collapsed="false">
      <c r="A10" s="275"/>
      <c r="B10" s="276"/>
      <c r="C10" s="277"/>
      <c r="D10" s="278"/>
      <c r="E10" s="279"/>
    </row>
    <row r="11" customFormat="false" ht="15.95" hidden="false" customHeight="true" outlineLevel="0" collapsed="false">
      <c r="A11" s="275"/>
      <c r="B11" s="276"/>
      <c r="C11" s="277"/>
      <c r="D11" s="278"/>
      <c r="E11" s="279"/>
    </row>
    <row r="12" customFormat="false" ht="15.95" hidden="false" customHeight="true" outlineLevel="0" collapsed="false">
      <c r="A12" s="275"/>
      <c r="B12" s="276"/>
      <c r="C12" s="277"/>
      <c r="D12" s="278"/>
      <c r="E12" s="279"/>
    </row>
    <row r="13" customFormat="false" ht="15.95" hidden="false" customHeight="true" outlineLevel="0" collapsed="false">
      <c r="A13" s="275"/>
      <c r="B13" s="276"/>
      <c r="C13" s="277"/>
      <c r="D13" s="278"/>
      <c r="E13" s="279"/>
    </row>
    <row r="14" customFormat="false" ht="15.95" hidden="false" customHeight="true" outlineLevel="0" collapsed="false">
      <c r="A14" s="275"/>
      <c r="B14" s="276"/>
      <c r="C14" s="277"/>
      <c r="D14" s="278"/>
      <c r="E14" s="279"/>
    </row>
    <row r="15" customFormat="false" ht="15.95" hidden="false" customHeight="true" outlineLevel="0" collapsed="false">
      <c r="A15" s="275"/>
      <c r="B15" s="276"/>
      <c r="C15" s="277"/>
      <c r="D15" s="278"/>
      <c r="E15" s="279"/>
    </row>
    <row r="16" customFormat="false" ht="15.95" hidden="false" customHeight="true" outlineLevel="0" collapsed="false">
      <c r="A16" s="275"/>
      <c r="B16" s="276"/>
      <c r="C16" s="277"/>
      <c r="D16" s="278"/>
      <c r="E16" s="279"/>
    </row>
    <row r="17" customFormat="false" ht="15.95" hidden="false" customHeight="true" outlineLevel="0" collapsed="false">
      <c r="A17" s="275"/>
      <c r="B17" s="276"/>
      <c r="C17" s="277"/>
      <c r="D17" s="278"/>
      <c r="E17" s="279"/>
    </row>
    <row r="18" customFormat="false" ht="15.95" hidden="false" customHeight="true" outlineLevel="0" collapsed="false">
      <c r="A18" s="275"/>
      <c r="B18" s="276"/>
      <c r="C18" s="277"/>
      <c r="D18" s="278"/>
      <c r="E18" s="279"/>
    </row>
    <row r="19" customFormat="false" ht="15.95" hidden="false" customHeight="true" outlineLevel="0" collapsed="false">
      <c r="A19" s="275"/>
      <c r="B19" s="276"/>
      <c r="C19" s="277"/>
      <c r="D19" s="278"/>
      <c r="E19" s="279"/>
    </row>
    <row r="20" customFormat="false" ht="15.95" hidden="false" customHeight="true" outlineLevel="0" collapsed="false">
      <c r="A20" s="275"/>
      <c r="B20" s="276"/>
      <c r="C20" s="277"/>
      <c r="D20" s="278"/>
      <c r="E20" s="279"/>
    </row>
    <row r="21" customFormat="false" ht="15.95" hidden="false" customHeight="true" outlineLevel="0" collapsed="false">
      <c r="A21" s="275"/>
      <c r="B21" s="276"/>
      <c r="C21" s="277"/>
      <c r="D21" s="278"/>
      <c r="E21" s="279"/>
    </row>
    <row r="22" customFormat="false" ht="15.95" hidden="false" customHeight="true" outlineLevel="0" collapsed="false">
      <c r="A22" s="275"/>
      <c r="B22" s="276"/>
      <c r="C22" s="277"/>
      <c r="D22" s="278"/>
      <c r="E22" s="279"/>
    </row>
    <row r="23" customFormat="false" ht="15.95" hidden="false" customHeight="true" outlineLevel="0" collapsed="false">
      <c r="A23" s="285"/>
      <c r="B23" s="286"/>
      <c r="C23" s="287"/>
      <c r="D23" s="288"/>
      <c r="E23" s="289"/>
    </row>
    <row r="24" s="271" customFormat="true" ht="18" hidden="false" customHeight="true" outlineLevel="0" collapsed="false">
      <c r="A24" s="266" t="s">
        <v>395</v>
      </c>
      <c r="B24" s="290" t="n">
        <f aca="false">SUM(B5:B23)</f>
        <v>0</v>
      </c>
      <c r="C24" s="291"/>
      <c r="D24" s="290" t="n">
        <f aca="false">SUM(D5:D23)</f>
        <v>0</v>
      </c>
      <c r="E24" s="292" t="n">
        <f aca="false">SUM(E5:E23)</f>
        <v>0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2083333333333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........./2020.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RowHeight="12.75" zeroHeight="false" outlineLevelRow="0" outlineLevelCol="0"/>
  <cols>
    <col collapsed="false" customWidth="true" hidden="false" outlineLevel="0" max="1" min="1" style="293" width="38.66"/>
    <col collapsed="false" customWidth="true" hidden="false" outlineLevel="0" max="5" min="2" style="293" width="13.83"/>
    <col collapsed="false" customWidth="true" hidden="false" outlineLevel="0" max="1025" min="6" style="293" width="9.33"/>
  </cols>
  <sheetData>
    <row r="1" customFormat="false" ht="12.75" hidden="false" customHeight="false" outlineLevel="0" collapsed="false">
      <c r="A1" s="294"/>
      <c r="B1" s="294"/>
      <c r="C1" s="294"/>
      <c r="D1" s="294"/>
      <c r="E1" s="294"/>
    </row>
    <row r="2" customFormat="false" ht="15.75" hidden="false" customHeight="false" outlineLevel="0" collapsed="false">
      <c r="A2" s="295" t="s">
        <v>398</v>
      </c>
      <c r="B2" s="296" t="s">
        <v>399</v>
      </c>
      <c r="C2" s="296"/>
      <c r="D2" s="296"/>
      <c r="E2" s="296"/>
    </row>
    <row r="3" customFormat="false" ht="13.5" hidden="false" customHeight="true" outlineLevel="0" collapsed="false">
      <c r="A3" s="294"/>
      <c r="B3" s="294"/>
      <c r="C3" s="294"/>
      <c r="D3" s="297" t="s">
        <v>271</v>
      </c>
      <c r="E3" s="297"/>
    </row>
    <row r="4" customFormat="false" ht="15" hidden="false" customHeight="true" outlineLevel="0" collapsed="false">
      <c r="A4" s="298" t="s">
        <v>400</v>
      </c>
      <c r="B4" s="299" t="e">
        <f aca="false">CONCATENATE((LEFT(#REF!,4)),".")</f>
        <v>#REF!</v>
      </c>
      <c r="C4" s="299" t="e">
        <f aca="false">CONCATENATE((LEFT(#REF!,4))+1,".")</f>
        <v>#REF!</v>
      </c>
      <c r="D4" s="299" t="e">
        <f aca="false">CONCATENATE((LEFT(#REF!,4))+1,". után")</f>
        <v>#REF!</v>
      </c>
      <c r="E4" s="300" t="s">
        <v>401</v>
      </c>
    </row>
    <row r="5" customFormat="false" ht="13.5" hidden="false" customHeight="true" outlineLevel="0" collapsed="false">
      <c r="A5" s="301" t="s">
        <v>402</v>
      </c>
      <c r="B5" s="302"/>
      <c r="C5" s="302"/>
      <c r="D5" s="302"/>
      <c r="E5" s="303" t="n">
        <f aca="false">SUM(B5:D5)</f>
        <v>0</v>
      </c>
    </row>
    <row r="6" customFormat="false" ht="13.5" hidden="false" customHeight="true" outlineLevel="0" collapsed="false">
      <c r="A6" s="304" t="s">
        <v>403</v>
      </c>
      <c r="B6" s="305"/>
      <c r="C6" s="305"/>
      <c r="D6" s="305"/>
      <c r="E6" s="306" t="n">
        <f aca="false">SUM(B6:D6)</f>
        <v>0</v>
      </c>
    </row>
    <row r="7" customFormat="false" ht="12.75" hidden="false" customHeight="false" outlineLevel="0" collapsed="false">
      <c r="A7" s="307" t="s">
        <v>404</v>
      </c>
      <c r="B7" s="308" t="n">
        <v>1964491</v>
      </c>
      <c r="C7" s="308"/>
      <c r="D7" s="308"/>
      <c r="E7" s="309" t="n">
        <f aca="false">SUM(B7:D7)</f>
        <v>1964491</v>
      </c>
    </row>
    <row r="8" customFormat="false" ht="12.75" hidden="false" customHeight="false" outlineLevel="0" collapsed="false">
      <c r="A8" s="307" t="s">
        <v>405</v>
      </c>
      <c r="B8" s="308"/>
      <c r="C8" s="308"/>
      <c r="D8" s="308"/>
      <c r="E8" s="309" t="n">
        <f aca="false">SUM(B8:D8)</f>
        <v>0</v>
      </c>
    </row>
    <row r="9" customFormat="false" ht="12.75" hidden="false" customHeight="false" outlineLevel="0" collapsed="false">
      <c r="A9" s="307" t="s">
        <v>406</v>
      </c>
      <c r="B9" s="308"/>
      <c r="C9" s="308"/>
      <c r="D9" s="308"/>
      <c r="E9" s="309" t="n">
        <f aca="false">SUM(B9:D9)</f>
        <v>0</v>
      </c>
    </row>
    <row r="10" customFormat="false" ht="12.75" hidden="false" customHeight="false" outlineLevel="0" collapsed="false">
      <c r="A10" s="307" t="s">
        <v>407</v>
      </c>
      <c r="B10" s="308"/>
      <c r="C10" s="308"/>
      <c r="D10" s="308"/>
      <c r="E10" s="309" t="n">
        <f aca="false">SUM(B10:D10)</f>
        <v>0</v>
      </c>
    </row>
    <row r="11" customFormat="false" ht="13.5" hidden="false" customHeight="false" outlineLevel="0" collapsed="false">
      <c r="A11" s="310"/>
      <c r="B11" s="311"/>
      <c r="C11" s="311"/>
      <c r="D11" s="311"/>
      <c r="E11" s="309" t="n">
        <f aca="false">SUM(B11:D11)</f>
        <v>0</v>
      </c>
    </row>
    <row r="12" customFormat="false" ht="13.5" hidden="false" customHeight="false" outlineLevel="0" collapsed="false">
      <c r="A12" s="312" t="s">
        <v>408</v>
      </c>
      <c r="B12" s="313" t="n">
        <f aca="false">B5+SUM(B7:B11)</f>
        <v>1964491</v>
      </c>
      <c r="C12" s="313" t="n">
        <f aca="false">C5+SUM(C7:C11)</f>
        <v>0</v>
      </c>
      <c r="D12" s="313" t="n">
        <f aca="false">D5+SUM(D7:D11)</f>
        <v>0</v>
      </c>
      <c r="E12" s="314" t="n">
        <f aca="false">E5+SUM(E7:E11)</f>
        <v>1964491</v>
      </c>
    </row>
    <row r="13" customFormat="false" ht="13.5" hidden="false" customHeight="false" outlineLevel="0" collapsed="false">
      <c r="A13" s="315"/>
      <c r="B13" s="315"/>
      <c r="C13" s="315"/>
      <c r="D13" s="315"/>
      <c r="E13" s="315"/>
    </row>
    <row r="14" customFormat="false" ht="15" hidden="false" customHeight="true" outlineLevel="0" collapsed="false">
      <c r="A14" s="298" t="s">
        <v>409</v>
      </c>
      <c r="B14" s="299" t="e">
        <f aca="false">+B4</f>
        <v>#REF!</v>
      </c>
      <c r="C14" s="299" t="e">
        <f aca="false">+C4</f>
        <v>#REF!</v>
      </c>
      <c r="D14" s="299" t="e">
        <f aca="false">+D4</f>
        <v>#REF!</v>
      </c>
      <c r="E14" s="300" t="s">
        <v>401</v>
      </c>
    </row>
    <row r="15" customFormat="false" ht="12.75" hidden="false" customHeight="false" outlineLevel="0" collapsed="false">
      <c r="A15" s="301" t="s">
        <v>410</v>
      </c>
      <c r="B15" s="302"/>
      <c r="C15" s="302"/>
      <c r="D15" s="302"/>
      <c r="E15" s="303" t="n">
        <f aca="false">SUM(B15:D15)</f>
        <v>0</v>
      </c>
    </row>
    <row r="16" customFormat="false" ht="12.75" hidden="false" customHeight="false" outlineLevel="0" collapsed="false">
      <c r="A16" s="316" t="s">
        <v>411</v>
      </c>
      <c r="B16" s="308"/>
      <c r="C16" s="308"/>
      <c r="D16" s="308"/>
      <c r="E16" s="309" t="n">
        <f aca="false">SUM(B16:D16)</f>
        <v>0</v>
      </c>
    </row>
    <row r="17" customFormat="false" ht="12.75" hidden="false" customHeight="false" outlineLevel="0" collapsed="false">
      <c r="A17" s="307" t="s">
        <v>412</v>
      </c>
      <c r="B17" s="308" t="n">
        <v>1964491</v>
      </c>
      <c r="C17" s="308"/>
      <c r="D17" s="308"/>
      <c r="E17" s="309" t="n">
        <f aca="false">SUM(B17:D17)</f>
        <v>1964491</v>
      </c>
    </row>
    <row r="18" customFormat="false" ht="12.75" hidden="false" customHeight="false" outlineLevel="0" collapsed="false">
      <c r="A18" s="307" t="s">
        <v>413</v>
      </c>
      <c r="B18" s="308"/>
      <c r="C18" s="308"/>
      <c r="D18" s="308"/>
      <c r="E18" s="309" t="n">
        <f aca="false">SUM(B18:D18)</f>
        <v>0</v>
      </c>
    </row>
    <row r="19" customFormat="false" ht="12.75" hidden="false" customHeight="false" outlineLevel="0" collapsed="false">
      <c r="A19" s="317"/>
      <c r="B19" s="308"/>
      <c r="C19" s="308"/>
      <c r="D19" s="308"/>
      <c r="E19" s="309" t="n">
        <f aca="false">SUM(B19:D19)</f>
        <v>0</v>
      </c>
    </row>
    <row r="20" customFormat="false" ht="12.75" hidden="false" customHeight="false" outlineLevel="0" collapsed="false">
      <c r="A20" s="317"/>
      <c r="B20" s="308"/>
      <c r="C20" s="308"/>
      <c r="D20" s="308"/>
      <c r="E20" s="309" t="n">
        <f aca="false">SUM(B20:D20)</f>
        <v>0</v>
      </c>
    </row>
    <row r="21" customFormat="false" ht="13.5" hidden="false" customHeight="false" outlineLevel="0" collapsed="false">
      <c r="A21" s="310"/>
      <c r="B21" s="311"/>
      <c r="C21" s="311"/>
      <c r="D21" s="311"/>
      <c r="E21" s="309" t="n">
        <f aca="false">SUM(B21:D21)</f>
        <v>0</v>
      </c>
    </row>
    <row r="22" customFormat="false" ht="13.5" hidden="false" customHeight="false" outlineLevel="0" collapsed="false">
      <c r="A22" s="312" t="s">
        <v>414</v>
      </c>
      <c r="B22" s="313" t="n">
        <f aca="false">SUM(B15:B21)</f>
        <v>1964491</v>
      </c>
      <c r="C22" s="313" t="n">
        <f aca="false">SUM(C15:C21)</f>
        <v>0</v>
      </c>
      <c r="D22" s="313" t="n">
        <f aca="false">SUM(D15:D21)</f>
        <v>0</v>
      </c>
      <c r="E22" s="314" t="n">
        <f aca="false">SUM(E15:E21)</f>
        <v>1964491</v>
      </c>
    </row>
    <row r="23" customFormat="false" ht="12.75" hidden="false" customHeight="false" outlineLevel="0" collapsed="false">
      <c r="A23" s="294"/>
      <c r="B23" s="294"/>
      <c r="C23" s="294"/>
      <c r="D23" s="294"/>
      <c r="E23" s="294"/>
    </row>
    <row r="24" customFormat="false" ht="12.75" hidden="false" customHeight="false" outlineLevel="0" collapsed="false">
      <c r="A24" s="294"/>
      <c r="B24" s="294"/>
      <c r="C24" s="294"/>
      <c r="D24" s="294"/>
      <c r="E24" s="294"/>
    </row>
    <row r="25" customFormat="false" ht="15.75" hidden="false" customHeight="false" outlineLevel="0" collapsed="false">
      <c r="A25" s="295" t="s">
        <v>398</v>
      </c>
      <c r="B25" s="296" t="s">
        <v>415</v>
      </c>
      <c r="C25" s="296"/>
      <c r="D25" s="296"/>
      <c r="E25" s="296"/>
    </row>
    <row r="26" customFormat="false" ht="14.25" hidden="false" customHeight="false" outlineLevel="0" collapsed="false">
      <c r="A26" s="294"/>
      <c r="B26" s="294"/>
      <c r="C26" s="294"/>
      <c r="D26" s="297" t="s">
        <v>2</v>
      </c>
      <c r="E26" s="297"/>
    </row>
    <row r="27" customFormat="false" ht="13.5" hidden="false" customHeight="false" outlineLevel="0" collapsed="false">
      <c r="A27" s="298" t="s">
        <v>400</v>
      </c>
      <c r="B27" s="299" t="e">
        <f aca="false">+B14</f>
        <v>#REF!</v>
      </c>
      <c r="C27" s="299" t="e">
        <f aca="false">+C14</f>
        <v>#REF!</v>
      </c>
      <c r="D27" s="299" t="e">
        <f aca="false">+D14</f>
        <v>#REF!</v>
      </c>
      <c r="E27" s="300" t="s">
        <v>401</v>
      </c>
    </row>
    <row r="28" customFormat="false" ht="12.75" hidden="false" customHeight="false" outlineLevel="0" collapsed="false">
      <c r="A28" s="301" t="s">
        <v>402</v>
      </c>
      <c r="B28" s="302"/>
      <c r="C28" s="302"/>
      <c r="D28" s="302"/>
      <c r="E28" s="303" t="n">
        <f aca="false">SUM(B28:D28)</f>
        <v>0</v>
      </c>
    </row>
    <row r="29" customFormat="false" ht="12.75" hidden="false" customHeight="false" outlineLevel="0" collapsed="false">
      <c r="A29" s="304" t="s">
        <v>403</v>
      </c>
      <c r="B29" s="305"/>
      <c r="C29" s="305"/>
      <c r="D29" s="305"/>
      <c r="E29" s="306" t="n">
        <f aca="false">SUM(B29:D29)</f>
        <v>0</v>
      </c>
    </row>
    <row r="30" customFormat="false" ht="12.75" hidden="false" customHeight="false" outlineLevel="0" collapsed="false">
      <c r="A30" s="307" t="s">
        <v>404</v>
      </c>
      <c r="B30" s="308" t="n">
        <v>3825326</v>
      </c>
      <c r="C30" s="308"/>
      <c r="D30" s="308"/>
      <c r="E30" s="309" t="n">
        <f aca="false">SUM(B30:D30)</f>
        <v>3825326</v>
      </c>
    </row>
    <row r="31" customFormat="false" ht="12.75" hidden="false" customHeight="false" outlineLevel="0" collapsed="false">
      <c r="A31" s="307" t="s">
        <v>405</v>
      </c>
      <c r="B31" s="308"/>
      <c r="C31" s="308"/>
      <c r="D31" s="308"/>
      <c r="E31" s="309" t="n">
        <f aca="false">SUM(B31:D31)</f>
        <v>0</v>
      </c>
    </row>
    <row r="32" customFormat="false" ht="12.75" hidden="false" customHeight="false" outlineLevel="0" collapsed="false">
      <c r="A32" s="307" t="s">
        <v>406</v>
      </c>
      <c r="B32" s="308"/>
      <c r="C32" s="308"/>
      <c r="D32" s="308"/>
      <c r="E32" s="309" t="n">
        <f aca="false">SUM(B32:D32)</f>
        <v>0</v>
      </c>
    </row>
    <row r="33" customFormat="false" ht="12.75" hidden="false" customHeight="false" outlineLevel="0" collapsed="false">
      <c r="A33" s="307" t="s">
        <v>407</v>
      </c>
      <c r="B33" s="308"/>
      <c r="C33" s="308"/>
      <c r="D33" s="308"/>
      <c r="E33" s="309" t="n">
        <f aca="false">SUM(B33:D33)</f>
        <v>0</v>
      </c>
    </row>
    <row r="34" customFormat="false" ht="13.5" hidden="false" customHeight="false" outlineLevel="0" collapsed="false">
      <c r="A34" s="310"/>
      <c r="B34" s="311"/>
      <c r="C34" s="311"/>
      <c r="D34" s="311"/>
      <c r="E34" s="309" t="n">
        <f aca="false">SUM(B34:D34)</f>
        <v>0</v>
      </c>
    </row>
    <row r="35" customFormat="false" ht="13.5" hidden="false" customHeight="false" outlineLevel="0" collapsed="false">
      <c r="A35" s="312" t="s">
        <v>408</v>
      </c>
      <c r="B35" s="313" t="n">
        <f aca="false">B28+SUM(B30:B34)</f>
        <v>3825326</v>
      </c>
      <c r="C35" s="313" t="n">
        <f aca="false">C28+SUM(C30:C34)</f>
        <v>0</v>
      </c>
      <c r="D35" s="313" t="n">
        <f aca="false">D28+SUM(D30:D34)</f>
        <v>0</v>
      </c>
      <c r="E35" s="314" t="n">
        <f aca="false">E28+SUM(E30:E34)</f>
        <v>3825326</v>
      </c>
    </row>
    <row r="36" customFormat="false" ht="13.5" hidden="false" customHeight="false" outlineLevel="0" collapsed="false">
      <c r="A36" s="315"/>
      <c r="B36" s="315"/>
      <c r="C36" s="315"/>
      <c r="D36" s="315"/>
      <c r="E36" s="315"/>
    </row>
    <row r="37" customFormat="false" ht="13.5" hidden="false" customHeight="false" outlineLevel="0" collapsed="false">
      <c r="A37" s="298" t="s">
        <v>409</v>
      </c>
      <c r="B37" s="299" t="e">
        <f aca="false">+B27</f>
        <v>#REF!</v>
      </c>
      <c r="C37" s="299" t="e">
        <f aca="false">+C27</f>
        <v>#REF!</v>
      </c>
      <c r="D37" s="299" t="e">
        <f aca="false">+D27</f>
        <v>#REF!</v>
      </c>
      <c r="E37" s="300" t="s">
        <v>401</v>
      </c>
    </row>
    <row r="38" customFormat="false" ht="12.75" hidden="false" customHeight="false" outlineLevel="0" collapsed="false">
      <c r="A38" s="301" t="s">
        <v>410</v>
      </c>
      <c r="B38" s="302"/>
      <c r="C38" s="302"/>
      <c r="D38" s="302"/>
      <c r="E38" s="303" t="n">
        <f aca="false">SUM(B38:D38)</f>
        <v>0</v>
      </c>
    </row>
    <row r="39" customFormat="false" ht="12.75" hidden="false" customHeight="false" outlineLevel="0" collapsed="false">
      <c r="A39" s="316" t="s">
        <v>411</v>
      </c>
      <c r="B39" s="308"/>
      <c r="C39" s="308"/>
      <c r="D39" s="308"/>
      <c r="E39" s="309" t="n">
        <f aca="false">SUM(B39:D39)</f>
        <v>0</v>
      </c>
    </row>
    <row r="40" customFormat="false" ht="12.75" hidden="false" customHeight="false" outlineLevel="0" collapsed="false">
      <c r="A40" s="307" t="s">
        <v>412</v>
      </c>
      <c r="B40" s="308" t="n">
        <v>3825326</v>
      </c>
      <c r="C40" s="308"/>
      <c r="D40" s="308"/>
      <c r="E40" s="309" t="n">
        <f aca="false">SUM(B40:D40)</f>
        <v>3825326</v>
      </c>
    </row>
    <row r="41" customFormat="false" ht="12.75" hidden="false" customHeight="false" outlineLevel="0" collapsed="false">
      <c r="A41" s="307" t="s">
        <v>413</v>
      </c>
      <c r="B41" s="308"/>
      <c r="C41" s="308"/>
      <c r="D41" s="308"/>
      <c r="E41" s="309" t="n">
        <f aca="false">SUM(B41:D41)</f>
        <v>0</v>
      </c>
    </row>
    <row r="42" customFormat="false" ht="12.75" hidden="false" customHeight="false" outlineLevel="0" collapsed="false">
      <c r="A42" s="317"/>
      <c r="B42" s="308"/>
      <c r="C42" s="308"/>
      <c r="D42" s="308"/>
      <c r="E42" s="309" t="n">
        <f aca="false">SUM(B42:D42)</f>
        <v>0</v>
      </c>
    </row>
    <row r="43" customFormat="false" ht="12.75" hidden="false" customHeight="false" outlineLevel="0" collapsed="false">
      <c r="A43" s="317"/>
      <c r="B43" s="308"/>
      <c r="C43" s="308"/>
      <c r="D43" s="308"/>
      <c r="E43" s="309" t="n">
        <f aca="false">SUM(B43:D43)</f>
        <v>0</v>
      </c>
    </row>
    <row r="44" customFormat="false" ht="13.5" hidden="false" customHeight="false" outlineLevel="0" collapsed="false">
      <c r="A44" s="310"/>
      <c r="B44" s="311"/>
      <c r="C44" s="311"/>
      <c r="D44" s="311"/>
      <c r="E44" s="309" t="n">
        <f aca="false">SUM(B44:D44)</f>
        <v>0</v>
      </c>
    </row>
    <row r="45" customFormat="false" ht="13.5" hidden="false" customHeight="false" outlineLevel="0" collapsed="false">
      <c r="A45" s="312" t="s">
        <v>414</v>
      </c>
      <c r="B45" s="313" t="n">
        <f aca="false">SUM(B38:B44)</f>
        <v>3825326</v>
      </c>
      <c r="C45" s="313" t="n">
        <f aca="false">SUM(C38:C44)</f>
        <v>0</v>
      </c>
      <c r="D45" s="313" t="n">
        <f aca="false">SUM(D38:D44)</f>
        <v>0</v>
      </c>
      <c r="E45" s="314" t="n">
        <f aca="false">SUM(E38:E44)</f>
        <v>3825326</v>
      </c>
    </row>
    <row r="46" customFormat="false" ht="12.75" hidden="false" customHeight="false" outlineLevel="0" collapsed="false">
      <c r="A46" s="294"/>
      <c r="B46" s="294"/>
      <c r="C46" s="294"/>
      <c r="D46" s="294"/>
      <c r="E46" s="294"/>
    </row>
    <row r="47" customFormat="false" ht="15.75" hidden="false" customHeight="true" outlineLevel="0" collapsed="false">
      <c r="A47" s="295" t="s">
        <v>398</v>
      </c>
      <c r="B47" s="318" t="s">
        <v>416</v>
      </c>
      <c r="C47" s="318"/>
      <c r="D47" s="318"/>
      <c r="E47" s="318"/>
    </row>
    <row r="48" customFormat="false" ht="14.25" hidden="false" customHeight="false" outlineLevel="0" collapsed="false">
      <c r="A48" s="294"/>
      <c r="B48" s="294"/>
      <c r="C48" s="294"/>
      <c r="D48" s="297" t="s">
        <v>2</v>
      </c>
      <c r="E48" s="297"/>
    </row>
    <row r="49" customFormat="false" ht="13.5" hidden="false" customHeight="false" outlineLevel="0" collapsed="false">
      <c r="A49" s="298" t="s">
        <v>400</v>
      </c>
      <c r="B49" s="299" t="n">
        <f aca="false">+B36</f>
        <v>0</v>
      </c>
      <c r="C49" s="299" t="n">
        <f aca="false">+C36</f>
        <v>0</v>
      </c>
      <c r="D49" s="299" t="n">
        <f aca="false">+D36</f>
        <v>0</v>
      </c>
      <c r="E49" s="300" t="s">
        <v>401</v>
      </c>
      <c r="H49" s="319"/>
    </row>
    <row r="50" customFormat="false" ht="12.75" hidden="false" customHeight="false" outlineLevel="0" collapsed="false">
      <c r="A50" s="301" t="s">
        <v>402</v>
      </c>
      <c r="B50" s="302"/>
      <c r="C50" s="302"/>
      <c r="D50" s="302"/>
      <c r="E50" s="303" t="n">
        <f aca="false">SUM(B50:D50)</f>
        <v>0</v>
      </c>
    </row>
    <row r="51" customFormat="false" ht="12.75" hidden="false" customHeight="false" outlineLevel="0" collapsed="false">
      <c r="A51" s="304" t="s">
        <v>403</v>
      </c>
      <c r="B51" s="305"/>
      <c r="C51" s="305"/>
      <c r="D51" s="305"/>
      <c r="E51" s="306" t="n">
        <f aca="false">SUM(B51:D51)</f>
        <v>0</v>
      </c>
    </row>
    <row r="52" customFormat="false" ht="12.75" hidden="false" customHeight="false" outlineLevel="0" collapsed="false">
      <c r="A52" s="307" t="s">
        <v>404</v>
      </c>
      <c r="B52" s="308" t="n">
        <v>4992838</v>
      </c>
      <c r="C52" s="308"/>
      <c r="D52" s="308"/>
      <c r="E52" s="309" t="n">
        <f aca="false">SUM(B52:D52)</f>
        <v>4992838</v>
      </c>
    </row>
    <row r="53" customFormat="false" ht="12.75" hidden="false" customHeight="false" outlineLevel="0" collapsed="false">
      <c r="A53" s="307" t="s">
        <v>405</v>
      </c>
      <c r="B53" s="308"/>
      <c r="C53" s="308"/>
      <c r="D53" s="308"/>
      <c r="E53" s="309" t="n">
        <f aca="false">SUM(B53:D53)</f>
        <v>0</v>
      </c>
    </row>
    <row r="54" customFormat="false" ht="12.75" hidden="false" customHeight="false" outlineLevel="0" collapsed="false">
      <c r="A54" s="307" t="s">
        <v>406</v>
      </c>
      <c r="B54" s="308"/>
      <c r="C54" s="308"/>
      <c r="D54" s="308"/>
      <c r="E54" s="309" t="n">
        <f aca="false">SUM(B54:D54)</f>
        <v>0</v>
      </c>
    </row>
    <row r="55" customFormat="false" ht="12.75" hidden="false" customHeight="false" outlineLevel="0" collapsed="false">
      <c r="A55" s="307" t="s">
        <v>407</v>
      </c>
      <c r="B55" s="308"/>
      <c r="C55" s="308"/>
      <c r="D55" s="308"/>
      <c r="E55" s="309" t="n">
        <f aca="false">SUM(B55:D55)</f>
        <v>0</v>
      </c>
    </row>
    <row r="56" customFormat="false" ht="13.5" hidden="false" customHeight="false" outlineLevel="0" collapsed="false">
      <c r="A56" s="310"/>
      <c r="B56" s="311"/>
      <c r="C56" s="311"/>
      <c r="D56" s="311"/>
      <c r="E56" s="309" t="n">
        <f aca="false">SUM(B56:D56)</f>
        <v>0</v>
      </c>
    </row>
    <row r="57" customFormat="false" ht="13.5" hidden="false" customHeight="false" outlineLevel="0" collapsed="false">
      <c r="A57" s="312" t="s">
        <v>408</v>
      </c>
      <c r="B57" s="313" t="n">
        <f aca="false">B50+SUM(B52:B56)</f>
        <v>4992838</v>
      </c>
      <c r="C57" s="313" t="n">
        <f aca="false">C50+SUM(C52:C56)</f>
        <v>0</v>
      </c>
      <c r="D57" s="313" t="n">
        <f aca="false">D50+SUM(D52:D56)</f>
        <v>0</v>
      </c>
      <c r="E57" s="314" t="n">
        <f aca="false">E50+SUM(E52:E56)</f>
        <v>4992838</v>
      </c>
    </row>
    <row r="58" customFormat="false" ht="13.5" hidden="false" customHeight="false" outlineLevel="0" collapsed="false">
      <c r="A58" s="315"/>
      <c r="B58" s="315"/>
      <c r="C58" s="315"/>
      <c r="D58" s="315"/>
      <c r="E58" s="315"/>
    </row>
    <row r="59" customFormat="false" ht="13.5" hidden="false" customHeight="false" outlineLevel="0" collapsed="false">
      <c r="A59" s="298" t="s">
        <v>409</v>
      </c>
      <c r="B59" s="299" t="n">
        <f aca="false">+B49</f>
        <v>0</v>
      </c>
      <c r="C59" s="299" t="n">
        <f aca="false">+C49</f>
        <v>0</v>
      </c>
      <c r="D59" s="299" t="n">
        <f aca="false">+D49</f>
        <v>0</v>
      </c>
      <c r="E59" s="300" t="s">
        <v>401</v>
      </c>
    </row>
    <row r="60" customFormat="false" ht="12.75" hidden="false" customHeight="false" outlineLevel="0" collapsed="false">
      <c r="A60" s="301" t="s">
        <v>410</v>
      </c>
      <c r="B60" s="302"/>
      <c r="C60" s="302"/>
      <c r="D60" s="302"/>
      <c r="E60" s="303" t="n">
        <f aca="false">SUM(B60:D60)</f>
        <v>0</v>
      </c>
    </row>
    <row r="61" customFormat="false" ht="12.75" hidden="false" customHeight="false" outlineLevel="0" collapsed="false">
      <c r="A61" s="316" t="s">
        <v>411</v>
      </c>
      <c r="B61" s="308"/>
      <c r="C61" s="308"/>
      <c r="D61" s="308"/>
      <c r="E61" s="309" t="n">
        <f aca="false">SUM(B61:D61)</f>
        <v>0</v>
      </c>
    </row>
    <row r="62" customFormat="false" ht="12.75" hidden="false" customHeight="false" outlineLevel="0" collapsed="false">
      <c r="A62" s="307" t="s">
        <v>412</v>
      </c>
      <c r="B62" s="308" t="n">
        <v>4992838</v>
      </c>
      <c r="C62" s="308"/>
      <c r="D62" s="308"/>
      <c r="E62" s="309" t="n">
        <f aca="false">SUM(B62:D62)</f>
        <v>4992838</v>
      </c>
    </row>
    <row r="63" customFormat="false" ht="12.75" hidden="false" customHeight="false" outlineLevel="0" collapsed="false">
      <c r="A63" s="307" t="s">
        <v>413</v>
      </c>
      <c r="B63" s="308"/>
      <c r="C63" s="308"/>
      <c r="D63" s="308"/>
      <c r="E63" s="309" t="n">
        <f aca="false">SUM(B63:D63)</f>
        <v>0</v>
      </c>
    </row>
    <row r="64" customFormat="false" ht="12.75" hidden="false" customHeight="false" outlineLevel="0" collapsed="false">
      <c r="A64" s="317"/>
      <c r="B64" s="308"/>
      <c r="C64" s="308"/>
      <c r="D64" s="308"/>
      <c r="E64" s="309" t="n">
        <f aca="false">SUM(B64:D64)</f>
        <v>0</v>
      </c>
    </row>
    <row r="65" customFormat="false" ht="12.75" hidden="false" customHeight="false" outlineLevel="0" collapsed="false">
      <c r="A65" s="317"/>
      <c r="B65" s="308"/>
      <c r="C65" s="308"/>
      <c r="D65" s="308"/>
      <c r="E65" s="309" t="n">
        <f aca="false">SUM(B65:D65)</f>
        <v>0</v>
      </c>
    </row>
    <row r="66" customFormat="false" ht="13.5" hidden="false" customHeight="false" outlineLevel="0" collapsed="false">
      <c r="A66" s="310"/>
      <c r="B66" s="311"/>
      <c r="C66" s="311"/>
      <c r="D66" s="311"/>
      <c r="E66" s="309" t="n">
        <f aca="false">SUM(B66:D66)</f>
        <v>0</v>
      </c>
    </row>
    <row r="67" customFormat="false" ht="13.5" hidden="false" customHeight="false" outlineLevel="0" collapsed="false">
      <c r="A67" s="312" t="s">
        <v>414</v>
      </c>
      <c r="B67" s="313" t="n">
        <f aca="false">SUM(B60:B66)</f>
        <v>4992838</v>
      </c>
      <c r="C67" s="313" t="n">
        <f aca="false">SUM(C60:C66)</f>
        <v>0</v>
      </c>
      <c r="D67" s="313" t="n">
        <f aca="false">SUM(D60:D66)</f>
        <v>0</v>
      </c>
      <c r="E67" s="314" t="n">
        <f aca="false">SUM(E60:E66)</f>
        <v>4992838</v>
      </c>
    </row>
    <row r="68" customFormat="false" ht="12.75" hidden="false" customHeight="false" outlineLevel="0" collapsed="false">
      <c r="A68" s="320"/>
      <c r="B68" s="321"/>
      <c r="C68" s="321"/>
      <c r="D68" s="321"/>
      <c r="E68" s="321"/>
    </row>
    <row r="69" customFormat="false" ht="12.75" hidden="false" customHeight="false" outlineLevel="0" collapsed="false">
      <c r="A69" s="320"/>
      <c r="B69" s="321"/>
      <c r="C69" s="321"/>
      <c r="D69" s="321"/>
      <c r="E69" s="321"/>
    </row>
    <row r="70" customFormat="false" ht="12.75" hidden="false" customHeight="false" outlineLevel="0" collapsed="false">
      <c r="A70" s="320"/>
      <c r="B70" s="321"/>
      <c r="C70" s="321"/>
      <c r="D70" s="321"/>
      <c r="E70" s="321"/>
    </row>
    <row r="71" customFormat="false" ht="15.75" hidden="false" customHeight="false" outlineLevel="0" collapsed="false">
      <c r="A71" s="295" t="s">
        <v>398</v>
      </c>
      <c r="B71" s="296" t="s">
        <v>417</v>
      </c>
      <c r="C71" s="296"/>
      <c r="D71" s="296"/>
      <c r="E71" s="296"/>
    </row>
    <row r="72" customFormat="false" ht="14.25" hidden="false" customHeight="false" outlineLevel="0" collapsed="false">
      <c r="A72" s="294"/>
      <c r="B72" s="294"/>
      <c r="C72" s="294"/>
      <c r="D72" s="297" t="s">
        <v>2</v>
      </c>
      <c r="E72" s="297"/>
    </row>
    <row r="73" customFormat="false" ht="13.5" hidden="false" customHeight="false" outlineLevel="0" collapsed="false">
      <c r="A73" s="298" t="s">
        <v>400</v>
      </c>
      <c r="B73" s="299" t="e">
        <f aca="false">+#REF!</f>
        <v>#REF!</v>
      </c>
      <c r="C73" s="299" t="e">
        <f aca="false">+#REF!</f>
        <v>#REF!</v>
      </c>
      <c r="D73" s="299" t="e">
        <f aca="false">+#REF!</f>
        <v>#REF!</v>
      </c>
      <c r="E73" s="300" t="s">
        <v>401</v>
      </c>
    </row>
    <row r="74" customFormat="false" ht="12.75" hidden="false" customHeight="false" outlineLevel="0" collapsed="false">
      <c r="A74" s="301" t="s">
        <v>402</v>
      </c>
      <c r="B74" s="302"/>
      <c r="C74" s="302"/>
      <c r="D74" s="302"/>
      <c r="E74" s="303" t="n">
        <f aca="false">SUM(B74:D74)</f>
        <v>0</v>
      </c>
    </row>
    <row r="75" customFormat="false" ht="12.75" hidden="false" customHeight="false" outlineLevel="0" collapsed="false">
      <c r="A75" s="304" t="s">
        <v>403</v>
      </c>
      <c r="B75" s="305"/>
      <c r="C75" s="305"/>
      <c r="D75" s="305"/>
      <c r="E75" s="306" t="n">
        <f aca="false">SUM(B75:D75)</f>
        <v>0</v>
      </c>
    </row>
    <row r="76" customFormat="false" ht="12.75" hidden="false" customHeight="false" outlineLevel="0" collapsed="false">
      <c r="A76" s="307" t="s">
        <v>404</v>
      </c>
      <c r="B76" s="308" t="n">
        <v>20135755</v>
      </c>
      <c r="C76" s="308"/>
      <c r="D76" s="308"/>
      <c r="E76" s="309" t="n">
        <f aca="false">SUM(B76:D76)</f>
        <v>20135755</v>
      </c>
    </row>
    <row r="77" customFormat="false" ht="12.75" hidden="false" customHeight="false" outlineLevel="0" collapsed="false">
      <c r="A77" s="307" t="s">
        <v>405</v>
      </c>
      <c r="B77" s="308" t="n">
        <v>12079844</v>
      </c>
      <c r="C77" s="308"/>
      <c r="D77" s="308"/>
      <c r="E77" s="309" t="n">
        <f aca="false">SUM(B77:D77)</f>
        <v>12079844</v>
      </c>
    </row>
    <row r="78" customFormat="false" ht="12.75" hidden="false" customHeight="false" outlineLevel="0" collapsed="false">
      <c r="A78" s="307" t="s">
        <v>406</v>
      </c>
      <c r="B78" s="308"/>
      <c r="C78" s="308"/>
      <c r="D78" s="308"/>
      <c r="E78" s="309" t="n">
        <f aca="false">SUM(B78:D78)</f>
        <v>0</v>
      </c>
    </row>
    <row r="79" customFormat="false" ht="12.75" hidden="false" customHeight="false" outlineLevel="0" collapsed="false">
      <c r="A79" s="307" t="s">
        <v>407</v>
      </c>
      <c r="B79" s="308" t="n">
        <v>19000000</v>
      </c>
      <c r="C79" s="308"/>
      <c r="D79" s="308"/>
      <c r="E79" s="309" t="n">
        <f aca="false">SUM(B79:D79)</f>
        <v>19000000</v>
      </c>
    </row>
    <row r="80" customFormat="false" ht="13.5" hidden="false" customHeight="false" outlineLevel="0" collapsed="false">
      <c r="A80" s="310"/>
      <c r="B80" s="311"/>
      <c r="C80" s="311"/>
      <c r="D80" s="311"/>
      <c r="E80" s="309" t="n">
        <f aca="false">SUM(B80:D80)</f>
        <v>0</v>
      </c>
    </row>
    <row r="81" customFormat="false" ht="13.5" hidden="false" customHeight="false" outlineLevel="0" collapsed="false">
      <c r="A81" s="312" t="s">
        <v>408</v>
      </c>
      <c r="B81" s="313" t="n">
        <f aca="false">B74+SUM(B76:B80)</f>
        <v>51215599</v>
      </c>
      <c r="C81" s="313" t="n">
        <f aca="false">C74+SUM(C76:C80)</f>
        <v>0</v>
      </c>
      <c r="D81" s="313" t="n">
        <f aca="false">D74+SUM(D76:D80)</f>
        <v>0</v>
      </c>
      <c r="E81" s="314" t="n">
        <f aca="false">E74+SUM(E76:E80)</f>
        <v>51215599</v>
      </c>
    </row>
    <row r="82" customFormat="false" ht="13.5" hidden="false" customHeight="false" outlineLevel="0" collapsed="false">
      <c r="A82" s="315"/>
      <c r="B82" s="315"/>
      <c r="C82" s="315"/>
      <c r="D82" s="315"/>
      <c r="E82" s="315"/>
    </row>
    <row r="83" customFormat="false" ht="13.5" hidden="false" customHeight="false" outlineLevel="0" collapsed="false">
      <c r="A83" s="298" t="s">
        <v>409</v>
      </c>
      <c r="B83" s="299" t="e">
        <f aca="false">+B73</f>
        <v>#REF!</v>
      </c>
      <c r="C83" s="299" t="e">
        <f aca="false">+C73</f>
        <v>#REF!</v>
      </c>
      <c r="D83" s="299" t="e">
        <f aca="false">+D73</f>
        <v>#REF!</v>
      </c>
      <c r="E83" s="300" t="s">
        <v>401</v>
      </c>
    </row>
    <row r="84" customFormat="false" ht="12.75" hidden="false" customHeight="false" outlineLevel="0" collapsed="false">
      <c r="A84" s="301" t="s">
        <v>410</v>
      </c>
      <c r="B84" s="302" t="n">
        <v>4946418</v>
      </c>
      <c r="C84" s="302"/>
      <c r="D84" s="302"/>
      <c r="E84" s="303" t="n">
        <f aca="false">SUM(B84:D84)</f>
        <v>4946418</v>
      </c>
    </row>
    <row r="85" customFormat="false" ht="12.75" hidden="false" customHeight="false" outlineLevel="0" collapsed="false">
      <c r="A85" s="316" t="s">
        <v>418</v>
      </c>
      <c r="B85" s="308" t="n">
        <v>39950000</v>
      </c>
      <c r="C85" s="308"/>
      <c r="D85" s="308"/>
      <c r="E85" s="309" t="n">
        <f aca="false">SUM(B85:D85)</f>
        <v>39950000</v>
      </c>
    </row>
    <row r="86" customFormat="false" ht="12.75" hidden="false" customHeight="false" outlineLevel="0" collapsed="false">
      <c r="A86" s="307" t="s">
        <v>412</v>
      </c>
      <c r="B86" s="308" t="n">
        <v>6319181</v>
      </c>
      <c r="C86" s="308"/>
      <c r="D86" s="308"/>
      <c r="E86" s="309" t="n">
        <f aca="false">SUM(B86:D86)</f>
        <v>6319181</v>
      </c>
    </row>
    <row r="87" customFormat="false" ht="12.75" hidden="false" customHeight="false" outlineLevel="0" collapsed="false">
      <c r="A87" s="307"/>
      <c r="B87" s="308"/>
      <c r="C87" s="308"/>
      <c r="D87" s="308"/>
      <c r="E87" s="309" t="n">
        <f aca="false">SUM(B87:D87)</f>
        <v>0</v>
      </c>
    </row>
    <row r="88" customFormat="false" ht="12.75" hidden="false" customHeight="false" outlineLevel="0" collapsed="false">
      <c r="A88" s="317"/>
      <c r="B88" s="308"/>
      <c r="C88" s="308"/>
      <c r="D88" s="308"/>
      <c r="E88" s="309" t="n">
        <f aca="false">SUM(B88:D88)</f>
        <v>0</v>
      </c>
    </row>
    <row r="89" customFormat="false" ht="12.75" hidden="false" customHeight="false" outlineLevel="0" collapsed="false">
      <c r="A89" s="317"/>
      <c r="B89" s="308"/>
      <c r="C89" s="308"/>
      <c r="D89" s="308"/>
      <c r="E89" s="309" t="n">
        <f aca="false">SUM(B89:D89)</f>
        <v>0</v>
      </c>
    </row>
    <row r="90" customFormat="false" ht="13.5" hidden="false" customHeight="false" outlineLevel="0" collapsed="false">
      <c r="A90" s="310"/>
      <c r="B90" s="311"/>
      <c r="C90" s="311"/>
      <c r="D90" s="311"/>
      <c r="E90" s="309" t="n">
        <f aca="false">SUM(B90:D90)</f>
        <v>0</v>
      </c>
    </row>
    <row r="91" customFormat="false" ht="13.5" hidden="false" customHeight="false" outlineLevel="0" collapsed="false">
      <c r="A91" s="312" t="s">
        <v>414</v>
      </c>
      <c r="B91" s="313" t="n">
        <f aca="false">SUM(B84:B90)</f>
        <v>51215599</v>
      </c>
      <c r="C91" s="313" t="n">
        <f aca="false">SUM(C84:C90)</f>
        <v>0</v>
      </c>
      <c r="D91" s="313" t="n">
        <f aca="false">SUM(D84:D90)</f>
        <v>0</v>
      </c>
      <c r="E91" s="314" t="n">
        <f aca="false">SUM(E84:E90)</f>
        <v>51215599</v>
      </c>
    </row>
  </sheetData>
  <mergeCells count="8">
    <mergeCell ref="B2:E2"/>
    <mergeCell ref="D3:E3"/>
    <mergeCell ref="B25:E25"/>
    <mergeCell ref="D26:E26"/>
    <mergeCell ref="B47:E47"/>
    <mergeCell ref="D48:E48"/>
    <mergeCell ref="B71:E71"/>
    <mergeCell ref="D72:E72"/>
  </mergeCells>
  <conditionalFormatting sqref="B72:E91 E5:E12 B12:D12 B22:E22 E15:E21 E28:E35 B35:D35 E38:E45 B45:D45 B70:E70 E50:E57 B57:D57 E60:E69 B67:D6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........../2020.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18" colorId="64" zoomScale="100" zoomScaleNormal="100" zoomScalePageLayoutView="85" workbookViewId="0">
      <selection pane="topLeft" activeCell="D116" activeCellId="0" sqref="D116"/>
    </sheetView>
  </sheetViews>
  <sheetFormatPr defaultRowHeight="12.75" zeroHeight="false" outlineLevelRow="0" outlineLevelCol="0"/>
  <cols>
    <col collapsed="false" customWidth="true" hidden="false" outlineLevel="0" max="1" min="1" style="322" width="19.51"/>
    <col collapsed="false" customWidth="true" hidden="false" outlineLevel="0" max="2" min="2" style="323" width="65.34"/>
    <col collapsed="false" customWidth="true" hidden="false" outlineLevel="0" max="3" min="3" style="324" width="14.84"/>
    <col collapsed="false" customWidth="true" hidden="false" outlineLevel="0" max="4" min="4" style="325" width="14.84"/>
    <col collapsed="false" customWidth="true" hidden="false" outlineLevel="0" max="1025" min="5" style="325" width="9.33"/>
  </cols>
  <sheetData>
    <row r="1" s="327" customFormat="true" ht="16.5" hidden="false" customHeight="true" outlineLevel="0" collapsed="false">
      <c r="A1" s="326" t="s">
        <v>419</v>
      </c>
      <c r="B1" s="326"/>
      <c r="C1" s="326"/>
      <c r="D1" s="326"/>
    </row>
    <row r="2" s="331" customFormat="true" ht="28.5" hidden="false" customHeight="true" outlineLevel="0" collapsed="false">
      <c r="A2" s="328" t="s">
        <v>420</v>
      </c>
      <c r="B2" s="329" t="s">
        <v>421</v>
      </c>
      <c r="C2" s="330" t="s">
        <v>422</v>
      </c>
      <c r="D2" s="330"/>
    </row>
    <row r="3" s="331" customFormat="true" ht="24.75" hidden="false" customHeight="false" outlineLevel="0" collapsed="false">
      <c r="A3" s="332" t="s">
        <v>423</v>
      </c>
      <c r="B3" s="333" t="s">
        <v>424</v>
      </c>
      <c r="C3" s="334" t="s">
        <v>422</v>
      </c>
      <c r="D3" s="334"/>
    </row>
    <row r="4" s="33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344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344" customFormat="true" ht="15.95" hidden="false" customHeight="true" outlineLevel="0" collapsed="false">
      <c r="A7" s="345" t="s">
        <v>272</v>
      </c>
      <c r="B7" s="345"/>
      <c r="C7" s="345"/>
      <c r="D7" s="345"/>
    </row>
    <row r="8" s="344" customFormat="true" ht="12" hidden="false" customHeight="true" outlineLevel="0" collapsed="false">
      <c r="A8" s="54" t="s">
        <v>10</v>
      </c>
      <c r="B8" s="346" t="s">
        <v>11</v>
      </c>
      <c r="C8" s="16" t="n">
        <f aca="false">+C9+C10+C11+C12+C13+C14</f>
        <v>195375959</v>
      </c>
      <c r="D8" s="17" t="n">
        <f aca="false">+D9+D10+D11+D12+D13+D14</f>
        <v>209694049</v>
      </c>
    </row>
    <row r="9" s="350" customFormat="true" ht="12" hidden="false" customHeight="true" outlineLevel="0" collapsed="false">
      <c r="A9" s="347" t="s">
        <v>12</v>
      </c>
      <c r="B9" s="348" t="s">
        <v>13</v>
      </c>
      <c r="C9" s="156" t="n">
        <v>100768403</v>
      </c>
      <c r="D9" s="349" t="n">
        <v>99342748</v>
      </c>
    </row>
    <row r="10" s="354" customFormat="true" ht="12" hidden="false" customHeight="true" outlineLevel="0" collapsed="false">
      <c r="A10" s="351" t="s">
        <v>14</v>
      </c>
      <c r="B10" s="352" t="s">
        <v>15</v>
      </c>
      <c r="C10" s="154" t="n">
        <v>38997300</v>
      </c>
      <c r="D10" s="353" t="n">
        <v>41729000</v>
      </c>
    </row>
    <row r="11" s="354" customFormat="true" ht="12" hidden="false" customHeight="true" outlineLevel="0" collapsed="false">
      <c r="A11" s="351" t="s">
        <v>16</v>
      </c>
      <c r="B11" s="352" t="s">
        <v>17</v>
      </c>
      <c r="C11" s="154" t="n">
        <v>53810256</v>
      </c>
      <c r="D11" s="353" t="n">
        <v>59002254</v>
      </c>
    </row>
    <row r="12" s="354" customFormat="true" ht="12" hidden="false" customHeight="true" outlineLevel="0" collapsed="false">
      <c r="A12" s="351" t="s">
        <v>18</v>
      </c>
      <c r="B12" s="352" t="s">
        <v>19</v>
      </c>
      <c r="C12" s="154" t="n">
        <v>1800000</v>
      </c>
      <c r="D12" s="353" t="n">
        <v>2409740</v>
      </c>
    </row>
    <row r="13" s="354" customFormat="true" ht="12" hidden="false" customHeight="true" outlineLevel="0" collapsed="false">
      <c r="A13" s="351" t="s">
        <v>20</v>
      </c>
      <c r="B13" s="352" t="s">
        <v>429</v>
      </c>
      <c r="C13" s="154"/>
      <c r="D13" s="353" t="n">
        <v>6550717</v>
      </c>
    </row>
    <row r="14" s="350" customFormat="true" ht="12" hidden="false" customHeight="true" outlineLevel="0" collapsed="false">
      <c r="A14" s="355" t="s">
        <v>22</v>
      </c>
      <c r="B14" s="356" t="s">
        <v>23</v>
      </c>
      <c r="C14" s="357"/>
      <c r="D14" s="358" t="n">
        <v>659590</v>
      </c>
    </row>
    <row r="15" s="350" customFormat="true" ht="12" hidden="false" customHeight="true" outlineLevel="0" collapsed="false">
      <c r="A15" s="54" t="s">
        <v>24</v>
      </c>
      <c r="B15" s="359" t="s">
        <v>25</v>
      </c>
      <c r="C15" s="16" t="n">
        <f aca="false">+C16+C17+C18+C19+C20</f>
        <v>0</v>
      </c>
      <c r="D15" s="17" t="n">
        <f aca="false">+D16+D17+D18+D19+D20</f>
        <v>74410150</v>
      </c>
    </row>
    <row r="16" s="350" customFormat="true" ht="12" hidden="false" customHeight="true" outlineLevel="0" collapsed="false">
      <c r="A16" s="347" t="s">
        <v>26</v>
      </c>
      <c r="B16" s="348" t="s">
        <v>27</v>
      </c>
      <c r="C16" s="21"/>
      <c r="D16" s="360"/>
    </row>
    <row r="17" s="350" customFormat="true" ht="12" hidden="false" customHeight="true" outlineLevel="0" collapsed="false">
      <c r="A17" s="351" t="s">
        <v>28</v>
      </c>
      <c r="B17" s="352" t="s">
        <v>29</v>
      </c>
      <c r="C17" s="25"/>
      <c r="D17" s="361"/>
    </row>
    <row r="18" s="350" customFormat="true" ht="12" hidden="false" customHeight="true" outlineLevel="0" collapsed="false">
      <c r="A18" s="351" t="s">
        <v>30</v>
      </c>
      <c r="B18" s="352" t="s">
        <v>31</v>
      </c>
      <c r="C18" s="25"/>
      <c r="D18" s="361"/>
    </row>
    <row r="19" s="350" customFormat="true" ht="12" hidden="false" customHeight="true" outlineLevel="0" collapsed="false">
      <c r="A19" s="351" t="s">
        <v>32</v>
      </c>
      <c r="B19" s="352" t="s">
        <v>33</v>
      </c>
      <c r="C19" s="25"/>
      <c r="D19" s="361"/>
    </row>
    <row r="20" s="350" customFormat="true" ht="12" hidden="false" customHeight="true" outlineLevel="0" collapsed="false">
      <c r="A20" s="351" t="s">
        <v>34</v>
      </c>
      <c r="B20" s="352" t="s">
        <v>35</v>
      </c>
      <c r="C20" s="154"/>
      <c r="D20" s="353" t="n">
        <v>74410150</v>
      </c>
    </row>
    <row r="21" s="354" customFormat="true" ht="12" hidden="false" customHeight="true" outlineLevel="0" collapsed="false">
      <c r="A21" s="355" t="s">
        <v>36</v>
      </c>
      <c r="B21" s="356" t="s">
        <v>37</v>
      </c>
      <c r="C21" s="30"/>
      <c r="D21" s="226"/>
    </row>
    <row r="22" s="354" customFormat="true" ht="12" hidden="false" customHeight="true" outlineLevel="0" collapsed="false">
      <c r="A22" s="54" t="s">
        <v>38</v>
      </c>
      <c r="B22" s="346" t="s">
        <v>39</v>
      </c>
      <c r="C22" s="16" t="n">
        <f aca="false">+C23+C24+C25+C26+C27</f>
        <v>11958380</v>
      </c>
      <c r="D22" s="17" t="n">
        <f aca="false">+D23+D24+D25+D26+D27</f>
        <v>31630718</v>
      </c>
    </row>
    <row r="23" s="354" customFormat="true" ht="12" hidden="false" customHeight="true" outlineLevel="0" collapsed="false">
      <c r="A23" s="347" t="s">
        <v>40</v>
      </c>
      <c r="B23" s="348" t="s">
        <v>41</v>
      </c>
      <c r="C23" s="21"/>
      <c r="D23" s="349"/>
    </row>
    <row r="24" s="350" customFormat="true" ht="12" hidden="false" customHeight="true" outlineLevel="0" collapsed="false">
      <c r="A24" s="351" t="s">
        <v>42</v>
      </c>
      <c r="B24" s="352" t="s">
        <v>43</v>
      </c>
      <c r="C24" s="25"/>
      <c r="D24" s="361"/>
    </row>
    <row r="25" s="354" customFormat="true" ht="12" hidden="false" customHeight="true" outlineLevel="0" collapsed="false">
      <c r="A25" s="351" t="s">
        <v>44</v>
      </c>
      <c r="B25" s="352" t="s">
        <v>45</v>
      </c>
      <c r="C25" s="25"/>
      <c r="D25" s="362"/>
    </row>
    <row r="26" s="354" customFormat="true" ht="12" hidden="false" customHeight="true" outlineLevel="0" collapsed="false">
      <c r="A26" s="351" t="s">
        <v>46</v>
      </c>
      <c r="B26" s="352" t="s">
        <v>47</v>
      </c>
      <c r="C26" s="25"/>
      <c r="D26" s="362"/>
    </row>
    <row r="27" s="354" customFormat="true" ht="12" hidden="false" customHeight="true" outlineLevel="0" collapsed="false">
      <c r="A27" s="351" t="s">
        <v>48</v>
      </c>
      <c r="B27" s="352" t="s">
        <v>49</v>
      </c>
      <c r="C27" s="154" t="n">
        <v>11958380</v>
      </c>
      <c r="D27" s="353" t="n">
        <v>31630718</v>
      </c>
    </row>
    <row r="28" s="354" customFormat="true" ht="12" hidden="false" customHeight="true" outlineLevel="0" collapsed="false">
      <c r="A28" s="355" t="s">
        <v>50</v>
      </c>
      <c r="B28" s="356" t="s">
        <v>51</v>
      </c>
      <c r="C28" s="30"/>
      <c r="D28" s="226"/>
    </row>
    <row r="29" s="354" customFormat="true" ht="12" hidden="false" customHeight="true" outlineLevel="0" collapsed="false">
      <c r="A29" s="54" t="s">
        <v>52</v>
      </c>
      <c r="B29" s="346" t="s">
        <v>53</v>
      </c>
      <c r="C29" s="16" t="n">
        <f aca="false">+C30+C34+C35+C36</f>
        <v>20434305</v>
      </c>
      <c r="D29" s="17" t="n">
        <f aca="false">+D30+D34+D35+D36</f>
        <v>17934305</v>
      </c>
    </row>
    <row r="30" s="354" customFormat="true" ht="12" hidden="false" customHeight="true" outlineLevel="0" collapsed="false">
      <c r="A30" s="347" t="s">
        <v>54</v>
      </c>
      <c r="B30" s="348" t="s">
        <v>430</v>
      </c>
      <c r="C30" s="363" t="n">
        <f aca="false">+C31+C32+C33</f>
        <v>17684305</v>
      </c>
      <c r="D30" s="364" t="n">
        <f aca="false">+D31+D32+D33</f>
        <v>17684305</v>
      </c>
    </row>
    <row r="31" s="354" customFormat="true" ht="12" hidden="false" customHeight="true" outlineLevel="0" collapsed="false">
      <c r="A31" s="351" t="s">
        <v>56</v>
      </c>
      <c r="B31" s="352" t="s">
        <v>57</v>
      </c>
      <c r="C31" s="154" t="n">
        <v>2684305</v>
      </c>
      <c r="D31" s="353" t="n">
        <v>2684305</v>
      </c>
    </row>
    <row r="32" s="354" customFormat="true" ht="12" hidden="false" customHeight="true" outlineLevel="0" collapsed="false">
      <c r="A32" s="351" t="s">
        <v>58</v>
      </c>
      <c r="B32" s="352" t="s">
        <v>59</v>
      </c>
      <c r="C32" s="154"/>
      <c r="D32" s="353"/>
    </row>
    <row r="33" s="354" customFormat="true" ht="12" hidden="false" customHeight="true" outlineLevel="0" collapsed="false">
      <c r="A33" s="351" t="s">
        <v>60</v>
      </c>
      <c r="B33" s="352" t="s">
        <v>61</v>
      </c>
      <c r="C33" s="154" t="n">
        <v>15000000</v>
      </c>
      <c r="D33" s="353" t="n">
        <v>15000000</v>
      </c>
    </row>
    <row r="34" s="354" customFormat="true" ht="12" hidden="false" customHeight="true" outlineLevel="0" collapsed="false">
      <c r="A34" s="351" t="s">
        <v>62</v>
      </c>
      <c r="B34" s="352" t="s">
        <v>63</v>
      </c>
      <c r="C34" s="154" t="n">
        <v>2500000</v>
      </c>
      <c r="D34" s="353" t="n">
        <v>0</v>
      </c>
    </row>
    <row r="35" s="354" customFormat="true" ht="12" hidden="false" customHeight="true" outlineLevel="0" collapsed="false">
      <c r="A35" s="351" t="s">
        <v>64</v>
      </c>
      <c r="B35" s="352" t="s">
        <v>65</v>
      </c>
      <c r="C35" s="154" t="n">
        <v>100000</v>
      </c>
      <c r="D35" s="353" t="n">
        <v>100000</v>
      </c>
    </row>
    <row r="36" s="354" customFormat="true" ht="12" hidden="false" customHeight="true" outlineLevel="0" collapsed="false">
      <c r="A36" s="355" t="s">
        <v>66</v>
      </c>
      <c r="B36" s="356" t="s">
        <v>67</v>
      </c>
      <c r="C36" s="357" t="n">
        <v>150000</v>
      </c>
      <c r="D36" s="365" t="n">
        <v>150000</v>
      </c>
    </row>
    <row r="37" s="354" customFormat="true" ht="12" hidden="false" customHeight="true" outlineLevel="0" collapsed="false">
      <c r="A37" s="54" t="s">
        <v>68</v>
      </c>
      <c r="B37" s="346" t="s">
        <v>69</v>
      </c>
      <c r="C37" s="16" t="n">
        <f aca="false">SUM(C38:C48)</f>
        <v>11112000</v>
      </c>
      <c r="D37" s="17" t="n">
        <f aca="false">SUM(D38:D48)</f>
        <v>11414417</v>
      </c>
    </row>
    <row r="38" s="354" customFormat="true" ht="12" hidden="false" customHeight="true" outlineLevel="0" collapsed="false">
      <c r="A38" s="347" t="s">
        <v>70</v>
      </c>
      <c r="B38" s="348" t="s">
        <v>71</v>
      </c>
      <c r="C38" s="156"/>
      <c r="D38" s="349"/>
    </row>
    <row r="39" s="354" customFormat="true" ht="12" hidden="false" customHeight="true" outlineLevel="0" collapsed="false">
      <c r="A39" s="351" t="s">
        <v>72</v>
      </c>
      <c r="B39" s="352" t="s">
        <v>73</v>
      </c>
      <c r="C39" s="154" t="n">
        <v>2000000</v>
      </c>
      <c r="D39" s="353" t="n">
        <v>2000000</v>
      </c>
    </row>
    <row r="40" s="354" customFormat="true" ht="12" hidden="false" customHeight="true" outlineLevel="0" collapsed="false">
      <c r="A40" s="351" t="s">
        <v>74</v>
      </c>
      <c r="B40" s="352" t="s">
        <v>75</v>
      </c>
      <c r="C40" s="154" t="n">
        <v>1500000</v>
      </c>
      <c r="D40" s="353" t="n">
        <v>1500000</v>
      </c>
    </row>
    <row r="41" s="354" customFormat="true" ht="12" hidden="false" customHeight="true" outlineLevel="0" collapsed="false">
      <c r="A41" s="351" t="s">
        <v>76</v>
      </c>
      <c r="B41" s="352" t="s">
        <v>77</v>
      </c>
      <c r="C41" s="154" t="n">
        <v>1000000</v>
      </c>
      <c r="D41" s="353" t="n">
        <v>1000000</v>
      </c>
    </row>
    <row r="42" s="354" customFormat="true" ht="12" hidden="false" customHeight="true" outlineLevel="0" collapsed="false">
      <c r="A42" s="351" t="s">
        <v>78</v>
      </c>
      <c r="B42" s="352" t="s">
        <v>79</v>
      </c>
      <c r="C42" s="154" t="n">
        <v>4250000</v>
      </c>
      <c r="D42" s="353" t="n">
        <v>4552417</v>
      </c>
    </row>
    <row r="43" s="354" customFormat="true" ht="12" hidden="false" customHeight="true" outlineLevel="0" collapsed="false">
      <c r="A43" s="351" t="s">
        <v>80</v>
      </c>
      <c r="B43" s="352" t="s">
        <v>81</v>
      </c>
      <c r="C43" s="154" t="n">
        <v>2362000</v>
      </c>
      <c r="D43" s="353" t="n">
        <v>2362000</v>
      </c>
    </row>
    <row r="44" s="354" customFormat="true" ht="12" hidden="false" customHeight="true" outlineLevel="0" collapsed="false">
      <c r="A44" s="351" t="s">
        <v>83</v>
      </c>
      <c r="B44" s="352" t="s">
        <v>84</v>
      </c>
      <c r="C44" s="154"/>
      <c r="D44" s="353"/>
    </row>
    <row r="45" s="354" customFormat="true" ht="12" hidden="false" customHeight="true" outlineLevel="0" collapsed="false">
      <c r="A45" s="351" t="s">
        <v>85</v>
      </c>
      <c r="B45" s="352" t="s">
        <v>86</v>
      </c>
      <c r="C45" s="154"/>
      <c r="D45" s="353"/>
    </row>
    <row r="46" s="354" customFormat="true" ht="12" hidden="false" customHeight="true" outlineLevel="0" collapsed="false">
      <c r="A46" s="351" t="s">
        <v>87</v>
      </c>
      <c r="B46" s="352" t="s">
        <v>88</v>
      </c>
      <c r="C46" s="154"/>
      <c r="D46" s="353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154"/>
      <c r="D47" s="353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57"/>
      <c r="D48" s="365"/>
    </row>
    <row r="49" s="354" customFormat="true" ht="12" hidden="false" customHeight="true" outlineLevel="0" collapsed="false">
      <c r="A49" s="54" t="s">
        <v>93</v>
      </c>
      <c r="B49" s="346" t="s">
        <v>94</v>
      </c>
      <c r="C49" s="16" t="n">
        <f aca="false">SUM(C50:C54)</f>
        <v>0</v>
      </c>
      <c r="D49" s="17" t="n">
        <f aca="false">SUM(D50:D54)</f>
        <v>0</v>
      </c>
    </row>
    <row r="50" s="354" customFormat="true" ht="12" hidden="false" customHeight="true" outlineLevel="0" collapsed="false">
      <c r="A50" s="347" t="s">
        <v>95</v>
      </c>
      <c r="B50" s="348" t="s">
        <v>96</v>
      </c>
      <c r="C50" s="21"/>
      <c r="D50" s="366"/>
    </row>
    <row r="51" s="354" customFormat="true" ht="12" hidden="false" customHeight="true" outlineLevel="0" collapsed="false">
      <c r="A51" s="351" t="s">
        <v>97</v>
      </c>
      <c r="B51" s="352" t="s">
        <v>98</v>
      </c>
      <c r="C51" s="25"/>
      <c r="D51" s="362"/>
    </row>
    <row r="52" s="354" customFormat="true" ht="12" hidden="false" customHeight="true" outlineLevel="0" collapsed="false">
      <c r="A52" s="351" t="s">
        <v>99</v>
      </c>
      <c r="B52" s="352" t="s">
        <v>100</v>
      </c>
      <c r="C52" s="25"/>
      <c r="D52" s="362"/>
    </row>
    <row r="53" s="354" customFormat="true" ht="12" hidden="false" customHeight="true" outlineLevel="0" collapsed="false">
      <c r="A53" s="351" t="s">
        <v>101</v>
      </c>
      <c r="B53" s="352" t="s">
        <v>102</v>
      </c>
      <c r="C53" s="25"/>
      <c r="D53" s="362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30"/>
      <c r="D54" s="226"/>
    </row>
    <row r="55" s="354" customFormat="true" ht="12" hidden="false" customHeight="true" outlineLevel="0" collapsed="false">
      <c r="A55" s="54" t="s">
        <v>105</v>
      </c>
      <c r="B55" s="346" t="s">
        <v>106</v>
      </c>
      <c r="C55" s="16" t="n">
        <f aca="false">SUM(C56:C58)</f>
        <v>0</v>
      </c>
      <c r="D55" s="17" t="n">
        <f aca="false">SUM(D56:D58)</f>
        <v>0</v>
      </c>
    </row>
    <row r="56" s="354" customFormat="true" ht="12" hidden="false" customHeight="true" outlineLevel="0" collapsed="false">
      <c r="A56" s="347" t="s">
        <v>107</v>
      </c>
      <c r="B56" s="348" t="s">
        <v>108</v>
      </c>
      <c r="C56" s="21"/>
      <c r="D56" s="366"/>
    </row>
    <row r="57" s="354" customFormat="true" ht="12" hidden="false" customHeight="true" outlineLevel="0" collapsed="false">
      <c r="A57" s="351" t="s">
        <v>109</v>
      </c>
      <c r="B57" s="352" t="s">
        <v>110</v>
      </c>
      <c r="C57" s="25"/>
      <c r="D57" s="362"/>
    </row>
    <row r="58" s="354" customFormat="true" ht="12" hidden="false" customHeight="true" outlineLevel="0" collapsed="false">
      <c r="A58" s="351" t="s">
        <v>111</v>
      </c>
      <c r="B58" s="352" t="s">
        <v>112</v>
      </c>
      <c r="C58" s="25"/>
      <c r="D58" s="362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30"/>
      <c r="D59" s="226"/>
    </row>
    <row r="60" s="354" customFormat="true" ht="12" hidden="false" customHeight="true" outlineLevel="0" collapsed="false">
      <c r="A60" s="54" t="s">
        <v>115</v>
      </c>
      <c r="B60" s="359" t="s">
        <v>116</v>
      </c>
      <c r="C60" s="16" t="n">
        <f aca="false">SUM(C62:C64)</f>
        <v>16331214</v>
      </c>
      <c r="D60" s="17" t="n">
        <f aca="false">SUM(D61:D64)</f>
        <v>2500000</v>
      </c>
    </row>
    <row r="61" s="354" customFormat="true" ht="12" hidden="false" customHeight="true" outlineLevel="0" collapsed="false">
      <c r="A61" s="347" t="s">
        <v>117</v>
      </c>
      <c r="B61" s="348" t="s">
        <v>118</v>
      </c>
      <c r="C61" s="21"/>
      <c r="D61" s="366"/>
    </row>
    <row r="62" s="354" customFormat="true" ht="12" hidden="false" customHeight="true" outlineLevel="0" collapsed="false">
      <c r="A62" s="351" t="s">
        <v>119</v>
      </c>
      <c r="B62" s="352" t="s">
        <v>120</v>
      </c>
      <c r="C62" s="25"/>
      <c r="D62" s="362"/>
    </row>
    <row r="63" s="354" customFormat="true" ht="12" hidden="false" customHeight="true" outlineLevel="0" collapsed="false">
      <c r="A63" s="351" t="s">
        <v>121</v>
      </c>
      <c r="B63" s="352" t="s">
        <v>122</v>
      </c>
      <c r="C63" s="25" t="n">
        <v>16331214</v>
      </c>
      <c r="D63" s="362" t="n">
        <v>2500000</v>
      </c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30"/>
      <c r="D64" s="226"/>
    </row>
    <row r="65" s="354" customFormat="true" ht="12" hidden="false" customHeight="true" outlineLevel="0" collapsed="false">
      <c r="A65" s="54" t="s">
        <v>262</v>
      </c>
      <c r="B65" s="346" t="s">
        <v>126</v>
      </c>
      <c r="C65" s="16" t="n">
        <f aca="false">+C8+C15+C22+C29+C37+C49+C55+C60</f>
        <v>255211858</v>
      </c>
      <c r="D65" s="17" t="n">
        <f aca="false">+D8+D15+D22+D29+D37+D49+D55+D60</f>
        <v>347583639</v>
      </c>
    </row>
    <row r="66" s="354" customFormat="true" ht="12" hidden="false" customHeight="true" outlineLevel="0" collapsed="false">
      <c r="A66" s="367" t="s">
        <v>431</v>
      </c>
      <c r="B66" s="359" t="s">
        <v>128</v>
      </c>
      <c r="C66" s="16" t="n">
        <f aca="false">SUM(C67:C69)</f>
        <v>0</v>
      </c>
      <c r="D66" s="17" t="n">
        <f aca="false">SUM(D67:D69)</f>
        <v>0</v>
      </c>
    </row>
    <row r="67" s="354" customFormat="true" ht="12" hidden="false" customHeight="true" outlineLevel="0" collapsed="false">
      <c r="A67" s="347" t="s">
        <v>129</v>
      </c>
      <c r="B67" s="348" t="s">
        <v>130</v>
      </c>
      <c r="C67" s="21"/>
      <c r="D67" s="366"/>
    </row>
    <row r="68" s="354" customFormat="true" ht="12" hidden="false" customHeight="true" outlineLevel="0" collapsed="false">
      <c r="A68" s="351" t="s">
        <v>131</v>
      </c>
      <c r="B68" s="352" t="s">
        <v>132</v>
      </c>
      <c r="C68" s="25"/>
      <c r="D68" s="362"/>
    </row>
    <row r="69" s="354" customFormat="true" ht="12" hidden="false" customHeight="true" outlineLevel="0" collapsed="false">
      <c r="A69" s="355" t="s">
        <v>133</v>
      </c>
      <c r="B69" s="368" t="s">
        <v>432</v>
      </c>
      <c r="C69" s="30"/>
      <c r="D69" s="226"/>
    </row>
    <row r="70" s="354" customFormat="true" ht="12" hidden="false" customHeight="true" outlineLevel="0" collapsed="false">
      <c r="A70" s="367" t="s">
        <v>135</v>
      </c>
      <c r="B70" s="359" t="s">
        <v>136</v>
      </c>
      <c r="C70" s="16"/>
      <c r="D70" s="17"/>
    </row>
    <row r="71" s="354" customFormat="true" ht="12" hidden="false" customHeight="true" outlineLevel="0" collapsed="false">
      <c r="A71" s="347" t="s">
        <v>137</v>
      </c>
      <c r="B71" s="348" t="s">
        <v>138</v>
      </c>
      <c r="C71" s="21"/>
      <c r="D71" s="366"/>
    </row>
    <row r="72" s="354" customFormat="true" ht="12" hidden="false" customHeight="true" outlineLevel="0" collapsed="false">
      <c r="A72" s="351" t="s">
        <v>139</v>
      </c>
      <c r="B72" s="352" t="s">
        <v>140</v>
      </c>
      <c r="C72" s="25"/>
      <c r="D72" s="362"/>
    </row>
    <row r="73" s="354" customFormat="true" ht="12" hidden="false" customHeight="true" outlineLevel="0" collapsed="false">
      <c r="A73" s="351" t="s">
        <v>141</v>
      </c>
      <c r="B73" s="352" t="s">
        <v>142</v>
      </c>
      <c r="C73" s="25"/>
      <c r="D73" s="362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30"/>
      <c r="D74" s="226"/>
    </row>
    <row r="75" s="354" customFormat="true" ht="12" hidden="false" customHeight="true" outlineLevel="0" collapsed="false">
      <c r="A75" s="367" t="s">
        <v>145</v>
      </c>
      <c r="B75" s="359" t="s">
        <v>146</v>
      </c>
      <c r="C75" s="16" t="n">
        <f aca="false">SUM(C76:C77)</f>
        <v>140292228</v>
      </c>
      <c r="D75" s="17" t="n">
        <f aca="false">SUM(D76:D77)</f>
        <v>140492228</v>
      </c>
    </row>
    <row r="76" s="354" customFormat="true" ht="12" hidden="false" customHeight="true" outlineLevel="0" collapsed="false">
      <c r="A76" s="347" t="s">
        <v>147</v>
      </c>
      <c r="B76" s="348" t="s">
        <v>148</v>
      </c>
      <c r="C76" s="156" t="n">
        <v>140292228</v>
      </c>
      <c r="D76" s="349" t="n">
        <v>140492228</v>
      </c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30"/>
      <c r="D77" s="226"/>
    </row>
    <row r="78" s="350" customFormat="true" ht="12" hidden="false" customHeight="true" outlineLevel="0" collapsed="false">
      <c r="A78" s="367" t="s">
        <v>151</v>
      </c>
      <c r="B78" s="359" t="s">
        <v>152</v>
      </c>
      <c r="C78" s="16" t="n">
        <f aca="false">SUM(C79:C81)</f>
        <v>0</v>
      </c>
      <c r="D78" s="17" t="n">
        <f aca="false">SUM(D79:D81)</f>
        <v>0</v>
      </c>
    </row>
    <row r="79" s="354" customFormat="true" ht="12" hidden="false" customHeight="true" outlineLevel="0" collapsed="false">
      <c r="A79" s="347" t="s">
        <v>153</v>
      </c>
      <c r="B79" s="348" t="s">
        <v>154</v>
      </c>
      <c r="C79" s="21"/>
      <c r="D79" s="349"/>
    </row>
    <row r="80" s="354" customFormat="true" ht="12" hidden="false" customHeight="true" outlineLevel="0" collapsed="false">
      <c r="A80" s="351" t="s">
        <v>155</v>
      </c>
      <c r="B80" s="352" t="s">
        <v>156</v>
      </c>
      <c r="C80" s="25"/>
      <c r="D80" s="362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30"/>
      <c r="D81" s="226"/>
    </row>
    <row r="82" s="354" customFormat="true" ht="12" hidden="false" customHeight="true" outlineLevel="0" collapsed="false">
      <c r="A82" s="367" t="s">
        <v>159</v>
      </c>
      <c r="B82" s="359" t="s">
        <v>160</v>
      </c>
      <c r="C82" s="16"/>
      <c r="D82" s="17"/>
    </row>
    <row r="83" s="354" customFormat="true" ht="12" hidden="false" customHeight="true" outlineLevel="0" collapsed="false">
      <c r="A83" s="369" t="s">
        <v>161</v>
      </c>
      <c r="B83" s="348" t="s">
        <v>162</v>
      </c>
      <c r="C83" s="21"/>
      <c r="D83" s="366"/>
    </row>
    <row r="84" s="354" customFormat="true" ht="12" hidden="false" customHeight="true" outlineLevel="0" collapsed="false">
      <c r="A84" s="370" t="s">
        <v>163</v>
      </c>
      <c r="B84" s="352" t="s">
        <v>164</v>
      </c>
      <c r="C84" s="25"/>
      <c r="D84" s="362"/>
    </row>
    <row r="85" s="354" customFormat="true" ht="12" hidden="false" customHeight="true" outlineLevel="0" collapsed="false">
      <c r="A85" s="370" t="s">
        <v>165</v>
      </c>
      <c r="B85" s="352" t="s">
        <v>166</v>
      </c>
      <c r="C85" s="25"/>
      <c r="D85" s="362"/>
    </row>
    <row r="86" s="350" customFormat="true" ht="12" hidden="false" customHeight="true" outlineLevel="0" collapsed="false">
      <c r="A86" s="371" t="s">
        <v>167</v>
      </c>
      <c r="B86" s="356" t="s">
        <v>168</v>
      </c>
      <c r="C86" s="30"/>
      <c r="D86" s="372"/>
    </row>
    <row r="87" s="350" customFormat="true" ht="12" hidden="false" customHeight="true" outlineLevel="0" collapsed="false">
      <c r="A87" s="367" t="s">
        <v>169</v>
      </c>
      <c r="B87" s="359" t="s">
        <v>170</v>
      </c>
      <c r="C87" s="42"/>
      <c r="D87" s="43"/>
    </row>
    <row r="88" s="350" customFormat="true" ht="12" hidden="false" customHeight="true" outlineLevel="0" collapsed="false">
      <c r="A88" s="367" t="s">
        <v>433</v>
      </c>
      <c r="B88" s="359" t="s">
        <v>172</v>
      </c>
      <c r="C88" s="42"/>
      <c r="D88" s="43"/>
    </row>
    <row r="89" s="350" customFormat="true" ht="12" hidden="false" customHeight="true" outlineLevel="0" collapsed="false">
      <c r="A89" s="367" t="s">
        <v>434</v>
      </c>
      <c r="B89" s="373" t="s">
        <v>174</v>
      </c>
      <c r="C89" s="16" t="n">
        <f aca="false">+C66+C70+C75+C78+C82+C88+C87</f>
        <v>140292228</v>
      </c>
      <c r="D89" s="17" t="n">
        <f aca="false">+D66+D70+D75+D78+D82+D88+D87</f>
        <v>140492228</v>
      </c>
    </row>
    <row r="90" s="350" customFormat="true" ht="12" hidden="false" customHeight="true" outlineLevel="0" collapsed="false">
      <c r="A90" s="374" t="s">
        <v>435</v>
      </c>
      <c r="B90" s="375" t="s">
        <v>436</v>
      </c>
      <c r="C90" s="16" t="n">
        <f aca="false">+C65+C89</f>
        <v>395504086</v>
      </c>
      <c r="D90" s="17" t="n">
        <f aca="false">+D65+D89</f>
        <v>488075867</v>
      </c>
    </row>
    <row r="91" s="350" customFormat="true" ht="12" hidden="false" customHeight="true" outlineLevel="0" collapsed="false">
      <c r="A91" s="376"/>
      <c r="B91" s="377"/>
      <c r="C91" s="378"/>
      <c r="D91" s="378"/>
    </row>
    <row r="92" s="354" customFormat="true" ht="15" hidden="false" customHeight="true" outlineLevel="0" collapsed="false">
      <c r="A92" s="379"/>
      <c r="B92" s="380"/>
      <c r="C92" s="381"/>
      <c r="D92" s="382"/>
    </row>
    <row r="93" s="344" customFormat="true" ht="16.5" hidden="false" customHeight="true" outlineLevel="0" collapsed="false">
      <c r="A93" s="345" t="s">
        <v>273</v>
      </c>
      <c r="B93" s="345"/>
      <c r="C93" s="345"/>
      <c r="D93" s="345"/>
    </row>
    <row r="94" s="385" customFormat="true" ht="12" hidden="false" customHeight="true" outlineLevel="0" collapsed="false">
      <c r="A94" s="383" t="s">
        <v>10</v>
      </c>
      <c r="B94" s="384" t="s">
        <v>437</v>
      </c>
      <c r="C94" s="16" t="n">
        <f aca="false">SUM(C95+C96+C97+C98+C99+C112)</f>
        <v>329694235</v>
      </c>
      <c r="D94" s="17" t="n">
        <f aca="false">SUM(D95+D96+D97+D98+D99+D112)</f>
        <v>410980988</v>
      </c>
    </row>
    <row r="95" customFormat="false" ht="12" hidden="false" customHeight="true" outlineLevel="0" collapsed="false">
      <c r="A95" s="386" t="s">
        <v>12</v>
      </c>
      <c r="B95" s="387" t="s">
        <v>181</v>
      </c>
      <c r="C95" s="156" t="n">
        <v>163738355</v>
      </c>
      <c r="D95" s="388" t="n">
        <v>202448944</v>
      </c>
    </row>
    <row r="96" customFormat="false" ht="12" hidden="false" customHeight="true" outlineLevel="0" collapsed="false">
      <c r="A96" s="351" t="s">
        <v>14</v>
      </c>
      <c r="B96" s="389" t="s">
        <v>182</v>
      </c>
      <c r="C96" s="154" t="n">
        <v>30602576</v>
      </c>
      <c r="D96" s="157" t="n">
        <v>30439235</v>
      </c>
    </row>
    <row r="97" customFormat="false" ht="12" hidden="false" customHeight="true" outlineLevel="0" collapsed="false">
      <c r="A97" s="351" t="s">
        <v>16</v>
      </c>
      <c r="B97" s="389" t="s">
        <v>183</v>
      </c>
      <c r="C97" s="154" t="n">
        <v>91901601</v>
      </c>
      <c r="D97" s="157" t="n">
        <v>141891850</v>
      </c>
    </row>
    <row r="98" customFormat="false" ht="12" hidden="false" customHeight="true" outlineLevel="0" collapsed="false">
      <c r="A98" s="351" t="s">
        <v>18</v>
      </c>
      <c r="B98" s="390" t="s">
        <v>184</v>
      </c>
      <c r="C98" s="154" t="n">
        <v>21226090</v>
      </c>
      <c r="D98" s="157" t="n">
        <v>21226090</v>
      </c>
    </row>
    <row r="99" customFormat="false" ht="12" hidden="false" customHeight="true" outlineLevel="0" collapsed="false">
      <c r="A99" s="351" t="s">
        <v>185</v>
      </c>
      <c r="B99" s="64" t="s">
        <v>186</v>
      </c>
      <c r="C99" s="65" t="n">
        <f aca="false">SUM(C100+C106+C111)</f>
        <v>22225613</v>
      </c>
      <c r="D99" s="65" t="n">
        <f aca="false">SUM(D100+D106+D108+D111)</f>
        <v>14974869</v>
      </c>
    </row>
    <row r="100" customFormat="false" ht="12" hidden="false" customHeight="true" outlineLevel="0" collapsed="false">
      <c r="A100" s="351" t="s">
        <v>22</v>
      </c>
      <c r="B100" s="389" t="s">
        <v>438</v>
      </c>
      <c r="C100" s="25" t="n">
        <v>0</v>
      </c>
      <c r="D100" s="391" t="n">
        <v>654469</v>
      </c>
    </row>
    <row r="101" customFormat="false" ht="12" hidden="false" customHeight="true" outlineLevel="0" collapsed="false">
      <c r="A101" s="351" t="s">
        <v>188</v>
      </c>
      <c r="B101" s="392" t="s">
        <v>189</v>
      </c>
      <c r="C101" s="25"/>
      <c r="D101" s="391"/>
    </row>
    <row r="102" customFormat="false" ht="12" hidden="false" customHeight="true" outlineLevel="0" collapsed="false">
      <c r="A102" s="351" t="s">
        <v>190</v>
      </c>
      <c r="B102" s="392" t="s">
        <v>191</v>
      </c>
      <c r="C102" s="25" t="n">
        <v>0</v>
      </c>
      <c r="D102" s="391" t="n">
        <v>654469</v>
      </c>
    </row>
    <row r="103" customFormat="false" ht="12" hidden="false" customHeight="true" outlineLevel="0" collapsed="false">
      <c r="A103" s="351" t="s">
        <v>192</v>
      </c>
      <c r="B103" s="392" t="s">
        <v>193</v>
      </c>
      <c r="C103" s="25"/>
      <c r="D103" s="391"/>
    </row>
    <row r="104" customFormat="false" ht="12.75" hidden="false" customHeight="false" outlineLevel="0" collapsed="false">
      <c r="A104" s="351" t="s">
        <v>194</v>
      </c>
      <c r="B104" s="393" t="s">
        <v>195</v>
      </c>
      <c r="C104" s="25"/>
      <c r="D104" s="391"/>
    </row>
    <row r="105" customFormat="false" ht="12.75" hidden="false" customHeight="false" outlineLevel="0" collapsed="false">
      <c r="A105" s="351" t="s">
        <v>196</v>
      </c>
      <c r="B105" s="393" t="s">
        <v>197</v>
      </c>
      <c r="C105" s="25"/>
      <c r="D105" s="391"/>
    </row>
    <row r="106" customFormat="false" ht="12" hidden="false" customHeight="true" outlineLevel="0" collapsed="false">
      <c r="A106" s="351" t="s">
        <v>198</v>
      </c>
      <c r="B106" s="392" t="s">
        <v>199</v>
      </c>
      <c r="C106" s="154" t="n">
        <v>17015613</v>
      </c>
      <c r="D106" s="157" t="n">
        <v>13110400</v>
      </c>
    </row>
    <row r="107" customFormat="false" ht="12" hidden="false" customHeight="true" outlineLevel="0" collapsed="false">
      <c r="A107" s="351" t="s">
        <v>200</v>
      </c>
      <c r="B107" s="392" t="s">
        <v>201</v>
      </c>
      <c r="C107" s="25"/>
      <c r="D107" s="391"/>
    </row>
    <row r="108" customFormat="false" ht="12" hidden="false" customHeight="true" outlineLevel="0" collapsed="false">
      <c r="A108" s="351" t="s">
        <v>202</v>
      </c>
      <c r="B108" s="393" t="s">
        <v>203</v>
      </c>
      <c r="C108" s="25"/>
      <c r="D108" s="391"/>
    </row>
    <row r="109" customFormat="false" ht="12" hidden="false" customHeight="true" outlineLevel="0" collapsed="false">
      <c r="A109" s="394" t="s">
        <v>204</v>
      </c>
      <c r="B109" s="395" t="s">
        <v>205</v>
      </c>
      <c r="C109" s="25"/>
      <c r="D109" s="391"/>
    </row>
    <row r="110" customFormat="false" ht="12" hidden="false" customHeight="true" outlineLevel="0" collapsed="false">
      <c r="A110" s="351" t="s">
        <v>206</v>
      </c>
      <c r="B110" s="395" t="s">
        <v>207</v>
      </c>
      <c r="C110" s="25"/>
      <c r="D110" s="391"/>
    </row>
    <row r="111" customFormat="false" ht="12" hidden="false" customHeight="true" outlineLevel="0" collapsed="false">
      <c r="A111" s="351" t="s">
        <v>208</v>
      </c>
      <c r="B111" s="393" t="s">
        <v>209</v>
      </c>
      <c r="C111" s="25" t="n">
        <v>5210000</v>
      </c>
      <c r="D111" s="391" t="n">
        <v>1210000</v>
      </c>
    </row>
    <row r="112" customFormat="false" ht="12" hidden="false" customHeight="true" outlineLevel="0" collapsed="false">
      <c r="A112" s="351" t="s">
        <v>210</v>
      </c>
      <c r="B112" s="390" t="s">
        <v>211</v>
      </c>
      <c r="C112" s="25"/>
      <c r="D112" s="391"/>
    </row>
    <row r="113" customFormat="false" ht="12" hidden="false" customHeight="true" outlineLevel="0" collapsed="false">
      <c r="A113" s="355" t="s">
        <v>212</v>
      </c>
      <c r="B113" s="389" t="s">
        <v>439</v>
      </c>
      <c r="C113" s="25"/>
      <c r="D113" s="391"/>
    </row>
    <row r="114" customFormat="false" ht="12" hidden="false" customHeight="true" outlineLevel="0" collapsed="false">
      <c r="A114" s="396" t="s">
        <v>214</v>
      </c>
      <c r="B114" s="397" t="s">
        <v>440</v>
      </c>
      <c r="C114" s="30"/>
      <c r="D114" s="398"/>
    </row>
    <row r="115" customFormat="false" ht="12" hidden="false" customHeight="true" outlineLevel="0" collapsed="false">
      <c r="A115" s="54" t="s">
        <v>24</v>
      </c>
      <c r="B115" s="399" t="s">
        <v>216</v>
      </c>
      <c r="C115" s="16" t="n">
        <f aca="false">+C116+C118+C120</f>
        <v>56351471</v>
      </c>
      <c r="D115" s="17" t="n">
        <f aca="false">+D116+D118+D120</f>
        <v>59821461</v>
      </c>
    </row>
    <row r="116" customFormat="false" ht="12" hidden="false" customHeight="true" outlineLevel="0" collapsed="false">
      <c r="A116" s="347" t="s">
        <v>26</v>
      </c>
      <c r="B116" s="389" t="s">
        <v>217</v>
      </c>
      <c r="C116" s="156" t="n">
        <v>56351471</v>
      </c>
      <c r="D116" s="156" t="n">
        <v>59821461</v>
      </c>
    </row>
    <row r="117" customFormat="false" ht="12" hidden="false" customHeight="true" outlineLevel="0" collapsed="false">
      <c r="A117" s="347" t="s">
        <v>28</v>
      </c>
      <c r="B117" s="400" t="s">
        <v>218</v>
      </c>
      <c r="C117" s="25" t="n">
        <v>39950000</v>
      </c>
      <c r="D117" s="25" t="n">
        <v>39950000</v>
      </c>
    </row>
    <row r="118" customFormat="false" ht="12" hidden="false" customHeight="true" outlineLevel="0" collapsed="false">
      <c r="A118" s="347" t="s">
        <v>30</v>
      </c>
      <c r="B118" s="400" t="s">
        <v>219</v>
      </c>
      <c r="C118" s="154"/>
      <c r="D118" s="157"/>
    </row>
    <row r="119" customFormat="false" ht="12" hidden="false" customHeight="true" outlineLevel="0" collapsed="false">
      <c r="A119" s="347" t="s">
        <v>32</v>
      </c>
      <c r="B119" s="400" t="s">
        <v>220</v>
      </c>
      <c r="C119" s="25"/>
      <c r="D119" s="391"/>
    </row>
    <row r="120" customFormat="false" ht="12" hidden="false" customHeight="true" outlineLevel="0" collapsed="false">
      <c r="A120" s="347" t="s">
        <v>34</v>
      </c>
      <c r="B120" s="401" t="s">
        <v>221</v>
      </c>
      <c r="C120" s="154"/>
      <c r="D120" s="157"/>
    </row>
    <row r="121" customFormat="false" ht="12" hidden="false" customHeight="true" outlineLevel="0" collapsed="false">
      <c r="A121" s="347" t="s">
        <v>36</v>
      </c>
      <c r="B121" s="402" t="s">
        <v>222</v>
      </c>
      <c r="C121" s="25"/>
      <c r="D121" s="391"/>
    </row>
    <row r="122" customFormat="false" ht="12" hidden="false" customHeight="true" outlineLevel="0" collapsed="false">
      <c r="A122" s="347" t="s">
        <v>223</v>
      </c>
      <c r="B122" s="403" t="s">
        <v>224</v>
      </c>
      <c r="C122" s="25"/>
      <c r="D122" s="391"/>
    </row>
    <row r="123" customFormat="false" ht="24" hidden="false" customHeight="true" outlineLevel="0" collapsed="false">
      <c r="A123" s="347" t="s">
        <v>225</v>
      </c>
      <c r="B123" s="393" t="s">
        <v>197</v>
      </c>
      <c r="C123" s="25"/>
      <c r="D123" s="391"/>
    </row>
    <row r="124" customFormat="false" ht="12" hidden="false" customHeight="true" outlineLevel="0" collapsed="false">
      <c r="A124" s="347" t="s">
        <v>226</v>
      </c>
      <c r="B124" s="393" t="s">
        <v>227</v>
      </c>
      <c r="C124" s="154"/>
      <c r="D124" s="154"/>
    </row>
    <row r="125" customFormat="false" ht="12" hidden="false" customHeight="true" outlineLevel="0" collapsed="false">
      <c r="A125" s="347" t="s">
        <v>228</v>
      </c>
      <c r="B125" s="393" t="s">
        <v>229</v>
      </c>
      <c r="C125" s="25"/>
      <c r="D125" s="391"/>
    </row>
    <row r="126" customFormat="false" ht="12" hidden="false" customHeight="true" outlineLevel="0" collapsed="false">
      <c r="A126" s="347" t="s">
        <v>230</v>
      </c>
      <c r="B126" s="393" t="s">
        <v>203</v>
      </c>
      <c r="C126" s="25"/>
      <c r="D126" s="391"/>
    </row>
    <row r="127" customFormat="false" ht="12" hidden="false" customHeight="true" outlineLevel="0" collapsed="false">
      <c r="A127" s="347" t="s">
        <v>231</v>
      </c>
      <c r="B127" s="393" t="s">
        <v>232</v>
      </c>
      <c r="C127" s="25"/>
      <c r="D127" s="391"/>
    </row>
    <row r="128" customFormat="false" ht="12" hidden="false" customHeight="true" outlineLevel="0" collapsed="false">
      <c r="A128" s="394" t="s">
        <v>233</v>
      </c>
      <c r="B128" s="393" t="s">
        <v>234</v>
      </c>
      <c r="C128" s="30"/>
      <c r="D128" s="398"/>
    </row>
    <row r="129" customFormat="false" ht="12" hidden="false" customHeight="true" outlineLevel="0" collapsed="false">
      <c r="A129" s="54" t="s">
        <v>38</v>
      </c>
      <c r="B129" s="404" t="s">
        <v>235</v>
      </c>
      <c r="C129" s="16" t="n">
        <f aca="false">+C94+C115</f>
        <v>386045706</v>
      </c>
      <c r="D129" s="17" t="n">
        <f aca="false">+D94+D115</f>
        <v>470802449</v>
      </c>
    </row>
    <row r="130" customFormat="false" ht="12" hidden="false" customHeight="true" outlineLevel="0" collapsed="false">
      <c r="A130" s="54" t="s">
        <v>236</v>
      </c>
      <c r="B130" s="404" t="s">
        <v>237</v>
      </c>
      <c r="C130" s="16" t="n">
        <f aca="false">+C131+C132+C133</f>
        <v>9458380</v>
      </c>
      <c r="D130" s="17" t="n">
        <f aca="false">+D131+D132+D133</f>
        <v>9458380</v>
      </c>
    </row>
    <row r="131" s="385" customFormat="true" ht="12" hidden="false" customHeight="true" outlineLevel="0" collapsed="false">
      <c r="A131" s="347" t="s">
        <v>54</v>
      </c>
      <c r="B131" s="405" t="s">
        <v>441</v>
      </c>
      <c r="C131" s="21"/>
      <c r="D131" s="360"/>
    </row>
    <row r="132" customFormat="false" ht="12" hidden="false" customHeight="true" outlineLevel="0" collapsed="false">
      <c r="A132" s="347" t="s">
        <v>62</v>
      </c>
      <c r="B132" s="405" t="s">
        <v>239</v>
      </c>
      <c r="C132" s="25"/>
      <c r="D132" s="391"/>
    </row>
    <row r="133" customFormat="false" ht="12" hidden="false" customHeight="true" outlineLevel="0" collapsed="false">
      <c r="A133" s="394" t="s">
        <v>64</v>
      </c>
      <c r="B133" s="406" t="s">
        <v>442</v>
      </c>
      <c r="C133" s="407" t="n">
        <v>9458380</v>
      </c>
      <c r="D133" s="398" t="n">
        <v>9458380</v>
      </c>
    </row>
    <row r="134" customFormat="false" ht="12" hidden="false" customHeight="true" outlineLevel="0" collapsed="false">
      <c r="A134" s="54" t="s">
        <v>68</v>
      </c>
      <c r="B134" s="404" t="s">
        <v>241</v>
      </c>
      <c r="C134" s="16"/>
      <c r="D134" s="17"/>
    </row>
    <row r="135" customFormat="false" ht="12" hidden="false" customHeight="true" outlineLevel="0" collapsed="false">
      <c r="A135" s="347" t="s">
        <v>70</v>
      </c>
      <c r="B135" s="405" t="s">
        <v>242</v>
      </c>
      <c r="C135" s="21"/>
      <c r="D135" s="408"/>
    </row>
    <row r="136" customFormat="false" ht="12" hidden="false" customHeight="true" outlineLevel="0" collapsed="false">
      <c r="A136" s="347" t="s">
        <v>72</v>
      </c>
      <c r="B136" s="405" t="s">
        <v>243</v>
      </c>
      <c r="C136" s="25"/>
      <c r="D136" s="391"/>
    </row>
    <row r="137" customFormat="false" ht="12" hidden="false" customHeight="true" outlineLevel="0" collapsed="false">
      <c r="A137" s="347" t="s">
        <v>74</v>
      </c>
      <c r="B137" s="405" t="s">
        <v>244</v>
      </c>
      <c r="C137" s="25"/>
      <c r="D137" s="391"/>
    </row>
    <row r="138" customFormat="false" ht="12" hidden="false" customHeight="true" outlineLevel="0" collapsed="false">
      <c r="A138" s="347" t="s">
        <v>76</v>
      </c>
      <c r="B138" s="405" t="s">
        <v>443</v>
      </c>
      <c r="C138" s="25"/>
      <c r="D138" s="391"/>
    </row>
    <row r="139" customFormat="false" ht="12" hidden="false" customHeight="true" outlineLevel="0" collapsed="false">
      <c r="A139" s="347" t="s">
        <v>78</v>
      </c>
      <c r="B139" s="405" t="s">
        <v>246</v>
      </c>
      <c r="C139" s="25"/>
      <c r="D139" s="391"/>
    </row>
    <row r="140" s="385" customFormat="true" ht="12" hidden="false" customHeight="true" outlineLevel="0" collapsed="false">
      <c r="A140" s="394" t="s">
        <v>80</v>
      </c>
      <c r="B140" s="406" t="s">
        <v>247</v>
      </c>
      <c r="C140" s="30"/>
      <c r="D140" s="372"/>
    </row>
    <row r="141" customFormat="false" ht="12" hidden="false" customHeight="true" outlineLevel="0" collapsed="false">
      <c r="A141" s="54" t="s">
        <v>93</v>
      </c>
      <c r="B141" s="404" t="s">
        <v>444</v>
      </c>
      <c r="C141" s="80" t="n">
        <f aca="false">+C142+C143+C145+C146+C144</f>
        <v>0</v>
      </c>
      <c r="D141" s="81" t="n">
        <f aca="false">+D142+D143+D145+D146+D144</f>
        <v>7815038</v>
      </c>
      <c r="K141" s="409"/>
    </row>
    <row r="142" customFormat="false" ht="12.75" hidden="false" customHeight="false" outlineLevel="0" collapsed="false">
      <c r="A142" s="347" t="s">
        <v>95</v>
      </c>
      <c r="B142" s="405" t="s">
        <v>249</v>
      </c>
      <c r="C142" s="21"/>
      <c r="D142" s="408"/>
    </row>
    <row r="143" customFormat="false" ht="12" hidden="false" customHeight="true" outlineLevel="0" collapsed="false">
      <c r="A143" s="347" t="s">
        <v>97</v>
      </c>
      <c r="B143" s="405" t="s">
        <v>250</v>
      </c>
      <c r="C143" s="25" t="n">
        <v>0</v>
      </c>
      <c r="D143" s="157" t="n">
        <v>7815038</v>
      </c>
    </row>
    <row r="144" customFormat="false" ht="12" hidden="false" customHeight="true" outlineLevel="0" collapsed="false">
      <c r="A144" s="347" t="s">
        <v>99</v>
      </c>
      <c r="B144" s="405" t="s">
        <v>445</v>
      </c>
      <c r="C144" s="154"/>
      <c r="D144" s="157"/>
    </row>
    <row r="145" s="385" customFormat="true" ht="12" hidden="false" customHeight="true" outlineLevel="0" collapsed="false">
      <c r="A145" s="347" t="s">
        <v>101</v>
      </c>
      <c r="B145" s="405" t="s">
        <v>310</v>
      </c>
      <c r="C145" s="25"/>
      <c r="D145" s="361"/>
    </row>
    <row r="146" s="385" customFormat="true" ht="12" hidden="false" customHeight="true" outlineLevel="0" collapsed="false">
      <c r="A146" s="394" t="s">
        <v>103</v>
      </c>
      <c r="B146" s="406" t="s">
        <v>351</v>
      </c>
      <c r="C146" s="30"/>
      <c r="D146" s="372"/>
    </row>
    <row r="147" s="385" customFormat="true" ht="12" hidden="false" customHeight="true" outlineLevel="0" collapsed="false">
      <c r="A147" s="54" t="s">
        <v>253</v>
      </c>
      <c r="B147" s="404" t="s">
        <v>254</v>
      </c>
      <c r="C147" s="83"/>
      <c r="D147" s="84"/>
    </row>
    <row r="148" s="385" customFormat="true" ht="12" hidden="false" customHeight="true" outlineLevel="0" collapsed="false">
      <c r="A148" s="347" t="s">
        <v>107</v>
      </c>
      <c r="B148" s="405" t="s">
        <v>255</v>
      </c>
      <c r="C148" s="21"/>
      <c r="D148" s="360"/>
    </row>
    <row r="149" s="385" customFormat="true" ht="12" hidden="false" customHeight="true" outlineLevel="0" collapsed="false">
      <c r="A149" s="347" t="s">
        <v>109</v>
      </c>
      <c r="B149" s="405" t="s">
        <v>256</v>
      </c>
      <c r="C149" s="25"/>
      <c r="D149" s="361"/>
    </row>
    <row r="150" s="385" customFormat="true" ht="12" hidden="false" customHeight="true" outlineLevel="0" collapsed="false">
      <c r="A150" s="347" t="s">
        <v>111</v>
      </c>
      <c r="B150" s="405" t="s">
        <v>257</v>
      </c>
      <c r="C150" s="25"/>
      <c r="D150" s="361"/>
    </row>
    <row r="151" s="385" customFormat="true" ht="12" hidden="false" customHeight="true" outlineLevel="0" collapsed="false">
      <c r="A151" s="347" t="s">
        <v>113</v>
      </c>
      <c r="B151" s="405" t="s">
        <v>446</v>
      </c>
      <c r="C151" s="25"/>
      <c r="D151" s="361"/>
    </row>
    <row r="152" customFormat="false" ht="12.75" hidden="false" customHeight="true" outlineLevel="0" collapsed="false">
      <c r="A152" s="394" t="s">
        <v>259</v>
      </c>
      <c r="B152" s="406" t="s">
        <v>260</v>
      </c>
      <c r="C152" s="30"/>
      <c r="D152" s="398"/>
    </row>
    <row r="153" customFormat="false" ht="12.75" hidden="false" customHeight="true" outlineLevel="0" collapsed="false">
      <c r="A153" s="410" t="s">
        <v>115</v>
      </c>
      <c r="B153" s="404" t="s">
        <v>261</v>
      </c>
      <c r="C153" s="83"/>
      <c r="D153" s="84"/>
    </row>
    <row r="154" customFormat="false" ht="12.75" hidden="false" customHeight="true" outlineLevel="0" collapsed="false">
      <c r="A154" s="410" t="s">
        <v>262</v>
      </c>
      <c r="B154" s="404" t="s">
        <v>263</v>
      </c>
      <c r="C154" s="83"/>
      <c r="D154" s="411"/>
    </row>
    <row r="155" customFormat="false" ht="12" hidden="false" customHeight="true" outlineLevel="0" collapsed="false">
      <c r="A155" s="54" t="s">
        <v>264</v>
      </c>
      <c r="B155" s="404" t="s">
        <v>265</v>
      </c>
      <c r="C155" s="83" t="n">
        <f aca="false">+C130+C134+C141+C147+C153+C154</f>
        <v>9458380</v>
      </c>
      <c r="D155" s="84" t="n">
        <f aca="false">+D130+D134+D141+D147+D153+D154</f>
        <v>17273418</v>
      </c>
    </row>
    <row r="156" customFormat="false" ht="15" hidden="false" customHeight="true" outlineLevel="0" collapsed="false">
      <c r="A156" s="412" t="s">
        <v>266</v>
      </c>
      <c r="B156" s="413" t="s">
        <v>267</v>
      </c>
      <c r="C156" s="83" t="n">
        <f aca="false">+C129+C155</f>
        <v>395504086</v>
      </c>
      <c r="D156" s="84" t="n">
        <f aca="false">+D129+D155</f>
        <v>488075867</v>
      </c>
    </row>
    <row r="157" customFormat="false" ht="15" hidden="false" customHeight="true" outlineLevel="0" collapsed="false">
      <c r="A157" s="414"/>
      <c r="B157" s="415"/>
      <c r="C157" s="416"/>
      <c r="D157" s="416"/>
    </row>
    <row r="158" customFormat="false" ht="13.5" hidden="false" customHeight="false" outlineLevel="0" collapsed="false">
      <c r="A158" s="417"/>
      <c r="B158" s="418"/>
      <c r="C158" s="419"/>
      <c r="D158" s="420"/>
    </row>
    <row r="159" customFormat="false" ht="15" hidden="false" customHeight="true" outlineLevel="0" collapsed="false">
      <c r="A159" s="421" t="s">
        <v>447</v>
      </c>
      <c r="B159" s="422"/>
      <c r="C159" s="423" t="n">
        <v>11</v>
      </c>
      <c r="D159" s="424" t="n">
        <v>11</v>
      </c>
    </row>
    <row r="160" customFormat="false" ht="14.25" hidden="false" customHeight="true" outlineLevel="0" collapsed="false">
      <c r="A160" s="421" t="s">
        <v>448</v>
      </c>
      <c r="B160" s="422"/>
      <c r="C160" s="425"/>
      <c r="D160" s="426" t="n">
        <v>34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94" colorId="64" zoomScale="110" zoomScaleNormal="110" zoomScalePageLayoutView="85" workbookViewId="0">
      <selection pane="topLeft" activeCell="D116" activeCellId="0" sqref="D116"/>
    </sheetView>
  </sheetViews>
  <sheetFormatPr defaultRowHeight="12.75" zeroHeight="false" outlineLevelRow="0" outlineLevelCol="0"/>
  <cols>
    <col collapsed="false" customWidth="true" hidden="false" outlineLevel="0" max="1" min="1" style="322" width="19.51"/>
    <col collapsed="false" customWidth="true" hidden="false" outlineLevel="0" max="2" min="2" style="323" width="65.34"/>
    <col collapsed="false" customWidth="true" hidden="false" outlineLevel="0" max="3" min="3" style="324" width="14.84"/>
    <col collapsed="false" customWidth="true" hidden="false" outlineLevel="0" max="4" min="4" style="325" width="14.84"/>
    <col collapsed="false" customWidth="true" hidden="false" outlineLevel="0" max="1025" min="5" style="325" width="9.33"/>
  </cols>
  <sheetData>
    <row r="1" s="327" customFormat="true" ht="16.5" hidden="false" customHeight="true" outlineLevel="0" collapsed="false">
      <c r="A1" s="326" t="s">
        <v>449</v>
      </c>
      <c r="B1" s="326"/>
      <c r="C1" s="326"/>
      <c r="D1" s="326"/>
    </row>
    <row r="2" s="331" customFormat="true" ht="28.5" hidden="false" customHeight="true" outlineLevel="0" collapsed="false">
      <c r="A2" s="328" t="s">
        <v>420</v>
      </c>
      <c r="B2" s="329" t="s">
        <v>421</v>
      </c>
      <c r="C2" s="330" t="s">
        <v>422</v>
      </c>
      <c r="D2" s="330"/>
    </row>
    <row r="3" s="331" customFormat="true" ht="24.75" hidden="false" customHeight="false" outlineLevel="0" collapsed="false">
      <c r="A3" s="332" t="s">
        <v>423</v>
      </c>
      <c r="B3" s="333" t="s">
        <v>450</v>
      </c>
      <c r="C3" s="334" t="s">
        <v>422</v>
      </c>
      <c r="D3" s="334"/>
    </row>
    <row r="4" s="33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344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344" customFormat="true" ht="15.95" hidden="false" customHeight="true" outlineLevel="0" collapsed="false">
      <c r="A7" s="345" t="s">
        <v>272</v>
      </c>
      <c r="B7" s="345"/>
      <c r="C7" s="345"/>
      <c r="D7" s="345"/>
    </row>
    <row r="8" s="344" customFormat="true" ht="12" hidden="false" customHeight="true" outlineLevel="0" collapsed="false">
      <c r="A8" s="54" t="s">
        <v>10</v>
      </c>
      <c r="B8" s="346" t="s">
        <v>11</v>
      </c>
      <c r="C8" s="427" t="n">
        <f aca="false">+C9+C10+C11+C12+C13+C14</f>
        <v>195375959</v>
      </c>
      <c r="D8" s="428" t="n">
        <f aca="false">+D9+D10+D11+D12+D13+D14</f>
        <v>209694049</v>
      </c>
    </row>
    <row r="9" s="350" customFormat="true" ht="12" hidden="false" customHeight="true" outlineLevel="0" collapsed="false">
      <c r="A9" s="347" t="s">
        <v>12</v>
      </c>
      <c r="B9" s="348" t="s">
        <v>13</v>
      </c>
      <c r="C9" s="156" t="n">
        <v>100768403</v>
      </c>
      <c r="D9" s="349" t="n">
        <v>99342748</v>
      </c>
    </row>
    <row r="10" s="354" customFormat="true" ht="12" hidden="false" customHeight="true" outlineLevel="0" collapsed="false">
      <c r="A10" s="351" t="s">
        <v>14</v>
      </c>
      <c r="B10" s="352" t="s">
        <v>15</v>
      </c>
      <c r="C10" s="154" t="n">
        <v>38997300</v>
      </c>
      <c r="D10" s="353" t="n">
        <v>41729000</v>
      </c>
    </row>
    <row r="11" s="354" customFormat="true" ht="12" hidden="false" customHeight="true" outlineLevel="0" collapsed="false">
      <c r="A11" s="351" t="s">
        <v>16</v>
      </c>
      <c r="B11" s="352" t="s">
        <v>17</v>
      </c>
      <c r="C11" s="154" t="n">
        <v>53810256</v>
      </c>
      <c r="D11" s="353" t="n">
        <v>59002254</v>
      </c>
    </row>
    <row r="12" s="354" customFormat="true" ht="12" hidden="false" customHeight="true" outlineLevel="0" collapsed="false">
      <c r="A12" s="351" t="s">
        <v>18</v>
      </c>
      <c r="B12" s="352" t="s">
        <v>19</v>
      </c>
      <c r="C12" s="154" t="n">
        <v>1800000</v>
      </c>
      <c r="D12" s="353" t="n">
        <v>2409740</v>
      </c>
    </row>
    <row r="13" s="354" customFormat="true" ht="12" hidden="false" customHeight="true" outlineLevel="0" collapsed="false">
      <c r="A13" s="351" t="s">
        <v>20</v>
      </c>
      <c r="B13" s="352" t="s">
        <v>429</v>
      </c>
      <c r="C13" s="154"/>
      <c r="D13" s="353" t="n">
        <v>6550717</v>
      </c>
    </row>
    <row r="14" s="350" customFormat="true" ht="12" hidden="false" customHeight="true" outlineLevel="0" collapsed="false">
      <c r="A14" s="355" t="s">
        <v>22</v>
      </c>
      <c r="B14" s="356" t="s">
        <v>23</v>
      </c>
      <c r="C14" s="357"/>
      <c r="D14" s="358" t="n">
        <v>659590</v>
      </c>
    </row>
    <row r="15" s="350" customFormat="true" ht="12" hidden="false" customHeight="true" outlineLevel="0" collapsed="false">
      <c r="A15" s="54" t="s">
        <v>24</v>
      </c>
      <c r="B15" s="359" t="s">
        <v>25</v>
      </c>
      <c r="C15" s="427" t="n">
        <f aca="false">+C16+C17+C18+C19+C20</f>
        <v>0</v>
      </c>
      <c r="D15" s="428" t="n">
        <f aca="false">+D16+D17+D18+D19+D20</f>
        <v>74410150</v>
      </c>
    </row>
    <row r="16" s="350" customFormat="true" ht="12" hidden="false" customHeight="true" outlineLevel="0" collapsed="false">
      <c r="A16" s="347" t="s">
        <v>26</v>
      </c>
      <c r="B16" s="348" t="s">
        <v>27</v>
      </c>
      <c r="C16" s="156"/>
      <c r="D16" s="429"/>
    </row>
    <row r="17" s="350" customFormat="true" ht="12" hidden="false" customHeight="true" outlineLevel="0" collapsed="false">
      <c r="A17" s="351" t="s">
        <v>28</v>
      </c>
      <c r="B17" s="352" t="s">
        <v>29</v>
      </c>
      <c r="C17" s="154"/>
      <c r="D17" s="430"/>
    </row>
    <row r="18" s="350" customFormat="true" ht="12" hidden="false" customHeight="true" outlineLevel="0" collapsed="false">
      <c r="A18" s="351" t="s">
        <v>30</v>
      </c>
      <c r="B18" s="352" t="s">
        <v>31</v>
      </c>
      <c r="C18" s="154"/>
      <c r="D18" s="430"/>
    </row>
    <row r="19" s="350" customFormat="true" ht="12" hidden="false" customHeight="true" outlineLevel="0" collapsed="false">
      <c r="A19" s="351" t="s">
        <v>32</v>
      </c>
      <c r="B19" s="352" t="s">
        <v>33</v>
      </c>
      <c r="C19" s="154"/>
      <c r="D19" s="430"/>
    </row>
    <row r="20" s="350" customFormat="true" ht="12" hidden="false" customHeight="true" outlineLevel="0" collapsed="false">
      <c r="A20" s="351" t="s">
        <v>34</v>
      </c>
      <c r="B20" s="352" t="s">
        <v>35</v>
      </c>
      <c r="C20" s="154"/>
      <c r="D20" s="353" t="n">
        <v>74410150</v>
      </c>
    </row>
    <row r="21" s="354" customFormat="true" ht="12" hidden="false" customHeight="true" outlineLevel="0" collapsed="false">
      <c r="A21" s="355" t="s">
        <v>36</v>
      </c>
      <c r="B21" s="356" t="s">
        <v>37</v>
      </c>
      <c r="C21" s="357"/>
      <c r="D21" s="365"/>
    </row>
    <row r="22" s="354" customFormat="true" ht="12" hidden="false" customHeight="true" outlineLevel="0" collapsed="false">
      <c r="A22" s="54" t="s">
        <v>38</v>
      </c>
      <c r="B22" s="346" t="s">
        <v>39</v>
      </c>
      <c r="C22" s="427" t="n">
        <f aca="false">+C23+C24+C25+C26+C27</f>
        <v>11958380</v>
      </c>
      <c r="D22" s="428" t="n">
        <f aca="false">+D23+D24+D25+D26+D27</f>
        <v>31630718</v>
      </c>
    </row>
    <row r="23" s="354" customFormat="true" ht="12" hidden="false" customHeight="true" outlineLevel="0" collapsed="false">
      <c r="A23" s="347" t="s">
        <v>40</v>
      </c>
      <c r="B23" s="348" t="s">
        <v>41</v>
      </c>
      <c r="C23" s="156"/>
      <c r="D23" s="349"/>
    </row>
    <row r="24" s="350" customFormat="true" ht="12" hidden="false" customHeight="true" outlineLevel="0" collapsed="false">
      <c r="A24" s="351" t="s">
        <v>42</v>
      </c>
      <c r="B24" s="352" t="s">
        <v>43</v>
      </c>
      <c r="C24" s="154"/>
      <c r="D24" s="430"/>
    </row>
    <row r="25" s="354" customFormat="true" ht="12" hidden="false" customHeight="true" outlineLevel="0" collapsed="false">
      <c r="A25" s="351" t="s">
        <v>44</v>
      </c>
      <c r="B25" s="352" t="s">
        <v>45</v>
      </c>
      <c r="C25" s="154"/>
      <c r="D25" s="353"/>
    </row>
    <row r="26" s="354" customFormat="true" ht="12" hidden="false" customHeight="true" outlineLevel="0" collapsed="false">
      <c r="A26" s="351" t="s">
        <v>46</v>
      </c>
      <c r="B26" s="352" t="s">
        <v>47</v>
      </c>
      <c r="C26" s="154"/>
      <c r="D26" s="353"/>
    </row>
    <row r="27" s="354" customFormat="true" ht="12" hidden="false" customHeight="true" outlineLevel="0" collapsed="false">
      <c r="A27" s="351" t="s">
        <v>48</v>
      </c>
      <c r="B27" s="352" t="s">
        <v>49</v>
      </c>
      <c r="C27" s="154" t="n">
        <v>11958380</v>
      </c>
      <c r="D27" s="353" t="n">
        <v>31630718</v>
      </c>
    </row>
    <row r="28" s="354" customFormat="true" ht="12" hidden="false" customHeight="true" outlineLevel="0" collapsed="false">
      <c r="A28" s="355" t="s">
        <v>50</v>
      </c>
      <c r="B28" s="356" t="s">
        <v>51</v>
      </c>
      <c r="C28" s="357"/>
      <c r="D28" s="365"/>
    </row>
    <row r="29" s="354" customFormat="true" ht="12" hidden="false" customHeight="true" outlineLevel="0" collapsed="false">
      <c r="A29" s="54" t="s">
        <v>52</v>
      </c>
      <c r="B29" s="346" t="s">
        <v>53</v>
      </c>
      <c r="C29" s="427" t="n">
        <f aca="false">+C30+C34+C35+C36</f>
        <v>20434305</v>
      </c>
      <c r="D29" s="428" t="n">
        <f aca="false">+D30+D34+D35+D36</f>
        <v>17934305</v>
      </c>
    </row>
    <row r="30" s="354" customFormat="true" ht="12" hidden="false" customHeight="true" outlineLevel="0" collapsed="false">
      <c r="A30" s="347" t="s">
        <v>54</v>
      </c>
      <c r="B30" s="348" t="s">
        <v>430</v>
      </c>
      <c r="C30" s="363" t="n">
        <f aca="false">+C31+C32+C33</f>
        <v>17684305</v>
      </c>
      <c r="D30" s="364" t="n">
        <f aca="false">+D31+D32+D33</f>
        <v>17684305</v>
      </c>
    </row>
    <row r="31" s="354" customFormat="true" ht="12" hidden="false" customHeight="true" outlineLevel="0" collapsed="false">
      <c r="A31" s="351" t="s">
        <v>56</v>
      </c>
      <c r="B31" s="352" t="s">
        <v>57</v>
      </c>
      <c r="C31" s="154" t="n">
        <v>2684305</v>
      </c>
      <c r="D31" s="353" t="n">
        <v>2684305</v>
      </c>
    </row>
    <row r="32" s="354" customFormat="true" ht="12" hidden="false" customHeight="true" outlineLevel="0" collapsed="false">
      <c r="A32" s="351" t="s">
        <v>58</v>
      </c>
      <c r="B32" s="352" t="s">
        <v>59</v>
      </c>
      <c r="C32" s="154"/>
      <c r="D32" s="353"/>
    </row>
    <row r="33" s="354" customFormat="true" ht="12" hidden="false" customHeight="true" outlineLevel="0" collapsed="false">
      <c r="A33" s="351" t="s">
        <v>60</v>
      </c>
      <c r="B33" s="352" t="s">
        <v>61</v>
      </c>
      <c r="C33" s="154" t="n">
        <v>15000000</v>
      </c>
      <c r="D33" s="353" t="n">
        <v>15000000</v>
      </c>
    </row>
    <row r="34" s="354" customFormat="true" ht="12" hidden="false" customHeight="true" outlineLevel="0" collapsed="false">
      <c r="A34" s="351" t="s">
        <v>62</v>
      </c>
      <c r="B34" s="352" t="s">
        <v>63</v>
      </c>
      <c r="C34" s="154" t="n">
        <v>2500000</v>
      </c>
      <c r="D34" s="353" t="n">
        <v>0</v>
      </c>
    </row>
    <row r="35" s="354" customFormat="true" ht="12" hidden="false" customHeight="true" outlineLevel="0" collapsed="false">
      <c r="A35" s="351" t="s">
        <v>64</v>
      </c>
      <c r="B35" s="352" t="s">
        <v>65</v>
      </c>
      <c r="C35" s="154" t="n">
        <v>100000</v>
      </c>
      <c r="D35" s="353" t="n">
        <v>100000</v>
      </c>
    </row>
    <row r="36" s="354" customFormat="true" ht="12" hidden="false" customHeight="true" outlineLevel="0" collapsed="false">
      <c r="A36" s="355" t="s">
        <v>66</v>
      </c>
      <c r="B36" s="356" t="s">
        <v>67</v>
      </c>
      <c r="C36" s="357" t="n">
        <v>150000</v>
      </c>
      <c r="D36" s="365" t="n">
        <v>150000</v>
      </c>
    </row>
    <row r="37" s="354" customFormat="true" ht="12" hidden="false" customHeight="true" outlineLevel="0" collapsed="false">
      <c r="A37" s="54" t="s">
        <v>68</v>
      </c>
      <c r="B37" s="346" t="s">
        <v>69</v>
      </c>
      <c r="C37" s="427" t="n">
        <f aca="false">SUM(C38:C48)</f>
        <v>11112000</v>
      </c>
      <c r="D37" s="428" t="n">
        <f aca="false">SUM(D38:D48)</f>
        <v>11414417</v>
      </c>
    </row>
    <row r="38" s="354" customFormat="true" ht="12" hidden="false" customHeight="true" outlineLevel="0" collapsed="false">
      <c r="A38" s="347" t="s">
        <v>70</v>
      </c>
      <c r="B38" s="348" t="s">
        <v>71</v>
      </c>
      <c r="C38" s="156"/>
      <c r="D38" s="349"/>
    </row>
    <row r="39" s="354" customFormat="true" ht="12" hidden="false" customHeight="true" outlineLevel="0" collapsed="false">
      <c r="A39" s="351" t="s">
        <v>72</v>
      </c>
      <c r="B39" s="352" t="s">
        <v>73</v>
      </c>
      <c r="C39" s="154" t="n">
        <v>2000000</v>
      </c>
      <c r="D39" s="353" t="n">
        <v>2000000</v>
      </c>
    </row>
    <row r="40" s="354" customFormat="true" ht="12" hidden="false" customHeight="true" outlineLevel="0" collapsed="false">
      <c r="A40" s="351" t="s">
        <v>74</v>
      </c>
      <c r="B40" s="352" t="s">
        <v>75</v>
      </c>
      <c r="C40" s="154" t="n">
        <v>1500000</v>
      </c>
      <c r="D40" s="353" t="n">
        <v>1500000</v>
      </c>
    </row>
    <row r="41" s="354" customFormat="true" ht="12" hidden="false" customHeight="true" outlineLevel="0" collapsed="false">
      <c r="A41" s="351" t="s">
        <v>76</v>
      </c>
      <c r="B41" s="352" t="s">
        <v>77</v>
      </c>
      <c r="C41" s="154" t="n">
        <v>1000000</v>
      </c>
      <c r="D41" s="353" t="n">
        <v>1000000</v>
      </c>
    </row>
    <row r="42" s="354" customFormat="true" ht="12" hidden="false" customHeight="true" outlineLevel="0" collapsed="false">
      <c r="A42" s="351" t="s">
        <v>78</v>
      </c>
      <c r="B42" s="352" t="s">
        <v>79</v>
      </c>
      <c r="C42" s="154" t="n">
        <v>4250000</v>
      </c>
      <c r="D42" s="353" t="n">
        <v>4552417</v>
      </c>
    </row>
    <row r="43" s="354" customFormat="true" ht="12" hidden="false" customHeight="true" outlineLevel="0" collapsed="false">
      <c r="A43" s="351" t="s">
        <v>80</v>
      </c>
      <c r="B43" s="352" t="s">
        <v>81</v>
      </c>
      <c r="C43" s="154" t="n">
        <v>2362000</v>
      </c>
      <c r="D43" s="353" t="n">
        <v>2362000</v>
      </c>
    </row>
    <row r="44" s="354" customFormat="true" ht="12" hidden="false" customHeight="true" outlineLevel="0" collapsed="false">
      <c r="A44" s="351" t="s">
        <v>83</v>
      </c>
      <c r="B44" s="352" t="s">
        <v>84</v>
      </c>
      <c r="C44" s="154"/>
      <c r="D44" s="353"/>
    </row>
    <row r="45" s="354" customFormat="true" ht="12" hidden="false" customHeight="true" outlineLevel="0" collapsed="false">
      <c r="A45" s="351" t="s">
        <v>85</v>
      </c>
      <c r="B45" s="352" t="s">
        <v>86</v>
      </c>
      <c r="C45" s="154"/>
      <c r="D45" s="353"/>
    </row>
    <row r="46" s="354" customFormat="true" ht="12" hidden="false" customHeight="true" outlineLevel="0" collapsed="false">
      <c r="A46" s="351" t="s">
        <v>87</v>
      </c>
      <c r="B46" s="352" t="s">
        <v>88</v>
      </c>
      <c r="C46" s="154"/>
      <c r="D46" s="353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154"/>
      <c r="D47" s="353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57"/>
      <c r="D48" s="365"/>
    </row>
    <row r="49" s="354" customFormat="true" ht="12" hidden="false" customHeight="true" outlineLevel="0" collapsed="false">
      <c r="A49" s="54" t="s">
        <v>93</v>
      </c>
      <c r="B49" s="346" t="s">
        <v>94</v>
      </c>
      <c r="C49" s="427" t="n">
        <f aca="false">SUM(C50:C54)</f>
        <v>0</v>
      </c>
      <c r="D49" s="428" t="n">
        <f aca="false">SUM(D50:D54)</f>
        <v>0</v>
      </c>
    </row>
    <row r="50" s="354" customFormat="true" ht="12" hidden="false" customHeight="true" outlineLevel="0" collapsed="false">
      <c r="A50" s="347" t="s">
        <v>95</v>
      </c>
      <c r="B50" s="348" t="s">
        <v>96</v>
      </c>
      <c r="C50" s="156"/>
      <c r="D50" s="349"/>
    </row>
    <row r="51" s="354" customFormat="true" ht="12" hidden="false" customHeight="true" outlineLevel="0" collapsed="false">
      <c r="A51" s="351" t="s">
        <v>97</v>
      </c>
      <c r="B51" s="352" t="s">
        <v>98</v>
      </c>
      <c r="C51" s="154"/>
      <c r="D51" s="353"/>
    </row>
    <row r="52" s="354" customFormat="true" ht="12" hidden="false" customHeight="true" outlineLevel="0" collapsed="false">
      <c r="A52" s="351" t="s">
        <v>99</v>
      </c>
      <c r="B52" s="352" t="s">
        <v>100</v>
      </c>
      <c r="C52" s="154"/>
      <c r="D52" s="353"/>
    </row>
    <row r="53" s="354" customFormat="true" ht="12" hidden="false" customHeight="true" outlineLevel="0" collapsed="false">
      <c r="A53" s="351" t="s">
        <v>101</v>
      </c>
      <c r="B53" s="352" t="s">
        <v>102</v>
      </c>
      <c r="C53" s="154"/>
      <c r="D53" s="353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357"/>
      <c r="D54" s="365"/>
    </row>
    <row r="55" s="354" customFormat="true" ht="12" hidden="false" customHeight="true" outlineLevel="0" collapsed="false">
      <c r="A55" s="54" t="s">
        <v>105</v>
      </c>
      <c r="B55" s="346" t="s">
        <v>106</v>
      </c>
      <c r="C55" s="427" t="n">
        <f aca="false">SUM(C56:C58)</f>
        <v>0</v>
      </c>
      <c r="D55" s="428" t="n">
        <f aca="false">SUM(D56:D58)</f>
        <v>0</v>
      </c>
    </row>
    <row r="56" s="354" customFormat="true" ht="12" hidden="false" customHeight="true" outlineLevel="0" collapsed="false">
      <c r="A56" s="347" t="s">
        <v>107</v>
      </c>
      <c r="B56" s="348" t="s">
        <v>108</v>
      </c>
      <c r="C56" s="156"/>
      <c r="D56" s="349"/>
    </row>
    <row r="57" s="354" customFormat="true" ht="12" hidden="false" customHeight="true" outlineLevel="0" collapsed="false">
      <c r="A57" s="351" t="s">
        <v>109</v>
      </c>
      <c r="B57" s="352" t="s">
        <v>110</v>
      </c>
      <c r="C57" s="154"/>
      <c r="D57" s="353"/>
    </row>
    <row r="58" s="354" customFormat="true" ht="12" hidden="false" customHeight="true" outlineLevel="0" collapsed="false">
      <c r="A58" s="351" t="s">
        <v>111</v>
      </c>
      <c r="B58" s="352" t="s">
        <v>112</v>
      </c>
      <c r="C58" s="154"/>
      <c r="D58" s="353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357"/>
      <c r="D59" s="365"/>
    </row>
    <row r="60" s="354" customFormat="true" ht="12" hidden="false" customHeight="true" outlineLevel="0" collapsed="false">
      <c r="A60" s="54" t="s">
        <v>115</v>
      </c>
      <c r="B60" s="359" t="s">
        <v>116</v>
      </c>
      <c r="C60" s="427" t="n">
        <f aca="false">SUM(C61:C63)</f>
        <v>16331214</v>
      </c>
      <c r="D60" s="428" t="n">
        <f aca="false">SUM(D61:D63)</f>
        <v>2500000</v>
      </c>
    </row>
    <row r="61" s="354" customFormat="true" ht="12" hidden="false" customHeight="true" outlineLevel="0" collapsed="false">
      <c r="A61" s="347" t="s">
        <v>117</v>
      </c>
      <c r="B61" s="348" t="s">
        <v>118</v>
      </c>
      <c r="C61" s="156"/>
      <c r="D61" s="349"/>
    </row>
    <row r="62" s="354" customFormat="true" ht="12" hidden="false" customHeight="true" outlineLevel="0" collapsed="false">
      <c r="A62" s="351" t="s">
        <v>119</v>
      </c>
      <c r="B62" s="352" t="s">
        <v>120</v>
      </c>
      <c r="C62" s="154"/>
      <c r="D62" s="353"/>
    </row>
    <row r="63" s="354" customFormat="true" ht="12" hidden="false" customHeight="true" outlineLevel="0" collapsed="false">
      <c r="A63" s="351" t="s">
        <v>121</v>
      </c>
      <c r="B63" s="352" t="s">
        <v>122</v>
      </c>
      <c r="C63" s="154" t="n">
        <v>16331214</v>
      </c>
      <c r="D63" s="353" t="n">
        <v>2500000</v>
      </c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357"/>
      <c r="D64" s="365"/>
    </row>
    <row r="65" s="354" customFormat="true" ht="12" hidden="false" customHeight="true" outlineLevel="0" collapsed="false">
      <c r="A65" s="54" t="s">
        <v>262</v>
      </c>
      <c r="B65" s="346" t="s">
        <v>126</v>
      </c>
      <c r="C65" s="427" t="n">
        <f aca="false">+C8+C15+C22+C29+C37+C49+C55+C60</f>
        <v>255211858</v>
      </c>
      <c r="D65" s="428" t="n">
        <f aca="false">+D8+D15+D22+D29+D37+D49+D55+D60</f>
        <v>347583639</v>
      </c>
    </row>
    <row r="66" s="354" customFormat="true" ht="12" hidden="false" customHeight="true" outlineLevel="0" collapsed="false">
      <c r="A66" s="367" t="s">
        <v>431</v>
      </c>
      <c r="B66" s="359" t="s">
        <v>128</v>
      </c>
      <c r="C66" s="427" t="n">
        <f aca="false">SUM(C67:C69)</f>
        <v>0</v>
      </c>
      <c r="D66" s="428" t="n">
        <f aca="false">SUM(D67:D69)</f>
        <v>0</v>
      </c>
    </row>
    <row r="67" s="354" customFormat="true" ht="12" hidden="false" customHeight="true" outlineLevel="0" collapsed="false">
      <c r="A67" s="347" t="s">
        <v>129</v>
      </c>
      <c r="B67" s="348" t="s">
        <v>130</v>
      </c>
      <c r="C67" s="156"/>
      <c r="D67" s="349"/>
    </row>
    <row r="68" s="354" customFormat="true" ht="12" hidden="false" customHeight="true" outlineLevel="0" collapsed="false">
      <c r="A68" s="351" t="s">
        <v>131</v>
      </c>
      <c r="B68" s="352" t="s">
        <v>132</v>
      </c>
      <c r="C68" s="154"/>
      <c r="D68" s="353"/>
    </row>
    <row r="69" s="354" customFormat="true" ht="12" hidden="false" customHeight="true" outlineLevel="0" collapsed="false">
      <c r="A69" s="355" t="s">
        <v>133</v>
      </c>
      <c r="B69" s="368" t="s">
        <v>432</v>
      </c>
      <c r="C69" s="357"/>
      <c r="D69" s="365"/>
    </row>
    <row r="70" s="354" customFormat="true" ht="12" hidden="false" customHeight="true" outlineLevel="0" collapsed="false">
      <c r="A70" s="367" t="s">
        <v>135</v>
      </c>
      <c r="B70" s="359" t="s">
        <v>136</v>
      </c>
      <c r="C70" s="427" t="n">
        <f aca="false">SUM(C71:C74)</f>
        <v>0</v>
      </c>
      <c r="D70" s="428" t="n">
        <f aca="false">SUM(D71:D74)</f>
        <v>0</v>
      </c>
    </row>
    <row r="71" s="354" customFormat="true" ht="12" hidden="false" customHeight="true" outlineLevel="0" collapsed="false">
      <c r="A71" s="347" t="s">
        <v>137</v>
      </c>
      <c r="B71" s="348" t="s">
        <v>138</v>
      </c>
      <c r="C71" s="156"/>
      <c r="D71" s="349"/>
    </row>
    <row r="72" s="354" customFormat="true" ht="12" hidden="false" customHeight="true" outlineLevel="0" collapsed="false">
      <c r="A72" s="351" t="s">
        <v>139</v>
      </c>
      <c r="B72" s="352" t="s">
        <v>140</v>
      </c>
      <c r="C72" s="154"/>
      <c r="D72" s="353"/>
    </row>
    <row r="73" s="354" customFormat="true" ht="12" hidden="false" customHeight="true" outlineLevel="0" collapsed="false">
      <c r="A73" s="351" t="s">
        <v>141</v>
      </c>
      <c r="B73" s="352" t="s">
        <v>142</v>
      </c>
      <c r="C73" s="154"/>
      <c r="D73" s="353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357"/>
      <c r="D74" s="365"/>
    </row>
    <row r="75" s="354" customFormat="true" ht="12" hidden="false" customHeight="true" outlineLevel="0" collapsed="false">
      <c r="A75" s="367" t="s">
        <v>145</v>
      </c>
      <c r="B75" s="359" t="s">
        <v>146</v>
      </c>
      <c r="C75" s="427" t="n">
        <f aca="false">SUM(C76:C77)</f>
        <v>140292228</v>
      </c>
      <c r="D75" s="428" t="n">
        <f aca="false">SUM(D76:D77)</f>
        <v>140492228</v>
      </c>
    </row>
    <row r="76" s="354" customFormat="true" ht="12" hidden="false" customHeight="true" outlineLevel="0" collapsed="false">
      <c r="A76" s="347" t="s">
        <v>147</v>
      </c>
      <c r="B76" s="348" t="s">
        <v>148</v>
      </c>
      <c r="C76" s="156" t="n">
        <v>140292228</v>
      </c>
      <c r="D76" s="349" t="n">
        <v>140492228</v>
      </c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357"/>
      <c r="D77" s="365"/>
    </row>
    <row r="78" s="350" customFormat="true" ht="12" hidden="false" customHeight="true" outlineLevel="0" collapsed="false">
      <c r="A78" s="367" t="s">
        <v>151</v>
      </c>
      <c r="B78" s="359" t="s">
        <v>152</v>
      </c>
      <c r="C78" s="427" t="n">
        <f aca="false">SUM(C79:C81)</f>
        <v>0</v>
      </c>
      <c r="D78" s="428" t="n">
        <f aca="false">SUM(D79:D81)</f>
        <v>0</v>
      </c>
    </row>
    <row r="79" s="354" customFormat="true" ht="12" hidden="false" customHeight="true" outlineLevel="0" collapsed="false">
      <c r="A79" s="347" t="s">
        <v>153</v>
      </c>
      <c r="B79" s="348" t="s">
        <v>154</v>
      </c>
      <c r="C79" s="156"/>
      <c r="D79" s="349"/>
    </row>
    <row r="80" s="354" customFormat="true" ht="12" hidden="false" customHeight="true" outlineLevel="0" collapsed="false">
      <c r="A80" s="351" t="s">
        <v>155</v>
      </c>
      <c r="B80" s="352" t="s">
        <v>156</v>
      </c>
      <c r="C80" s="154"/>
      <c r="D80" s="353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357"/>
      <c r="D81" s="365"/>
    </row>
    <row r="82" s="354" customFormat="true" ht="12" hidden="false" customHeight="true" outlineLevel="0" collapsed="false">
      <c r="A82" s="367" t="s">
        <v>159</v>
      </c>
      <c r="B82" s="359" t="s">
        <v>160</v>
      </c>
      <c r="C82" s="427" t="n">
        <f aca="false">SUM(C83:C86)</f>
        <v>0</v>
      </c>
      <c r="D82" s="428" t="n">
        <f aca="false">SUM(D83:D86)</f>
        <v>0</v>
      </c>
    </row>
    <row r="83" s="354" customFormat="true" ht="12" hidden="false" customHeight="true" outlineLevel="0" collapsed="false">
      <c r="A83" s="369" t="s">
        <v>161</v>
      </c>
      <c r="B83" s="348" t="s">
        <v>162</v>
      </c>
      <c r="C83" s="156"/>
      <c r="D83" s="349"/>
    </row>
    <row r="84" s="354" customFormat="true" ht="12" hidden="false" customHeight="true" outlineLevel="0" collapsed="false">
      <c r="A84" s="370" t="s">
        <v>163</v>
      </c>
      <c r="B84" s="352" t="s">
        <v>164</v>
      </c>
      <c r="C84" s="154"/>
      <c r="D84" s="353"/>
    </row>
    <row r="85" s="354" customFormat="true" ht="12" hidden="false" customHeight="true" outlineLevel="0" collapsed="false">
      <c r="A85" s="370" t="s">
        <v>165</v>
      </c>
      <c r="B85" s="352" t="s">
        <v>166</v>
      </c>
      <c r="C85" s="154"/>
      <c r="D85" s="353"/>
    </row>
    <row r="86" s="350" customFormat="true" ht="12" hidden="false" customHeight="true" outlineLevel="0" collapsed="false">
      <c r="A86" s="371" t="s">
        <v>167</v>
      </c>
      <c r="B86" s="356" t="s">
        <v>168</v>
      </c>
      <c r="C86" s="357"/>
      <c r="D86" s="431"/>
    </row>
    <row r="87" s="350" customFormat="true" ht="12" hidden="false" customHeight="true" outlineLevel="0" collapsed="false">
      <c r="A87" s="367" t="s">
        <v>169</v>
      </c>
      <c r="B87" s="359" t="s">
        <v>170</v>
      </c>
      <c r="C87" s="432"/>
      <c r="D87" s="433"/>
    </row>
    <row r="88" s="350" customFormat="true" ht="12" hidden="false" customHeight="true" outlineLevel="0" collapsed="false">
      <c r="A88" s="367" t="s">
        <v>433</v>
      </c>
      <c r="B88" s="359" t="s">
        <v>172</v>
      </c>
      <c r="C88" s="432"/>
      <c r="D88" s="433"/>
    </row>
    <row r="89" s="350" customFormat="true" ht="12" hidden="false" customHeight="true" outlineLevel="0" collapsed="false">
      <c r="A89" s="367" t="s">
        <v>434</v>
      </c>
      <c r="B89" s="373" t="s">
        <v>174</v>
      </c>
      <c r="C89" s="427" t="n">
        <f aca="false">+C66+C70+C75+C78+C82+C88+C87</f>
        <v>140292228</v>
      </c>
      <c r="D89" s="428" t="n">
        <f aca="false">+D66+D70+D75+D78+D82+D88+D87</f>
        <v>140492228</v>
      </c>
    </row>
    <row r="90" s="350" customFormat="true" ht="12" hidden="false" customHeight="true" outlineLevel="0" collapsed="false">
      <c r="A90" s="374" t="s">
        <v>435</v>
      </c>
      <c r="B90" s="375" t="s">
        <v>436</v>
      </c>
      <c r="C90" s="427" t="n">
        <f aca="false">+C65+C89</f>
        <v>395504086</v>
      </c>
      <c r="D90" s="428" t="n">
        <f aca="false">+D65+D89</f>
        <v>488075867</v>
      </c>
    </row>
    <row r="91" s="350" customFormat="true" ht="12" hidden="false" customHeight="true" outlineLevel="0" collapsed="false">
      <c r="A91" s="376"/>
      <c r="B91" s="377"/>
      <c r="C91" s="378"/>
      <c r="D91" s="378"/>
    </row>
    <row r="92" s="354" customFormat="true" ht="15" hidden="false" customHeight="true" outlineLevel="0" collapsed="false">
      <c r="A92" s="379"/>
      <c r="B92" s="380"/>
      <c r="C92" s="381"/>
      <c r="D92" s="382"/>
    </row>
    <row r="93" s="344" customFormat="true" ht="16.5" hidden="false" customHeight="true" outlineLevel="0" collapsed="false">
      <c r="A93" s="345" t="s">
        <v>273</v>
      </c>
      <c r="B93" s="345"/>
      <c r="C93" s="345"/>
      <c r="D93" s="345"/>
    </row>
    <row r="94" s="385" customFormat="true" ht="12" hidden="false" customHeight="true" outlineLevel="0" collapsed="false">
      <c r="A94" s="383" t="s">
        <v>10</v>
      </c>
      <c r="B94" s="384" t="s">
        <v>437</v>
      </c>
      <c r="C94" s="427" t="n">
        <f aca="false">SUM(C95+C96+C97+C98+C99+C112)</f>
        <v>329694235</v>
      </c>
      <c r="D94" s="428" t="n">
        <f aca="false">SUM(D95+D96+D97+D98+D99)</f>
        <v>410980988</v>
      </c>
    </row>
    <row r="95" customFormat="false" ht="12" hidden="false" customHeight="true" outlineLevel="0" collapsed="false">
      <c r="A95" s="386" t="s">
        <v>12</v>
      </c>
      <c r="B95" s="387" t="s">
        <v>181</v>
      </c>
      <c r="C95" s="156" t="n">
        <v>163738355</v>
      </c>
      <c r="D95" s="388" t="n">
        <v>202448944</v>
      </c>
    </row>
    <row r="96" customFormat="false" ht="12" hidden="false" customHeight="true" outlineLevel="0" collapsed="false">
      <c r="A96" s="351" t="s">
        <v>14</v>
      </c>
      <c r="B96" s="389" t="s">
        <v>182</v>
      </c>
      <c r="C96" s="154" t="n">
        <v>30602576</v>
      </c>
      <c r="D96" s="157" t="n">
        <v>30439235</v>
      </c>
    </row>
    <row r="97" customFormat="false" ht="12" hidden="false" customHeight="true" outlineLevel="0" collapsed="false">
      <c r="A97" s="351" t="s">
        <v>16</v>
      </c>
      <c r="B97" s="389" t="s">
        <v>183</v>
      </c>
      <c r="C97" s="154" t="n">
        <v>91901601</v>
      </c>
      <c r="D97" s="157" t="n">
        <v>141891850</v>
      </c>
    </row>
    <row r="98" customFormat="false" ht="12" hidden="false" customHeight="true" outlineLevel="0" collapsed="false">
      <c r="A98" s="351" t="s">
        <v>18</v>
      </c>
      <c r="B98" s="390" t="s">
        <v>184</v>
      </c>
      <c r="C98" s="154" t="n">
        <v>21226090</v>
      </c>
      <c r="D98" s="157" t="n">
        <v>21226090</v>
      </c>
    </row>
    <row r="99" customFormat="false" ht="12" hidden="false" customHeight="true" outlineLevel="0" collapsed="false">
      <c r="A99" s="351" t="s">
        <v>185</v>
      </c>
      <c r="B99" s="64" t="s">
        <v>186</v>
      </c>
      <c r="C99" s="154" t="n">
        <f aca="false">SUM(C100+C106+C111)</f>
        <v>22225613</v>
      </c>
      <c r="D99" s="434" t="n">
        <f aca="false">SUM(D100+D106+D108+D111)</f>
        <v>14974869</v>
      </c>
    </row>
    <row r="100" customFormat="false" ht="12" hidden="false" customHeight="true" outlineLevel="0" collapsed="false">
      <c r="A100" s="351" t="s">
        <v>22</v>
      </c>
      <c r="B100" s="389" t="s">
        <v>438</v>
      </c>
      <c r="C100" s="154" t="n">
        <v>0</v>
      </c>
      <c r="D100" s="157" t="n">
        <v>654469</v>
      </c>
    </row>
    <row r="101" customFormat="false" ht="12" hidden="false" customHeight="true" outlineLevel="0" collapsed="false">
      <c r="A101" s="351" t="s">
        <v>188</v>
      </c>
      <c r="B101" s="392" t="s">
        <v>189</v>
      </c>
      <c r="C101" s="154"/>
      <c r="D101" s="157"/>
    </row>
    <row r="102" customFormat="false" ht="12" hidden="false" customHeight="true" outlineLevel="0" collapsed="false">
      <c r="A102" s="351" t="s">
        <v>190</v>
      </c>
      <c r="B102" s="392" t="s">
        <v>191</v>
      </c>
      <c r="C102" s="154" t="n">
        <v>0</v>
      </c>
      <c r="D102" s="157" t="n">
        <v>654469</v>
      </c>
    </row>
    <row r="103" customFormat="false" ht="12" hidden="false" customHeight="true" outlineLevel="0" collapsed="false">
      <c r="A103" s="351" t="s">
        <v>192</v>
      </c>
      <c r="B103" s="392" t="s">
        <v>193</v>
      </c>
      <c r="C103" s="154"/>
      <c r="D103" s="157"/>
    </row>
    <row r="104" customFormat="false" ht="12" hidden="false" customHeight="true" outlineLevel="0" collapsed="false">
      <c r="A104" s="351" t="s">
        <v>194</v>
      </c>
      <c r="B104" s="393" t="s">
        <v>195</v>
      </c>
      <c r="C104" s="154"/>
      <c r="D104" s="157"/>
    </row>
    <row r="105" customFormat="false" ht="21.75" hidden="false" customHeight="true" outlineLevel="0" collapsed="false">
      <c r="A105" s="351" t="s">
        <v>196</v>
      </c>
      <c r="B105" s="393" t="s">
        <v>197</v>
      </c>
      <c r="C105" s="154"/>
      <c r="D105" s="157"/>
    </row>
    <row r="106" customFormat="false" ht="12" hidden="false" customHeight="true" outlineLevel="0" collapsed="false">
      <c r="A106" s="351" t="s">
        <v>198</v>
      </c>
      <c r="B106" s="392" t="s">
        <v>199</v>
      </c>
      <c r="C106" s="154" t="n">
        <v>17015613</v>
      </c>
      <c r="D106" s="157" t="n">
        <v>13110400</v>
      </c>
    </row>
    <row r="107" customFormat="false" ht="12" hidden="false" customHeight="true" outlineLevel="0" collapsed="false">
      <c r="A107" s="351" t="s">
        <v>200</v>
      </c>
      <c r="B107" s="392" t="s">
        <v>201</v>
      </c>
      <c r="C107" s="154"/>
      <c r="D107" s="157"/>
    </row>
    <row r="108" customFormat="false" ht="12" hidden="false" customHeight="true" outlineLevel="0" collapsed="false">
      <c r="A108" s="351" t="s">
        <v>202</v>
      </c>
      <c r="B108" s="393" t="s">
        <v>203</v>
      </c>
      <c r="C108" s="154"/>
      <c r="D108" s="157"/>
    </row>
    <row r="109" customFormat="false" ht="12" hidden="false" customHeight="true" outlineLevel="0" collapsed="false">
      <c r="A109" s="394" t="s">
        <v>204</v>
      </c>
      <c r="B109" s="395" t="s">
        <v>205</v>
      </c>
      <c r="C109" s="154"/>
      <c r="D109" s="157"/>
    </row>
    <row r="110" customFormat="false" ht="12" hidden="false" customHeight="true" outlineLevel="0" collapsed="false">
      <c r="A110" s="351" t="s">
        <v>206</v>
      </c>
      <c r="B110" s="395" t="s">
        <v>207</v>
      </c>
      <c r="C110" s="154"/>
      <c r="D110" s="157"/>
    </row>
    <row r="111" customFormat="false" ht="12" hidden="false" customHeight="true" outlineLevel="0" collapsed="false">
      <c r="A111" s="351" t="s">
        <v>208</v>
      </c>
      <c r="B111" s="393" t="s">
        <v>209</v>
      </c>
      <c r="C111" s="154" t="n">
        <v>5210000</v>
      </c>
      <c r="D111" s="157" t="n">
        <v>1210000</v>
      </c>
    </row>
    <row r="112" customFormat="false" ht="12" hidden="false" customHeight="true" outlineLevel="0" collapsed="false">
      <c r="A112" s="351" t="s">
        <v>210</v>
      </c>
      <c r="B112" s="390" t="s">
        <v>211</v>
      </c>
      <c r="C112" s="154"/>
      <c r="D112" s="157"/>
    </row>
    <row r="113" customFormat="false" ht="12" hidden="false" customHeight="true" outlineLevel="0" collapsed="false">
      <c r="A113" s="355" t="s">
        <v>212</v>
      </c>
      <c r="B113" s="389" t="s">
        <v>439</v>
      </c>
      <c r="C113" s="154"/>
      <c r="D113" s="157"/>
    </row>
    <row r="114" customFormat="false" ht="12" hidden="false" customHeight="true" outlineLevel="0" collapsed="false">
      <c r="A114" s="396" t="s">
        <v>214</v>
      </c>
      <c r="B114" s="397" t="s">
        <v>440</v>
      </c>
      <c r="C114" s="357"/>
      <c r="D114" s="358"/>
    </row>
    <row r="115" customFormat="false" ht="12" hidden="false" customHeight="true" outlineLevel="0" collapsed="false">
      <c r="A115" s="54" t="s">
        <v>24</v>
      </c>
      <c r="B115" s="399" t="s">
        <v>216</v>
      </c>
      <c r="C115" s="427" t="n">
        <f aca="false">+C116+C118+C120</f>
        <v>56351471</v>
      </c>
      <c r="D115" s="428" t="n">
        <f aca="false">+D116+D118+D120</f>
        <v>59821461</v>
      </c>
    </row>
    <row r="116" customFormat="false" ht="12" hidden="false" customHeight="true" outlineLevel="0" collapsed="false">
      <c r="A116" s="347" t="s">
        <v>26</v>
      </c>
      <c r="B116" s="389" t="s">
        <v>217</v>
      </c>
      <c r="C116" s="156" t="n">
        <v>56351471</v>
      </c>
      <c r="D116" s="156" t="n">
        <v>59821461</v>
      </c>
    </row>
    <row r="117" customFormat="false" ht="12" hidden="false" customHeight="true" outlineLevel="0" collapsed="false">
      <c r="A117" s="347" t="s">
        <v>28</v>
      </c>
      <c r="B117" s="400" t="s">
        <v>218</v>
      </c>
      <c r="C117" s="154" t="n">
        <v>39950000</v>
      </c>
      <c r="D117" s="154" t="n">
        <v>39950000</v>
      </c>
    </row>
    <row r="118" customFormat="false" ht="12" hidden="false" customHeight="true" outlineLevel="0" collapsed="false">
      <c r="A118" s="347" t="s">
        <v>30</v>
      </c>
      <c r="B118" s="400" t="s">
        <v>219</v>
      </c>
      <c r="C118" s="154"/>
      <c r="D118" s="157"/>
    </row>
    <row r="119" customFormat="false" ht="12" hidden="false" customHeight="true" outlineLevel="0" collapsed="false">
      <c r="A119" s="347" t="s">
        <v>32</v>
      </c>
      <c r="B119" s="400" t="s">
        <v>220</v>
      </c>
      <c r="C119" s="154"/>
      <c r="D119" s="157"/>
    </row>
    <row r="120" customFormat="false" ht="12" hidden="false" customHeight="true" outlineLevel="0" collapsed="false">
      <c r="A120" s="347" t="s">
        <v>34</v>
      </c>
      <c r="B120" s="401" t="s">
        <v>221</v>
      </c>
      <c r="C120" s="154"/>
      <c r="D120" s="157"/>
    </row>
    <row r="121" customFormat="false" ht="12" hidden="false" customHeight="true" outlineLevel="0" collapsed="false">
      <c r="A121" s="347" t="s">
        <v>36</v>
      </c>
      <c r="B121" s="402" t="s">
        <v>222</v>
      </c>
      <c r="C121" s="154"/>
      <c r="D121" s="157"/>
    </row>
    <row r="122" customFormat="false" ht="12" hidden="false" customHeight="true" outlineLevel="0" collapsed="false">
      <c r="A122" s="347" t="s">
        <v>223</v>
      </c>
      <c r="B122" s="403" t="s">
        <v>224</v>
      </c>
      <c r="C122" s="154"/>
      <c r="D122" s="157"/>
    </row>
    <row r="123" customFormat="false" ht="24" hidden="false" customHeight="true" outlineLevel="0" collapsed="false">
      <c r="A123" s="347" t="s">
        <v>225</v>
      </c>
      <c r="B123" s="393" t="s">
        <v>197</v>
      </c>
      <c r="C123" s="154"/>
      <c r="D123" s="157"/>
    </row>
    <row r="124" customFormat="false" ht="12" hidden="false" customHeight="true" outlineLevel="0" collapsed="false">
      <c r="A124" s="347" t="s">
        <v>226</v>
      </c>
      <c r="B124" s="393" t="s">
        <v>227</v>
      </c>
      <c r="C124" s="154"/>
      <c r="D124" s="154"/>
    </row>
    <row r="125" customFormat="false" ht="12" hidden="false" customHeight="true" outlineLevel="0" collapsed="false">
      <c r="A125" s="347" t="s">
        <v>228</v>
      </c>
      <c r="B125" s="393" t="s">
        <v>229</v>
      </c>
      <c r="C125" s="154"/>
      <c r="D125" s="157"/>
    </row>
    <row r="126" customFormat="false" ht="12" hidden="false" customHeight="true" outlineLevel="0" collapsed="false">
      <c r="A126" s="347" t="s">
        <v>230</v>
      </c>
      <c r="B126" s="393" t="s">
        <v>203</v>
      </c>
      <c r="C126" s="154"/>
      <c r="D126" s="157"/>
    </row>
    <row r="127" customFormat="false" ht="12" hidden="false" customHeight="true" outlineLevel="0" collapsed="false">
      <c r="A127" s="347" t="s">
        <v>231</v>
      </c>
      <c r="B127" s="393" t="s">
        <v>232</v>
      </c>
      <c r="C127" s="154"/>
      <c r="D127" s="157"/>
    </row>
    <row r="128" customFormat="false" ht="12" hidden="false" customHeight="true" outlineLevel="0" collapsed="false">
      <c r="A128" s="394" t="s">
        <v>233</v>
      </c>
      <c r="B128" s="393" t="s">
        <v>234</v>
      </c>
      <c r="C128" s="357"/>
      <c r="D128" s="398"/>
    </row>
    <row r="129" customFormat="false" ht="12" hidden="false" customHeight="true" outlineLevel="0" collapsed="false">
      <c r="A129" s="54" t="s">
        <v>38</v>
      </c>
      <c r="B129" s="404" t="s">
        <v>235</v>
      </c>
      <c r="C129" s="427" t="n">
        <f aca="false">+C94+C115</f>
        <v>386045706</v>
      </c>
      <c r="D129" s="428" t="n">
        <f aca="false">+D94+D115</f>
        <v>470802449</v>
      </c>
    </row>
    <row r="130" customFormat="false" ht="12" hidden="false" customHeight="true" outlineLevel="0" collapsed="false">
      <c r="A130" s="54" t="s">
        <v>236</v>
      </c>
      <c r="B130" s="404" t="s">
        <v>237</v>
      </c>
      <c r="C130" s="427" t="n">
        <f aca="false">+C131+C132+C133</f>
        <v>9458380</v>
      </c>
      <c r="D130" s="428" t="n">
        <f aca="false">+D131+D132+D133</f>
        <v>9458380</v>
      </c>
    </row>
    <row r="131" s="385" customFormat="true" ht="12" hidden="false" customHeight="true" outlineLevel="0" collapsed="false">
      <c r="A131" s="347" t="s">
        <v>54</v>
      </c>
      <c r="B131" s="405" t="s">
        <v>441</v>
      </c>
      <c r="C131" s="156"/>
      <c r="D131" s="429"/>
    </row>
    <row r="132" customFormat="false" ht="12" hidden="false" customHeight="true" outlineLevel="0" collapsed="false">
      <c r="A132" s="347" t="s">
        <v>62</v>
      </c>
      <c r="B132" s="405" t="s">
        <v>239</v>
      </c>
      <c r="C132" s="154"/>
      <c r="D132" s="157"/>
    </row>
    <row r="133" customFormat="false" ht="12" hidden="false" customHeight="true" outlineLevel="0" collapsed="false">
      <c r="A133" s="394" t="s">
        <v>64</v>
      </c>
      <c r="B133" s="406" t="s">
        <v>442</v>
      </c>
      <c r="C133" s="357" t="n">
        <v>9458380</v>
      </c>
      <c r="D133" s="358" t="n">
        <v>9458380</v>
      </c>
    </row>
    <row r="134" customFormat="false" ht="12" hidden="false" customHeight="true" outlineLevel="0" collapsed="false">
      <c r="A134" s="54" t="s">
        <v>68</v>
      </c>
      <c r="B134" s="404" t="s">
        <v>241</v>
      </c>
      <c r="C134" s="427" t="n">
        <f aca="false">+C135+C136+C137+C138+C139+C140</f>
        <v>0</v>
      </c>
      <c r="D134" s="428" t="n">
        <f aca="false">+D135+D136+D137+D138+D139+D140</f>
        <v>0</v>
      </c>
    </row>
    <row r="135" customFormat="false" ht="12" hidden="false" customHeight="true" outlineLevel="0" collapsed="false">
      <c r="A135" s="347" t="s">
        <v>70</v>
      </c>
      <c r="B135" s="405" t="s">
        <v>242</v>
      </c>
      <c r="C135" s="156"/>
      <c r="D135" s="388"/>
    </row>
    <row r="136" customFormat="false" ht="12" hidden="false" customHeight="true" outlineLevel="0" collapsed="false">
      <c r="A136" s="347" t="s">
        <v>72</v>
      </c>
      <c r="B136" s="405" t="s">
        <v>243</v>
      </c>
      <c r="C136" s="154"/>
      <c r="D136" s="157"/>
    </row>
    <row r="137" customFormat="false" ht="12" hidden="false" customHeight="true" outlineLevel="0" collapsed="false">
      <c r="A137" s="347" t="s">
        <v>74</v>
      </c>
      <c r="B137" s="405" t="s">
        <v>244</v>
      </c>
      <c r="C137" s="154"/>
      <c r="D137" s="157"/>
    </row>
    <row r="138" customFormat="false" ht="12" hidden="false" customHeight="true" outlineLevel="0" collapsed="false">
      <c r="A138" s="347" t="s">
        <v>76</v>
      </c>
      <c r="B138" s="405" t="s">
        <v>443</v>
      </c>
      <c r="C138" s="154"/>
      <c r="D138" s="157"/>
    </row>
    <row r="139" customFormat="false" ht="12" hidden="false" customHeight="true" outlineLevel="0" collapsed="false">
      <c r="A139" s="347" t="s">
        <v>78</v>
      </c>
      <c r="B139" s="405" t="s">
        <v>246</v>
      </c>
      <c r="C139" s="154"/>
      <c r="D139" s="157"/>
    </row>
    <row r="140" s="385" customFormat="true" ht="12" hidden="false" customHeight="true" outlineLevel="0" collapsed="false">
      <c r="A140" s="394" t="s">
        <v>80</v>
      </c>
      <c r="B140" s="406" t="s">
        <v>247</v>
      </c>
      <c r="C140" s="357"/>
      <c r="D140" s="431"/>
    </row>
    <row r="141" customFormat="false" ht="12" hidden="false" customHeight="true" outlineLevel="0" collapsed="false">
      <c r="A141" s="54" t="s">
        <v>93</v>
      </c>
      <c r="B141" s="404" t="s">
        <v>444</v>
      </c>
      <c r="C141" s="435" t="n">
        <f aca="false">+C142+C143+C145+C146+C144</f>
        <v>0</v>
      </c>
      <c r="D141" s="436" t="n">
        <f aca="false">+D142+D143+D145+D146+D144</f>
        <v>7815038</v>
      </c>
      <c r="K141" s="409"/>
    </row>
    <row r="142" customFormat="false" ht="12.75" hidden="false" customHeight="false" outlineLevel="0" collapsed="false">
      <c r="A142" s="347" t="s">
        <v>95</v>
      </c>
      <c r="B142" s="405" t="s">
        <v>249</v>
      </c>
      <c r="C142" s="156"/>
      <c r="D142" s="388"/>
    </row>
    <row r="143" customFormat="false" ht="12" hidden="false" customHeight="true" outlineLevel="0" collapsed="false">
      <c r="A143" s="347" t="s">
        <v>97</v>
      </c>
      <c r="B143" s="405" t="s">
        <v>250</v>
      </c>
      <c r="C143" s="154" t="n">
        <v>0</v>
      </c>
      <c r="D143" s="157" t="n">
        <v>7815038</v>
      </c>
    </row>
    <row r="144" customFormat="false" ht="12" hidden="false" customHeight="true" outlineLevel="0" collapsed="false">
      <c r="A144" s="347" t="s">
        <v>99</v>
      </c>
      <c r="B144" s="405" t="s">
        <v>445</v>
      </c>
      <c r="C144" s="154"/>
      <c r="D144" s="157"/>
    </row>
    <row r="145" s="385" customFormat="true" ht="12" hidden="false" customHeight="true" outlineLevel="0" collapsed="false">
      <c r="A145" s="347" t="s">
        <v>101</v>
      </c>
      <c r="B145" s="405" t="s">
        <v>310</v>
      </c>
      <c r="C145" s="154"/>
      <c r="D145" s="430"/>
    </row>
    <row r="146" s="385" customFormat="true" ht="12" hidden="false" customHeight="true" outlineLevel="0" collapsed="false">
      <c r="A146" s="394" t="s">
        <v>103</v>
      </c>
      <c r="B146" s="406" t="s">
        <v>351</v>
      </c>
      <c r="C146" s="357"/>
      <c r="D146" s="431"/>
    </row>
    <row r="147" s="385" customFormat="true" ht="12" hidden="false" customHeight="true" outlineLevel="0" collapsed="false">
      <c r="A147" s="54" t="s">
        <v>253</v>
      </c>
      <c r="B147" s="404" t="s">
        <v>254</v>
      </c>
      <c r="C147" s="437" t="n">
        <f aca="false">+C148+C149+C150+C151+C152</f>
        <v>0</v>
      </c>
      <c r="D147" s="438" t="n">
        <f aca="false">+D148+D149+D150+D151+D152</f>
        <v>0</v>
      </c>
    </row>
    <row r="148" s="385" customFormat="true" ht="12" hidden="false" customHeight="true" outlineLevel="0" collapsed="false">
      <c r="A148" s="347" t="s">
        <v>107</v>
      </c>
      <c r="B148" s="405" t="s">
        <v>255</v>
      </c>
      <c r="C148" s="156"/>
      <c r="D148" s="429"/>
    </row>
    <row r="149" s="385" customFormat="true" ht="12" hidden="false" customHeight="true" outlineLevel="0" collapsed="false">
      <c r="A149" s="347" t="s">
        <v>109</v>
      </c>
      <c r="B149" s="405" t="s">
        <v>256</v>
      </c>
      <c r="C149" s="154"/>
      <c r="D149" s="430"/>
    </row>
    <row r="150" s="385" customFormat="true" ht="12" hidden="false" customHeight="true" outlineLevel="0" collapsed="false">
      <c r="A150" s="347" t="s">
        <v>111</v>
      </c>
      <c r="B150" s="405" t="s">
        <v>257</v>
      </c>
      <c r="C150" s="154"/>
      <c r="D150" s="430"/>
    </row>
    <row r="151" s="385" customFormat="true" ht="12" hidden="false" customHeight="true" outlineLevel="0" collapsed="false">
      <c r="A151" s="347" t="s">
        <v>113</v>
      </c>
      <c r="B151" s="405" t="s">
        <v>446</v>
      </c>
      <c r="C151" s="154"/>
      <c r="D151" s="430"/>
    </row>
    <row r="152" customFormat="false" ht="12.75" hidden="false" customHeight="true" outlineLevel="0" collapsed="false">
      <c r="A152" s="394" t="s">
        <v>259</v>
      </c>
      <c r="B152" s="406" t="s">
        <v>260</v>
      </c>
      <c r="C152" s="357"/>
      <c r="D152" s="358"/>
    </row>
    <row r="153" customFormat="false" ht="12.75" hidden="false" customHeight="true" outlineLevel="0" collapsed="false">
      <c r="A153" s="410" t="s">
        <v>115</v>
      </c>
      <c r="B153" s="404" t="s">
        <v>261</v>
      </c>
      <c r="C153" s="437"/>
      <c r="D153" s="438"/>
    </row>
    <row r="154" customFormat="false" ht="12.75" hidden="false" customHeight="true" outlineLevel="0" collapsed="false">
      <c r="A154" s="410" t="s">
        <v>262</v>
      </c>
      <c r="B154" s="404" t="s">
        <v>263</v>
      </c>
      <c r="C154" s="437"/>
      <c r="D154" s="439"/>
    </row>
    <row r="155" customFormat="false" ht="12" hidden="false" customHeight="true" outlineLevel="0" collapsed="false">
      <c r="A155" s="54" t="s">
        <v>264</v>
      </c>
      <c r="B155" s="404" t="s">
        <v>265</v>
      </c>
      <c r="C155" s="437" t="n">
        <f aca="false">+C130+C134+C141+C147+C153+C154</f>
        <v>9458380</v>
      </c>
      <c r="D155" s="438" t="n">
        <f aca="false">+D130+D134+D141+D147+D153+D154</f>
        <v>17273418</v>
      </c>
    </row>
    <row r="156" customFormat="false" ht="15" hidden="false" customHeight="true" outlineLevel="0" collapsed="false">
      <c r="A156" s="412" t="s">
        <v>266</v>
      </c>
      <c r="B156" s="413" t="s">
        <v>267</v>
      </c>
      <c r="C156" s="437" t="n">
        <f aca="false">+C129+C155</f>
        <v>395504086</v>
      </c>
      <c r="D156" s="438" t="n">
        <f aca="false">+D129+D155</f>
        <v>488075867</v>
      </c>
    </row>
    <row r="157" customFormat="false" ht="15" hidden="false" customHeight="true" outlineLevel="0" collapsed="false">
      <c r="A157" s="414"/>
      <c r="B157" s="415"/>
      <c r="C157" s="416"/>
      <c r="D157" s="416"/>
    </row>
    <row r="158" customFormat="false" ht="13.5" hidden="false" customHeight="false" outlineLevel="0" collapsed="false">
      <c r="A158" s="417"/>
      <c r="B158" s="418"/>
      <c r="C158" s="419"/>
      <c r="D158" s="420"/>
    </row>
    <row r="159" customFormat="false" ht="15" hidden="false" customHeight="true" outlineLevel="0" collapsed="false">
      <c r="A159" s="421" t="s">
        <v>447</v>
      </c>
      <c r="B159" s="422"/>
      <c r="C159" s="423" t="n">
        <v>11</v>
      </c>
      <c r="D159" s="424" t="n">
        <v>11</v>
      </c>
    </row>
    <row r="160" customFormat="false" ht="14.25" hidden="false" customHeight="true" outlineLevel="0" collapsed="false">
      <c r="A160" s="421" t="s">
        <v>448</v>
      </c>
      <c r="B160" s="422"/>
      <c r="C160" s="425"/>
      <c r="D160" s="426" t="n">
        <v>34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D48" activeCellId="0" sqref="D48"/>
    </sheetView>
  </sheetViews>
  <sheetFormatPr defaultRowHeight="12.75" zeroHeight="false" outlineLevelRow="0" outlineLevelCol="0"/>
  <cols>
    <col collapsed="false" customWidth="true" hidden="false" outlineLevel="0" max="1" min="1" style="322" width="19.51"/>
    <col collapsed="false" customWidth="true" hidden="false" outlineLevel="0" max="2" min="2" style="323" width="65.34"/>
    <col collapsed="false" customWidth="true" hidden="false" outlineLevel="0" max="3" min="3" style="324" width="14.84"/>
    <col collapsed="false" customWidth="true" hidden="false" outlineLevel="0" max="4" min="4" style="325" width="14.84"/>
    <col collapsed="false" customWidth="true" hidden="false" outlineLevel="0" max="1025" min="5" style="325" width="9.33"/>
  </cols>
  <sheetData>
    <row r="1" s="327" customFormat="true" ht="16.5" hidden="false" customHeight="true" outlineLevel="0" collapsed="false">
      <c r="A1" s="326" t="s">
        <v>451</v>
      </c>
      <c r="B1" s="326"/>
      <c r="C1" s="326"/>
      <c r="D1" s="326"/>
    </row>
    <row r="2" s="331" customFormat="true" ht="28.5" hidden="false" customHeight="true" outlineLevel="0" collapsed="false">
      <c r="A2" s="328" t="s">
        <v>420</v>
      </c>
      <c r="B2" s="329" t="s">
        <v>421</v>
      </c>
      <c r="C2" s="330" t="s">
        <v>422</v>
      </c>
      <c r="D2" s="330"/>
    </row>
    <row r="3" s="331" customFormat="true" ht="24.75" hidden="false" customHeight="false" outlineLevel="0" collapsed="false">
      <c r="A3" s="332" t="s">
        <v>423</v>
      </c>
      <c r="B3" s="333" t="s">
        <v>452</v>
      </c>
      <c r="C3" s="334" t="s">
        <v>422</v>
      </c>
      <c r="D3" s="334"/>
    </row>
    <row r="4" s="33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344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344" customFormat="true" ht="15.95" hidden="false" customHeight="true" outlineLevel="0" collapsed="false">
      <c r="A7" s="345" t="s">
        <v>272</v>
      </c>
      <c r="B7" s="345"/>
      <c r="C7" s="345"/>
      <c r="D7" s="345"/>
    </row>
    <row r="8" s="344" customFormat="true" ht="12" hidden="false" customHeight="true" outlineLevel="0" collapsed="false">
      <c r="A8" s="54" t="s">
        <v>10</v>
      </c>
      <c r="B8" s="346" t="s">
        <v>11</v>
      </c>
      <c r="C8" s="427"/>
      <c r="D8" s="428"/>
    </row>
    <row r="9" s="350" customFormat="true" ht="12" hidden="false" customHeight="true" outlineLevel="0" collapsed="false">
      <c r="A9" s="347" t="s">
        <v>12</v>
      </c>
      <c r="B9" s="348" t="s">
        <v>13</v>
      </c>
      <c r="C9" s="440" t="s">
        <v>268</v>
      </c>
      <c r="D9" s="440"/>
    </row>
    <row r="10" s="354" customFormat="true" ht="12" hidden="false" customHeight="true" outlineLevel="0" collapsed="false">
      <c r="A10" s="351" t="s">
        <v>14</v>
      </c>
      <c r="B10" s="352" t="s">
        <v>15</v>
      </c>
      <c r="C10" s="440"/>
      <c r="D10" s="440"/>
    </row>
    <row r="11" s="354" customFormat="true" ht="12" hidden="false" customHeight="true" outlineLevel="0" collapsed="false">
      <c r="A11" s="351" t="s">
        <v>16</v>
      </c>
      <c r="B11" s="352" t="s">
        <v>17</v>
      </c>
      <c r="C11" s="440"/>
      <c r="D11" s="440"/>
    </row>
    <row r="12" s="354" customFormat="true" ht="12" hidden="false" customHeight="true" outlineLevel="0" collapsed="false">
      <c r="A12" s="351" t="s">
        <v>18</v>
      </c>
      <c r="B12" s="352" t="s">
        <v>19</v>
      </c>
      <c r="C12" s="440"/>
      <c r="D12" s="440"/>
    </row>
    <row r="13" s="354" customFormat="true" ht="12" hidden="false" customHeight="true" outlineLevel="0" collapsed="false">
      <c r="A13" s="351" t="s">
        <v>20</v>
      </c>
      <c r="B13" s="352" t="s">
        <v>429</v>
      </c>
      <c r="C13" s="440"/>
      <c r="D13" s="440"/>
    </row>
    <row r="14" s="350" customFormat="true" ht="12" hidden="false" customHeight="true" outlineLevel="0" collapsed="false">
      <c r="A14" s="355" t="s">
        <v>22</v>
      </c>
      <c r="B14" s="356" t="s">
        <v>23</v>
      </c>
      <c r="C14" s="440"/>
      <c r="D14" s="440"/>
    </row>
    <row r="15" s="350" customFormat="true" ht="12" hidden="false" customHeight="true" outlineLevel="0" collapsed="false">
      <c r="A15" s="54" t="s">
        <v>24</v>
      </c>
      <c r="B15" s="359" t="s">
        <v>25</v>
      </c>
      <c r="C15" s="427"/>
      <c r="D15" s="428"/>
    </row>
    <row r="16" s="350" customFormat="true" ht="12" hidden="false" customHeight="true" outlineLevel="0" collapsed="false">
      <c r="A16" s="347" t="s">
        <v>26</v>
      </c>
      <c r="B16" s="348" t="s">
        <v>27</v>
      </c>
      <c r="C16" s="156"/>
      <c r="D16" s="429"/>
    </row>
    <row r="17" s="350" customFormat="true" ht="12" hidden="false" customHeight="true" outlineLevel="0" collapsed="false">
      <c r="A17" s="351" t="s">
        <v>28</v>
      </c>
      <c r="B17" s="352" t="s">
        <v>29</v>
      </c>
      <c r="C17" s="154"/>
      <c r="D17" s="430"/>
    </row>
    <row r="18" s="350" customFormat="true" ht="12" hidden="false" customHeight="true" outlineLevel="0" collapsed="false">
      <c r="A18" s="351" t="s">
        <v>30</v>
      </c>
      <c r="B18" s="352" t="s">
        <v>31</v>
      </c>
      <c r="C18" s="154"/>
      <c r="D18" s="430"/>
    </row>
    <row r="19" s="350" customFormat="true" ht="12" hidden="false" customHeight="true" outlineLevel="0" collapsed="false">
      <c r="A19" s="351" t="s">
        <v>32</v>
      </c>
      <c r="B19" s="352" t="s">
        <v>33</v>
      </c>
      <c r="C19" s="154"/>
      <c r="D19" s="430"/>
    </row>
    <row r="20" s="350" customFormat="true" ht="12" hidden="false" customHeight="true" outlineLevel="0" collapsed="false">
      <c r="A20" s="351" t="s">
        <v>34</v>
      </c>
      <c r="B20" s="352" t="s">
        <v>35</v>
      </c>
      <c r="C20" s="154"/>
      <c r="D20" s="353"/>
    </row>
    <row r="21" s="354" customFormat="true" ht="12" hidden="false" customHeight="true" outlineLevel="0" collapsed="false">
      <c r="A21" s="355" t="s">
        <v>36</v>
      </c>
      <c r="B21" s="356" t="s">
        <v>37</v>
      </c>
      <c r="C21" s="357"/>
      <c r="D21" s="365"/>
    </row>
    <row r="22" s="354" customFormat="true" ht="12" hidden="false" customHeight="true" outlineLevel="0" collapsed="false">
      <c r="A22" s="54" t="s">
        <v>38</v>
      </c>
      <c r="B22" s="346" t="s">
        <v>39</v>
      </c>
      <c r="C22" s="427"/>
      <c r="D22" s="428"/>
    </row>
    <row r="23" s="354" customFormat="true" ht="12" hidden="false" customHeight="true" outlineLevel="0" collapsed="false">
      <c r="A23" s="347" t="s">
        <v>40</v>
      </c>
      <c r="B23" s="348" t="s">
        <v>41</v>
      </c>
      <c r="C23" s="156"/>
      <c r="D23" s="349"/>
    </row>
    <row r="24" s="350" customFormat="true" ht="12" hidden="false" customHeight="true" outlineLevel="0" collapsed="false">
      <c r="A24" s="351" t="s">
        <v>42</v>
      </c>
      <c r="B24" s="352" t="s">
        <v>43</v>
      </c>
      <c r="C24" s="154"/>
      <c r="D24" s="430"/>
    </row>
    <row r="25" s="354" customFormat="true" ht="12" hidden="false" customHeight="true" outlineLevel="0" collapsed="false">
      <c r="A25" s="351" t="s">
        <v>44</v>
      </c>
      <c r="B25" s="352" t="s">
        <v>45</v>
      </c>
      <c r="C25" s="154"/>
      <c r="D25" s="353"/>
    </row>
    <row r="26" s="354" customFormat="true" ht="12" hidden="false" customHeight="true" outlineLevel="0" collapsed="false">
      <c r="A26" s="351" t="s">
        <v>46</v>
      </c>
      <c r="B26" s="352" t="s">
        <v>47</v>
      </c>
      <c r="C26" s="154"/>
      <c r="D26" s="353"/>
    </row>
    <row r="27" s="354" customFormat="true" ht="12" hidden="false" customHeight="true" outlineLevel="0" collapsed="false">
      <c r="A27" s="351" t="s">
        <v>48</v>
      </c>
      <c r="B27" s="352" t="s">
        <v>49</v>
      </c>
      <c r="C27" s="154"/>
      <c r="D27" s="353"/>
    </row>
    <row r="28" s="354" customFormat="true" ht="12" hidden="false" customHeight="true" outlineLevel="0" collapsed="false">
      <c r="A28" s="355" t="s">
        <v>50</v>
      </c>
      <c r="B28" s="356" t="s">
        <v>51</v>
      </c>
      <c r="C28" s="357"/>
      <c r="D28" s="365"/>
    </row>
    <row r="29" s="354" customFormat="true" ht="12" hidden="false" customHeight="true" outlineLevel="0" collapsed="false">
      <c r="A29" s="54" t="s">
        <v>52</v>
      </c>
      <c r="B29" s="346" t="s">
        <v>53</v>
      </c>
      <c r="C29" s="427"/>
      <c r="D29" s="428"/>
    </row>
    <row r="30" s="354" customFormat="true" ht="12" hidden="false" customHeight="true" outlineLevel="0" collapsed="false">
      <c r="A30" s="347" t="s">
        <v>54</v>
      </c>
      <c r="B30" s="348" t="s">
        <v>430</v>
      </c>
      <c r="C30" s="363"/>
      <c r="D30" s="364"/>
    </row>
    <row r="31" s="354" customFormat="true" ht="12" hidden="false" customHeight="true" outlineLevel="0" collapsed="false">
      <c r="A31" s="351" t="s">
        <v>56</v>
      </c>
      <c r="B31" s="352" t="s">
        <v>57</v>
      </c>
      <c r="C31" s="154"/>
      <c r="D31" s="353"/>
    </row>
    <row r="32" s="354" customFormat="true" ht="12" hidden="false" customHeight="true" outlineLevel="0" collapsed="false">
      <c r="A32" s="351" t="s">
        <v>58</v>
      </c>
      <c r="B32" s="352" t="s">
        <v>59</v>
      </c>
      <c r="C32" s="154"/>
      <c r="D32" s="353"/>
    </row>
    <row r="33" s="354" customFormat="true" ht="12" hidden="false" customHeight="true" outlineLevel="0" collapsed="false">
      <c r="A33" s="351" t="s">
        <v>60</v>
      </c>
      <c r="B33" s="352" t="s">
        <v>61</v>
      </c>
      <c r="C33" s="154"/>
      <c r="D33" s="353"/>
    </row>
    <row r="34" s="354" customFormat="true" ht="12" hidden="false" customHeight="true" outlineLevel="0" collapsed="false">
      <c r="A34" s="351" t="s">
        <v>62</v>
      </c>
      <c r="B34" s="352" t="s">
        <v>63</v>
      </c>
      <c r="C34" s="154"/>
      <c r="D34" s="353"/>
    </row>
    <row r="35" s="354" customFormat="true" ht="12" hidden="false" customHeight="true" outlineLevel="0" collapsed="false">
      <c r="A35" s="351" t="s">
        <v>64</v>
      </c>
      <c r="B35" s="352" t="s">
        <v>65</v>
      </c>
      <c r="C35" s="154"/>
      <c r="D35" s="353"/>
    </row>
    <row r="36" s="354" customFormat="true" ht="12" hidden="false" customHeight="true" outlineLevel="0" collapsed="false">
      <c r="A36" s="355" t="s">
        <v>66</v>
      </c>
      <c r="B36" s="356" t="s">
        <v>67</v>
      </c>
      <c r="C36" s="357"/>
      <c r="D36" s="365"/>
    </row>
    <row r="37" s="354" customFormat="true" ht="12" hidden="false" customHeight="true" outlineLevel="0" collapsed="false">
      <c r="A37" s="54" t="s">
        <v>68</v>
      </c>
      <c r="B37" s="346" t="s">
        <v>69</v>
      </c>
      <c r="C37" s="427"/>
      <c r="D37" s="428"/>
    </row>
    <row r="38" s="354" customFormat="true" ht="12" hidden="false" customHeight="true" outlineLevel="0" collapsed="false">
      <c r="A38" s="347" t="s">
        <v>70</v>
      </c>
      <c r="B38" s="348" t="s">
        <v>71</v>
      </c>
      <c r="C38" s="156"/>
      <c r="D38" s="349"/>
    </row>
    <row r="39" s="354" customFormat="true" ht="12" hidden="false" customHeight="true" outlineLevel="0" collapsed="false">
      <c r="A39" s="351" t="s">
        <v>72</v>
      </c>
      <c r="B39" s="352" t="s">
        <v>73</v>
      </c>
      <c r="C39" s="154"/>
      <c r="D39" s="353"/>
    </row>
    <row r="40" s="354" customFormat="true" ht="12" hidden="false" customHeight="true" outlineLevel="0" collapsed="false">
      <c r="A40" s="351" t="s">
        <v>74</v>
      </c>
      <c r="B40" s="352" t="s">
        <v>75</v>
      </c>
      <c r="C40" s="154"/>
      <c r="D40" s="353"/>
    </row>
    <row r="41" s="354" customFormat="true" ht="12" hidden="false" customHeight="true" outlineLevel="0" collapsed="false">
      <c r="A41" s="351" t="s">
        <v>76</v>
      </c>
      <c r="B41" s="352" t="s">
        <v>77</v>
      </c>
      <c r="C41" s="154"/>
      <c r="D41" s="353"/>
    </row>
    <row r="42" s="354" customFormat="true" ht="12" hidden="false" customHeight="true" outlineLevel="0" collapsed="false">
      <c r="A42" s="351" t="s">
        <v>78</v>
      </c>
      <c r="B42" s="352" t="s">
        <v>79</v>
      </c>
      <c r="C42" s="154"/>
      <c r="D42" s="353"/>
    </row>
    <row r="43" s="354" customFormat="true" ht="12" hidden="false" customHeight="true" outlineLevel="0" collapsed="false">
      <c r="A43" s="351" t="s">
        <v>80</v>
      </c>
      <c r="B43" s="352" t="s">
        <v>81</v>
      </c>
      <c r="C43" s="154"/>
      <c r="D43" s="353"/>
    </row>
    <row r="44" s="354" customFormat="true" ht="12" hidden="false" customHeight="true" outlineLevel="0" collapsed="false">
      <c r="A44" s="351" t="s">
        <v>83</v>
      </c>
      <c r="B44" s="352" t="s">
        <v>84</v>
      </c>
      <c r="C44" s="154"/>
      <c r="D44" s="353"/>
    </row>
    <row r="45" s="354" customFormat="true" ht="12" hidden="false" customHeight="true" outlineLevel="0" collapsed="false">
      <c r="A45" s="351" t="s">
        <v>85</v>
      </c>
      <c r="B45" s="352" t="s">
        <v>86</v>
      </c>
      <c r="C45" s="154"/>
      <c r="D45" s="353"/>
    </row>
    <row r="46" s="354" customFormat="true" ht="12" hidden="false" customHeight="true" outlineLevel="0" collapsed="false">
      <c r="A46" s="351" t="s">
        <v>87</v>
      </c>
      <c r="B46" s="352" t="s">
        <v>88</v>
      </c>
      <c r="C46" s="154"/>
      <c r="D46" s="353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154"/>
      <c r="D47" s="353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57"/>
      <c r="D48" s="365"/>
    </row>
    <row r="49" s="354" customFormat="true" ht="12" hidden="false" customHeight="true" outlineLevel="0" collapsed="false">
      <c r="A49" s="54" t="s">
        <v>93</v>
      </c>
      <c r="B49" s="346" t="s">
        <v>94</v>
      </c>
      <c r="C49" s="427"/>
      <c r="D49" s="428"/>
    </row>
    <row r="50" s="354" customFormat="true" ht="12" hidden="false" customHeight="true" outlineLevel="0" collapsed="false">
      <c r="A50" s="347" t="s">
        <v>95</v>
      </c>
      <c r="B50" s="348" t="s">
        <v>96</v>
      </c>
      <c r="C50" s="156"/>
      <c r="D50" s="349"/>
    </row>
    <row r="51" s="354" customFormat="true" ht="12" hidden="false" customHeight="true" outlineLevel="0" collapsed="false">
      <c r="A51" s="351" t="s">
        <v>97</v>
      </c>
      <c r="B51" s="352" t="s">
        <v>98</v>
      </c>
      <c r="C51" s="154"/>
      <c r="D51" s="353"/>
    </row>
    <row r="52" s="354" customFormat="true" ht="12" hidden="false" customHeight="true" outlineLevel="0" collapsed="false">
      <c r="A52" s="351" t="s">
        <v>99</v>
      </c>
      <c r="B52" s="352" t="s">
        <v>100</v>
      </c>
      <c r="C52" s="154"/>
      <c r="D52" s="353"/>
    </row>
    <row r="53" s="354" customFormat="true" ht="12" hidden="false" customHeight="true" outlineLevel="0" collapsed="false">
      <c r="A53" s="351" t="s">
        <v>101</v>
      </c>
      <c r="B53" s="352" t="s">
        <v>102</v>
      </c>
      <c r="C53" s="154"/>
      <c r="D53" s="353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357"/>
      <c r="D54" s="365"/>
    </row>
    <row r="55" s="354" customFormat="true" ht="12" hidden="false" customHeight="true" outlineLevel="0" collapsed="false">
      <c r="A55" s="54" t="s">
        <v>105</v>
      </c>
      <c r="B55" s="346" t="s">
        <v>106</v>
      </c>
      <c r="C55" s="427"/>
      <c r="D55" s="428"/>
    </row>
    <row r="56" s="354" customFormat="true" ht="12" hidden="false" customHeight="true" outlineLevel="0" collapsed="false">
      <c r="A56" s="347" t="s">
        <v>107</v>
      </c>
      <c r="B56" s="348" t="s">
        <v>108</v>
      </c>
      <c r="C56" s="156"/>
      <c r="D56" s="349"/>
    </row>
    <row r="57" s="354" customFormat="true" ht="12" hidden="false" customHeight="true" outlineLevel="0" collapsed="false">
      <c r="A57" s="351" t="s">
        <v>109</v>
      </c>
      <c r="B57" s="352" t="s">
        <v>110</v>
      </c>
      <c r="C57" s="154"/>
      <c r="D57" s="353"/>
    </row>
    <row r="58" s="354" customFormat="true" ht="12" hidden="false" customHeight="true" outlineLevel="0" collapsed="false">
      <c r="A58" s="351" t="s">
        <v>111</v>
      </c>
      <c r="B58" s="352" t="s">
        <v>112</v>
      </c>
      <c r="C58" s="154"/>
      <c r="D58" s="353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357"/>
      <c r="D59" s="365"/>
    </row>
    <row r="60" s="354" customFormat="true" ht="12" hidden="false" customHeight="true" outlineLevel="0" collapsed="false">
      <c r="A60" s="54" t="s">
        <v>115</v>
      </c>
      <c r="B60" s="359" t="s">
        <v>116</v>
      </c>
      <c r="C60" s="427"/>
      <c r="D60" s="428"/>
    </row>
    <row r="61" s="354" customFormat="true" ht="12" hidden="false" customHeight="true" outlineLevel="0" collapsed="false">
      <c r="A61" s="347" t="s">
        <v>117</v>
      </c>
      <c r="B61" s="348" t="s">
        <v>118</v>
      </c>
      <c r="C61" s="156"/>
      <c r="D61" s="349"/>
    </row>
    <row r="62" s="354" customFormat="true" ht="12" hidden="false" customHeight="true" outlineLevel="0" collapsed="false">
      <c r="A62" s="351" t="s">
        <v>119</v>
      </c>
      <c r="B62" s="352" t="s">
        <v>120</v>
      </c>
      <c r="C62" s="154"/>
      <c r="D62" s="353"/>
    </row>
    <row r="63" s="354" customFormat="true" ht="12" hidden="false" customHeight="true" outlineLevel="0" collapsed="false">
      <c r="A63" s="351" t="s">
        <v>121</v>
      </c>
      <c r="B63" s="352" t="s">
        <v>122</v>
      </c>
      <c r="C63" s="154"/>
      <c r="D63" s="353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357"/>
      <c r="D64" s="365"/>
    </row>
    <row r="65" s="354" customFormat="true" ht="12" hidden="false" customHeight="true" outlineLevel="0" collapsed="false">
      <c r="A65" s="54" t="s">
        <v>262</v>
      </c>
      <c r="B65" s="346" t="s">
        <v>126</v>
      </c>
      <c r="C65" s="427"/>
      <c r="D65" s="428"/>
    </row>
    <row r="66" s="354" customFormat="true" ht="12" hidden="false" customHeight="true" outlineLevel="0" collapsed="false">
      <c r="A66" s="367" t="s">
        <v>431</v>
      </c>
      <c r="B66" s="359" t="s">
        <v>128</v>
      </c>
      <c r="C66" s="427"/>
      <c r="D66" s="428"/>
    </row>
    <row r="67" s="354" customFormat="true" ht="12" hidden="false" customHeight="true" outlineLevel="0" collapsed="false">
      <c r="A67" s="347" t="s">
        <v>129</v>
      </c>
      <c r="B67" s="348" t="s">
        <v>130</v>
      </c>
      <c r="C67" s="156"/>
      <c r="D67" s="349"/>
    </row>
    <row r="68" s="354" customFormat="true" ht="12" hidden="false" customHeight="true" outlineLevel="0" collapsed="false">
      <c r="A68" s="351" t="s">
        <v>131</v>
      </c>
      <c r="B68" s="352" t="s">
        <v>132</v>
      </c>
      <c r="C68" s="154"/>
      <c r="D68" s="353"/>
    </row>
    <row r="69" s="354" customFormat="true" ht="12" hidden="false" customHeight="true" outlineLevel="0" collapsed="false">
      <c r="A69" s="355" t="s">
        <v>133</v>
      </c>
      <c r="B69" s="368" t="s">
        <v>432</v>
      </c>
      <c r="C69" s="357"/>
      <c r="D69" s="365"/>
    </row>
    <row r="70" s="354" customFormat="true" ht="12" hidden="false" customHeight="true" outlineLevel="0" collapsed="false">
      <c r="A70" s="367" t="s">
        <v>135</v>
      </c>
      <c r="B70" s="359" t="s">
        <v>136</v>
      </c>
      <c r="C70" s="427"/>
      <c r="D70" s="428"/>
    </row>
    <row r="71" s="354" customFormat="true" ht="12" hidden="false" customHeight="true" outlineLevel="0" collapsed="false">
      <c r="A71" s="347" t="s">
        <v>137</v>
      </c>
      <c r="B71" s="348" t="s">
        <v>138</v>
      </c>
      <c r="C71" s="156"/>
      <c r="D71" s="349"/>
    </row>
    <row r="72" s="354" customFormat="true" ht="12" hidden="false" customHeight="true" outlineLevel="0" collapsed="false">
      <c r="A72" s="351" t="s">
        <v>139</v>
      </c>
      <c r="B72" s="352" t="s">
        <v>140</v>
      </c>
      <c r="C72" s="154"/>
      <c r="D72" s="353"/>
    </row>
    <row r="73" s="354" customFormat="true" ht="12" hidden="false" customHeight="true" outlineLevel="0" collapsed="false">
      <c r="A73" s="351" t="s">
        <v>141</v>
      </c>
      <c r="B73" s="352" t="s">
        <v>142</v>
      </c>
      <c r="C73" s="154"/>
      <c r="D73" s="353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357"/>
      <c r="D74" s="365"/>
    </row>
    <row r="75" s="354" customFormat="true" ht="12" hidden="false" customHeight="true" outlineLevel="0" collapsed="false">
      <c r="A75" s="367" t="s">
        <v>145</v>
      </c>
      <c r="B75" s="359" t="s">
        <v>146</v>
      </c>
      <c r="C75" s="427"/>
      <c r="D75" s="428"/>
    </row>
    <row r="76" s="354" customFormat="true" ht="12" hidden="false" customHeight="true" outlineLevel="0" collapsed="false">
      <c r="A76" s="347" t="s">
        <v>147</v>
      </c>
      <c r="B76" s="348" t="s">
        <v>148</v>
      </c>
      <c r="C76" s="156"/>
      <c r="D76" s="349"/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357"/>
      <c r="D77" s="365"/>
    </row>
    <row r="78" s="350" customFormat="true" ht="12" hidden="false" customHeight="true" outlineLevel="0" collapsed="false">
      <c r="A78" s="367" t="s">
        <v>151</v>
      </c>
      <c r="B78" s="359" t="s">
        <v>152</v>
      </c>
      <c r="C78" s="427"/>
      <c r="D78" s="428"/>
    </row>
    <row r="79" s="354" customFormat="true" ht="12" hidden="false" customHeight="true" outlineLevel="0" collapsed="false">
      <c r="A79" s="347" t="s">
        <v>153</v>
      </c>
      <c r="B79" s="348" t="s">
        <v>154</v>
      </c>
      <c r="C79" s="156"/>
      <c r="D79" s="349"/>
    </row>
    <row r="80" s="354" customFormat="true" ht="12" hidden="false" customHeight="true" outlineLevel="0" collapsed="false">
      <c r="A80" s="351" t="s">
        <v>155</v>
      </c>
      <c r="B80" s="352" t="s">
        <v>156</v>
      </c>
      <c r="C80" s="154"/>
      <c r="D80" s="353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357"/>
      <c r="D81" s="365"/>
    </row>
    <row r="82" s="354" customFormat="true" ht="12" hidden="false" customHeight="true" outlineLevel="0" collapsed="false">
      <c r="A82" s="367" t="s">
        <v>159</v>
      </c>
      <c r="B82" s="359" t="s">
        <v>160</v>
      </c>
      <c r="C82" s="427"/>
      <c r="D82" s="428"/>
    </row>
    <row r="83" s="354" customFormat="true" ht="12" hidden="false" customHeight="true" outlineLevel="0" collapsed="false">
      <c r="A83" s="369" t="s">
        <v>161</v>
      </c>
      <c r="B83" s="348" t="s">
        <v>162</v>
      </c>
      <c r="C83" s="156"/>
      <c r="D83" s="349"/>
    </row>
    <row r="84" s="354" customFormat="true" ht="12" hidden="false" customHeight="true" outlineLevel="0" collapsed="false">
      <c r="A84" s="370" t="s">
        <v>163</v>
      </c>
      <c r="B84" s="352" t="s">
        <v>164</v>
      </c>
      <c r="C84" s="154"/>
      <c r="D84" s="353"/>
    </row>
    <row r="85" s="354" customFormat="true" ht="12" hidden="false" customHeight="true" outlineLevel="0" collapsed="false">
      <c r="A85" s="370" t="s">
        <v>165</v>
      </c>
      <c r="B85" s="352" t="s">
        <v>166</v>
      </c>
      <c r="C85" s="154"/>
      <c r="D85" s="353"/>
    </row>
    <row r="86" s="350" customFormat="true" ht="12" hidden="false" customHeight="true" outlineLevel="0" collapsed="false">
      <c r="A86" s="371" t="s">
        <v>167</v>
      </c>
      <c r="B86" s="356" t="s">
        <v>168</v>
      </c>
      <c r="C86" s="357"/>
      <c r="D86" s="431"/>
    </row>
    <row r="87" s="350" customFormat="true" ht="12" hidden="false" customHeight="true" outlineLevel="0" collapsed="false">
      <c r="A87" s="367" t="s">
        <v>169</v>
      </c>
      <c r="B87" s="359" t="s">
        <v>170</v>
      </c>
      <c r="C87" s="432"/>
      <c r="D87" s="433"/>
    </row>
    <row r="88" s="350" customFormat="true" ht="12" hidden="false" customHeight="true" outlineLevel="0" collapsed="false">
      <c r="A88" s="367" t="s">
        <v>433</v>
      </c>
      <c r="B88" s="359" t="s">
        <v>172</v>
      </c>
      <c r="C88" s="432"/>
      <c r="D88" s="433"/>
    </row>
    <row r="89" s="350" customFormat="true" ht="12" hidden="false" customHeight="true" outlineLevel="0" collapsed="false">
      <c r="A89" s="367" t="s">
        <v>434</v>
      </c>
      <c r="B89" s="373" t="s">
        <v>174</v>
      </c>
      <c r="C89" s="427"/>
      <c r="D89" s="428"/>
    </row>
    <row r="90" s="350" customFormat="true" ht="12" hidden="false" customHeight="true" outlineLevel="0" collapsed="false">
      <c r="A90" s="374" t="s">
        <v>435</v>
      </c>
      <c r="B90" s="375" t="s">
        <v>436</v>
      </c>
      <c r="C90" s="427"/>
      <c r="D90" s="428"/>
    </row>
    <row r="91" s="350" customFormat="true" ht="12" hidden="false" customHeight="true" outlineLevel="0" collapsed="false">
      <c r="A91" s="376"/>
      <c r="B91" s="377"/>
      <c r="C91" s="378"/>
      <c r="D91" s="378"/>
    </row>
    <row r="92" s="354" customFormat="true" ht="15" hidden="false" customHeight="true" outlineLevel="0" collapsed="false">
      <c r="A92" s="379"/>
      <c r="B92" s="380"/>
      <c r="C92" s="381"/>
      <c r="D92" s="382"/>
    </row>
    <row r="93" s="344" customFormat="true" ht="16.5" hidden="false" customHeight="true" outlineLevel="0" collapsed="false">
      <c r="A93" s="345" t="s">
        <v>273</v>
      </c>
      <c r="B93" s="345"/>
      <c r="C93" s="345"/>
      <c r="D93" s="345"/>
    </row>
    <row r="94" s="385" customFormat="true" ht="12" hidden="false" customHeight="true" outlineLevel="0" collapsed="false">
      <c r="A94" s="383" t="s">
        <v>10</v>
      </c>
      <c r="B94" s="384" t="s">
        <v>437</v>
      </c>
      <c r="C94" s="427"/>
      <c r="D94" s="427"/>
    </row>
    <row r="95" customFormat="false" ht="12" hidden="false" customHeight="true" outlineLevel="0" collapsed="false">
      <c r="A95" s="386" t="s">
        <v>12</v>
      </c>
      <c r="B95" s="387" t="s">
        <v>181</v>
      </c>
      <c r="C95" s="156"/>
      <c r="D95" s="388"/>
    </row>
    <row r="96" customFormat="false" ht="12" hidden="false" customHeight="true" outlineLevel="0" collapsed="false">
      <c r="A96" s="351" t="s">
        <v>14</v>
      </c>
      <c r="B96" s="389" t="s">
        <v>182</v>
      </c>
      <c r="C96" s="154"/>
      <c r="D96" s="157"/>
    </row>
    <row r="97" customFormat="false" ht="12" hidden="false" customHeight="true" outlineLevel="0" collapsed="false">
      <c r="A97" s="351" t="s">
        <v>16</v>
      </c>
      <c r="B97" s="389" t="s">
        <v>183</v>
      </c>
      <c r="C97" s="154"/>
      <c r="D97" s="157"/>
    </row>
    <row r="98" customFormat="false" ht="12" hidden="false" customHeight="true" outlineLevel="0" collapsed="false">
      <c r="A98" s="351" t="s">
        <v>18</v>
      </c>
      <c r="B98" s="390" t="s">
        <v>184</v>
      </c>
      <c r="C98" s="154"/>
      <c r="D98" s="157"/>
    </row>
    <row r="99" customFormat="false" ht="12" hidden="false" customHeight="true" outlineLevel="0" collapsed="false">
      <c r="A99" s="351" t="s">
        <v>185</v>
      </c>
      <c r="B99" s="64" t="s">
        <v>186</v>
      </c>
      <c r="C99" s="154"/>
      <c r="D99" s="154"/>
    </row>
    <row r="100" customFormat="false" ht="12" hidden="false" customHeight="true" outlineLevel="0" collapsed="false">
      <c r="A100" s="351" t="s">
        <v>22</v>
      </c>
      <c r="B100" s="389" t="s">
        <v>438</v>
      </c>
      <c r="C100" s="154"/>
      <c r="D100" s="157"/>
    </row>
    <row r="101" customFormat="false" ht="12" hidden="false" customHeight="true" outlineLevel="0" collapsed="false">
      <c r="A101" s="351" t="s">
        <v>188</v>
      </c>
      <c r="B101" s="392" t="s">
        <v>189</v>
      </c>
      <c r="C101" s="154"/>
      <c r="D101" s="157"/>
    </row>
    <row r="102" customFormat="false" ht="12" hidden="false" customHeight="true" outlineLevel="0" collapsed="false">
      <c r="A102" s="351" t="s">
        <v>190</v>
      </c>
      <c r="B102" s="392" t="s">
        <v>191</v>
      </c>
      <c r="C102" s="154"/>
      <c r="D102" s="157"/>
    </row>
    <row r="103" customFormat="false" ht="12" hidden="false" customHeight="true" outlineLevel="0" collapsed="false">
      <c r="A103" s="351" t="s">
        <v>192</v>
      </c>
      <c r="B103" s="392" t="s">
        <v>193</v>
      </c>
      <c r="C103" s="154"/>
      <c r="D103" s="157"/>
    </row>
    <row r="104" customFormat="false" ht="12" hidden="false" customHeight="true" outlineLevel="0" collapsed="false">
      <c r="A104" s="351" t="s">
        <v>194</v>
      </c>
      <c r="B104" s="393" t="s">
        <v>195</v>
      </c>
      <c r="C104" s="154"/>
      <c r="D104" s="157"/>
    </row>
    <row r="105" customFormat="false" ht="21.75" hidden="false" customHeight="true" outlineLevel="0" collapsed="false">
      <c r="A105" s="351" t="s">
        <v>196</v>
      </c>
      <c r="B105" s="393" t="s">
        <v>197</v>
      </c>
      <c r="C105" s="154"/>
      <c r="D105" s="157"/>
    </row>
    <row r="106" customFormat="false" ht="12" hidden="false" customHeight="true" outlineLevel="0" collapsed="false">
      <c r="A106" s="351" t="s">
        <v>198</v>
      </c>
      <c r="B106" s="392" t="s">
        <v>199</v>
      </c>
      <c r="C106" s="154"/>
      <c r="D106" s="157"/>
    </row>
    <row r="107" customFormat="false" ht="12" hidden="false" customHeight="true" outlineLevel="0" collapsed="false">
      <c r="A107" s="351" t="s">
        <v>200</v>
      </c>
      <c r="B107" s="392" t="s">
        <v>201</v>
      </c>
      <c r="C107" s="154"/>
      <c r="D107" s="157"/>
    </row>
    <row r="108" customFormat="false" ht="12" hidden="false" customHeight="true" outlineLevel="0" collapsed="false">
      <c r="A108" s="351" t="s">
        <v>202</v>
      </c>
      <c r="B108" s="393" t="s">
        <v>203</v>
      </c>
      <c r="C108" s="154"/>
      <c r="D108" s="157"/>
    </row>
    <row r="109" customFormat="false" ht="12" hidden="false" customHeight="true" outlineLevel="0" collapsed="false">
      <c r="A109" s="394" t="s">
        <v>204</v>
      </c>
      <c r="B109" s="395" t="s">
        <v>205</v>
      </c>
      <c r="C109" s="154"/>
      <c r="D109" s="157"/>
    </row>
    <row r="110" customFormat="false" ht="12" hidden="false" customHeight="true" outlineLevel="0" collapsed="false">
      <c r="A110" s="351" t="s">
        <v>206</v>
      </c>
      <c r="B110" s="395" t="s">
        <v>207</v>
      </c>
      <c r="C110" s="154"/>
      <c r="D110" s="157"/>
    </row>
    <row r="111" customFormat="false" ht="12" hidden="false" customHeight="true" outlineLevel="0" collapsed="false">
      <c r="A111" s="351" t="s">
        <v>208</v>
      </c>
      <c r="B111" s="393" t="s">
        <v>209</v>
      </c>
      <c r="C111" s="154"/>
      <c r="D111" s="157"/>
    </row>
    <row r="112" customFormat="false" ht="12" hidden="false" customHeight="true" outlineLevel="0" collapsed="false">
      <c r="A112" s="351" t="s">
        <v>210</v>
      </c>
      <c r="B112" s="390" t="s">
        <v>211</v>
      </c>
      <c r="C112" s="154"/>
      <c r="D112" s="157"/>
    </row>
    <row r="113" customFormat="false" ht="12" hidden="false" customHeight="true" outlineLevel="0" collapsed="false">
      <c r="A113" s="355" t="s">
        <v>212</v>
      </c>
      <c r="B113" s="389" t="s">
        <v>439</v>
      </c>
      <c r="C113" s="154"/>
      <c r="D113" s="157"/>
    </row>
    <row r="114" customFormat="false" ht="12" hidden="false" customHeight="true" outlineLevel="0" collapsed="false">
      <c r="A114" s="396" t="s">
        <v>214</v>
      </c>
      <c r="B114" s="397" t="s">
        <v>440</v>
      </c>
      <c r="C114" s="357"/>
      <c r="D114" s="358"/>
    </row>
    <row r="115" customFormat="false" ht="12" hidden="false" customHeight="true" outlineLevel="0" collapsed="false">
      <c r="A115" s="54" t="s">
        <v>24</v>
      </c>
      <c r="B115" s="399" t="s">
        <v>216</v>
      </c>
      <c r="C115" s="427"/>
      <c r="D115" s="428"/>
    </row>
    <row r="116" customFormat="false" ht="12" hidden="false" customHeight="true" outlineLevel="0" collapsed="false">
      <c r="A116" s="347" t="s">
        <v>26</v>
      </c>
      <c r="B116" s="389" t="s">
        <v>217</v>
      </c>
      <c r="C116" s="156"/>
      <c r="D116" s="388"/>
    </row>
    <row r="117" customFormat="false" ht="12" hidden="false" customHeight="true" outlineLevel="0" collapsed="false">
      <c r="A117" s="347" t="s">
        <v>28</v>
      </c>
      <c r="B117" s="400" t="s">
        <v>218</v>
      </c>
      <c r="C117" s="154"/>
      <c r="D117" s="157"/>
    </row>
    <row r="118" customFormat="false" ht="12" hidden="false" customHeight="true" outlineLevel="0" collapsed="false">
      <c r="A118" s="347" t="s">
        <v>30</v>
      </c>
      <c r="B118" s="400" t="s">
        <v>219</v>
      </c>
      <c r="C118" s="154"/>
      <c r="D118" s="157"/>
    </row>
    <row r="119" customFormat="false" ht="12" hidden="false" customHeight="true" outlineLevel="0" collapsed="false">
      <c r="A119" s="347" t="s">
        <v>32</v>
      </c>
      <c r="B119" s="400" t="s">
        <v>220</v>
      </c>
      <c r="C119" s="154"/>
      <c r="D119" s="157"/>
    </row>
    <row r="120" customFormat="false" ht="12" hidden="false" customHeight="true" outlineLevel="0" collapsed="false">
      <c r="A120" s="347" t="s">
        <v>34</v>
      </c>
      <c r="B120" s="401" t="s">
        <v>221</v>
      </c>
      <c r="C120" s="154"/>
      <c r="D120" s="157"/>
    </row>
    <row r="121" customFormat="false" ht="12" hidden="false" customHeight="true" outlineLevel="0" collapsed="false">
      <c r="A121" s="347" t="s">
        <v>36</v>
      </c>
      <c r="B121" s="402" t="s">
        <v>222</v>
      </c>
      <c r="C121" s="154"/>
      <c r="D121" s="157"/>
    </row>
    <row r="122" customFormat="false" ht="12" hidden="false" customHeight="true" outlineLevel="0" collapsed="false">
      <c r="A122" s="347" t="s">
        <v>223</v>
      </c>
      <c r="B122" s="403" t="s">
        <v>224</v>
      </c>
      <c r="C122" s="154"/>
      <c r="D122" s="157"/>
    </row>
    <row r="123" customFormat="false" ht="24" hidden="false" customHeight="true" outlineLevel="0" collapsed="false">
      <c r="A123" s="347" t="s">
        <v>225</v>
      </c>
      <c r="B123" s="393" t="s">
        <v>197</v>
      </c>
      <c r="C123" s="154"/>
      <c r="D123" s="157"/>
    </row>
    <row r="124" customFormat="false" ht="12" hidden="false" customHeight="true" outlineLevel="0" collapsed="false">
      <c r="A124" s="347" t="s">
        <v>226</v>
      </c>
      <c r="B124" s="393" t="s">
        <v>227</v>
      </c>
      <c r="C124" s="154"/>
      <c r="D124" s="157"/>
    </row>
    <row r="125" customFormat="false" ht="12" hidden="false" customHeight="true" outlineLevel="0" collapsed="false">
      <c r="A125" s="347" t="s">
        <v>228</v>
      </c>
      <c r="B125" s="393" t="s">
        <v>229</v>
      </c>
      <c r="C125" s="154"/>
      <c r="D125" s="157"/>
    </row>
    <row r="126" customFormat="false" ht="12" hidden="false" customHeight="true" outlineLevel="0" collapsed="false">
      <c r="A126" s="347" t="s">
        <v>230</v>
      </c>
      <c r="B126" s="393" t="s">
        <v>203</v>
      </c>
      <c r="C126" s="154"/>
      <c r="D126" s="157"/>
    </row>
    <row r="127" customFormat="false" ht="12" hidden="false" customHeight="true" outlineLevel="0" collapsed="false">
      <c r="A127" s="347" t="s">
        <v>231</v>
      </c>
      <c r="B127" s="393" t="s">
        <v>232</v>
      </c>
      <c r="C127" s="154"/>
      <c r="D127" s="157"/>
    </row>
    <row r="128" customFormat="false" ht="12" hidden="false" customHeight="true" outlineLevel="0" collapsed="false">
      <c r="A128" s="394" t="s">
        <v>233</v>
      </c>
      <c r="B128" s="393" t="s">
        <v>234</v>
      </c>
      <c r="C128" s="357"/>
      <c r="D128" s="358"/>
    </row>
    <row r="129" customFormat="false" ht="12" hidden="false" customHeight="true" outlineLevel="0" collapsed="false">
      <c r="A129" s="54" t="s">
        <v>38</v>
      </c>
      <c r="B129" s="404" t="s">
        <v>235</v>
      </c>
      <c r="C129" s="427"/>
      <c r="D129" s="428"/>
    </row>
    <row r="130" customFormat="false" ht="12" hidden="false" customHeight="true" outlineLevel="0" collapsed="false">
      <c r="A130" s="54" t="s">
        <v>236</v>
      </c>
      <c r="B130" s="404" t="s">
        <v>237</v>
      </c>
      <c r="C130" s="427"/>
      <c r="D130" s="428"/>
    </row>
    <row r="131" s="385" customFormat="true" ht="12" hidden="false" customHeight="true" outlineLevel="0" collapsed="false">
      <c r="A131" s="347" t="s">
        <v>54</v>
      </c>
      <c r="B131" s="405" t="s">
        <v>441</v>
      </c>
      <c r="C131" s="156"/>
      <c r="D131" s="429"/>
    </row>
    <row r="132" customFormat="false" ht="12" hidden="false" customHeight="true" outlineLevel="0" collapsed="false">
      <c r="A132" s="347" t="s">
        <v>62</v>
      </c>
      <c r="B132" s="405" t="s">
        <v>239</v>
      </c>
      <c r="C132" s="154"/>
      <c r="D132" s="157"/>
    </row>
    <row r="133" customFormat="false" ht="12" hidden="false" customHeight="true" outlineLevel="0" collapsed="false">
      <c r="A133" s="394" t="s">
        <v>64</v>
      </c>
      <c r="B133" s="406" t="s">
        <v>442</v>
      </c>
      <c r="C133" s="357"/>
      <c r="D133" s="358"/>
    </row>
    <row r="134" customFormat="false" ht="12" hidden="false" customHeight="true" outlineLevel="0" collapsed="false">
      <c r="A134" s="54" t="s">
        <v>68</v>
      </c>
      <c r="B134" s="404" t="s">
        <v>241</v>
      </c>
      <c r="C134" s="427"/>
      <c r="D134" s="428"/>
    </row>
    <row r="135" customFormat="false" ht="12" hidden="false" customHeight="true" outlineLevel="0" collapsed="false">
      <c r="A135" s="347" t="s">
        <v>70</v>
      </c>
      <c r="B135" s="405" t="s">
        <v>242</v>
      </c>
      <c r="C135" s="156"/>
      <c r="D135" s="388"/>
    </row>
    <row r="136" customFormat="false" ht="12" hidden="false" customHeight="true" outlineLevel="0" collapsed="false">
      <c r="A136" s="347" t="s">
        <v>72</v>
      </c>
      <c r="B136" s="405" t="s">
        <v>243</v>
      </c>
      <c r="C136" s="154"/>
      <c r="D136" s="157"/>
    </row>
    <row r="137" customFormat="false" ht="12" hidden="false" customHeight="true" outlineLevel="0" collapsed="false">
      <c r="A137" s="347" t="s">
        <v>74</v>
      </c>
      <c r="B137" s="405" t="s">
        <v>244</v>
      </c>
      <c r="C137" s="154"/>
      <c r="D137" s="157"/>
    </row>
    <row r="138" customFormat="false" ht="12" hidden="false" customHeight="true" outlineLevel="0" collapsed="false">
      <c r="A138" s="347" t="s">
        <v>76</v>
      </c>
      <c r="B138" s="405" t="s">
        <v>443</v>
      </c>
      <c r="C138" s="154"/>
      <c r="D138" s="157"/>
    </row>
    <row r="139" customFormat="false" ht="12" hidden="false" customHeight="true" outlineLevel="0" collapsed="false">
      <c r="A139" s="347" t="s">
        <v>78</v>
      </c>
      <c r="B139" s="405" t="s">
        <v>246</v>
      </c>
      <c r="C139" s="154"/>
      <c r="D139" s="157"/>
    </row>
    <row r="140" s="385" customFormat="true" ht="12" hidden="false" customHeight="true" outlineLevel="0" collapsed="false">
      <c r="A140" s="394" t="s">
        <v>80</v>
      </c>
      <c r="B140" s="406" t="s">
        <v>247</v>
      </c>
      <c r="C140" s="357"/>
      <c r="D140" s="431"/>
    </row>
    <row r="141" customFormat="false" ht="12" hidden="false" customHeight="true" outlineLevel="0" collapsed="false">
      <c r="A141" s="54" t="s">
        <v>93</v>
      </c>
      <c r="B141" s="404" t="s">
        <v>444</v>
      </c>
      <c r="C141" s="435"/>
      <c r="D141" s="436"/>
      <c r="K141" s="409"/>
    </row>
    <row r="142" customFormat="false" ht="12.75" hidden="false" customHeight="false" outlineLevel="0" collapsed="false">
      <c r="A142" s="347" t="s">
        <v>95</v>
      </c>
      <c r="B142" s="405" t="s">
        <v>249</v>
      </c>
      <c r="C142" s="156"/>
      <c r="D142" s="388"/>
    </row>
    <row r="143" customFormat="false" ht="12" hidden="false" customHeight="true" outlineLevel="0" collapsed="false">
      <c r="A143" s="347" t="s">
        <v>97</v>
      </c>
      <c r="B143" s="405" t="s">
        <v>250</v>
      </c>
      <c r="C143" s="154"/>
      <c r="D143" s="157"/>
    </row>
    <row r="144" customFormat="false" ht="12" hidden="false" customHeight="true" outlineLevel="0" collapsed="false">
      <c r="A144" s="347" t="s">
        <v>99</v>
      </c>
      <c r="B144" s="405" t="s">
        <v>445</v>
      </c>
      <c r="C144" s="154"/>
      <c r="D144" s="157"/>
    </row>
    <row r="145" s="385" customFormat="true" ht="12" hidden="false" customHeight="true" outlineLevel="0" collapsed="false">
      <c r="A145" s="347" t="s">
        <v>101</v>
      </c>
      <c r="B145" s="405" t="s">
        <v>310</v>
      </c>
      <c r="C145" s="154"/>
      <c r="D145" s="430"/>
    </row>
    <row r="146" s="385" customFormat="true" ht="12" hidden="false" customHeight="true" outlineLevel="0" collapsed="false">
      <c r="A146" s="394" t="s">
        <v>103</v>
      </c>
      <c r="B146" s="406" t="s">
        <v>351</v>
      </c>
      <c r="C146" s="357"/>
      <c r="D146" s="431"/>
    </row>
    <row r="147" s="385" customFormat="true" ht="12" hidden="false" customHeight="true" outlineLevel="0" collapsed="false">
      <c r="A147" s="54" t="s">
        <v>253</v>
      </c>
      <c r="B147" s="404" t="s">
        <v>254</v>
      </c>
      <c r="C147" s="437"/>
      <c r="D147" s="438"/>
    </row>
    <row r="148" s="385" customFormat="true" ht="12" hidden="false" customHeight="true" outlineLevel="0" collapsed="false">
      <c r="A148" s="347" t="s">
        <v>107</v>
      </c>
      <c r="B148" s="405" t="s">
        <v>255</v>
      </c>
      <c r="C148" s="156"/>
      <c r="D148" s="429"/>
    </row>
    <row r="149" s="385" customFormat="true" ht="12" hidden="false" customHeight="true" outlineLevel="0" collapsed="false">
      <c r="A149" s="347" t="s">
        <v>109</v>
      </c>
      <c r="B149" s="405" t="s">
        <v>256</v>
      </c>
      <c r="C149" s="154"/>
      <c r="D149" s="430"/>
    </row>
    <row r="150" s="385" customFormat="true" ht="12" hidden="false" customHeight="true" outlineLevel="0" collapsed="false">
      <c r="A150" s="347" t="s">
        <v>111</v>
      </c>
      <c r="B150" s="405" t="s">
        <v>257</v>
      </c>
      <c r="C150" s="154"/>
      <c r="D150" s="430"/>
    </row>
    <row r="151" s="385" customFormat="true" ht="12" hidden="false" customHeight="true" outlineLevel="0" collapsed="false">
      <c r="A151" s="347" t="s">
        <v>113</v>
      </c>
      <c r="B151" s="405" t="s">
        <v>446</v>
      </c>
      <c r="C151" s="154"/>
      <c r="D151" s="430"/>
    </row>
    <row r="152" customFormat="false" ht="12.75" hidden="false" customHeight="true" outlineLevel="0" collapsed="false">
      <c r="A152" s="394" t="s">
        <v>259</v>
      </c>
      <c r="B152" s="406" t="s">
        <v>260</v>
      </c>
      <c r="C152" s="357"/>
      <c r="D152" s="358"/>
    </row>
    <row r="153" customFormat="false" ht="12.75" hidden="false" customHeight="true" outlineLevel="0" collapsed="false">
      <c r="A153" s="410" t="s">
        <v>115</v>
      </c>
      <c r="B153" s="404" t="s">
        <v>261</v>
      </c>
      <c r="C153" s="437"/>
      <c r="D153" s="438"/>
    </row>
    <row r="154" customFormat="false" ht="12.75" hidden="false" customHeight="true" outlineLevel="0" collapsed="false">
      <c r="A154" s="410" t="s">
        <v>262</v>
      </c>
      <c r="B154" s="404" t="s">
        <v>263</v>
      </c>
      <c r="C154" s="437"/>
      <c r="D154" s="439"/>
    </row>
    <row r="155" customFormat="false" ht="12" hidden="false" customHeight="true" outlineLevel="0" collapsed="false">
      <c r="A155" s="54" t="s">
        <v>264</v>
      </c>
      <c r="B155" s="404" t="s">
        <v>265</v>
      </c>
      <c r="C155" s="437"/>
      <c r="D155" s="438"/>
    </row>
    <row r="156" customFormat="false" ht="15" hidden="false" customHeight="true" outlineLevel="0" collapsed="false">
      <c r="A156" s="412" t="s">
        <v>266</v>
      </c>
      <c r="B156" s="413" t="s">
        <v>267</v>
      </c>
      <c r="C156" s="437"/>
      <c r="D156" s="438"/>
    </row>
    <row r="157" customFormat="false" ht="15" hidden="false" customHeight="true" outlineLevel="0" collapsed="false">
      <c r="A157" s="414"/>
      <c r="B157" s="415"/>
      <c r="C157" s="416"/>
      <c r="D157" s="416"/>
    </row>
    <row r="158" customFormat="false" ht="13.5" hidden="false" customHeight="false" outlineLevel="0" collapsed="false">
      <c r="A158" s="417"/>
      <c r="B158" s="418"/>
      <c r="C158" s="419"/>
      <c r="D158" s="420"/>
    </row>
    <row r="159" customFormat="false" ht="15" hidden="false" customHeight="true" outlineLevel="0" collapsed="false">
      <c r="A159" s="421" t="s">
        <v>447</v>
      </c>
      <c r="B159" s="422"/>
      <c r="C159" s="423"/>
      <c r="D159" s="424"/>
    </row>
    <row r="160" customFormat="false" ht="14.25" hidden="false" customHeight="true" outlineLevel="0" collapsed="false">
      <c r="A160" s="421" t="s">
        <v>448</v>
      </c>
      <c r="B160" s="422"/>
      <c r="C160" s="425"/>
      <c r="D160" s="426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2" width="19.51"/>
    <col collapsed="false" customWidth="true" hidden="false" outlineLevel="0" max="2" min="2" style="323" width="65.34"/>
    <col collapsed="false" customWidth="true" hidden="false" outlineLevel="0" max="3" min="3" style="324" width="14.84"/>
    <col collapsed="false" customWidth="true" hidden="false" outlineLevel="0" max="4" min="4" style="325" width="14.84"/>
    <col collapsed="false" customWidth="true" hidden="false" outlineLevel="0" max="1025" min="5" style="325" width="9.33"/>
  </cols>
  <sheetData>
    <row r="1" s="327" customFormat="true" ht="16.5" hidden="false" customHeight="true" outlineLevel="0" collapsed="false">
      <c r="A1" s="326" t="s">
        <v>453</v>
      </c>
      <c r="B1" s="326"/>
      <c r="C1" s="326"/>
      <c r="D1" s="326"/>
    </row>
    <row r="2" s="331" customFormat="true" ht="28.5" hidden="false" customHeight="true" outlineLevel="0" collapsed="false">
      <c r="A2" s="328" t="s">
        <v>420</v>
      </c>
      <c r="B2" s="329" t="s">
        <v>421</v>
      </c>
      <c r="C2" s="330" t="s">
        <v>422</v>
      </c>
      <c r="D2" s="330"/>
    </row>
    <row r="3" s="331" customFormat="true" ht="24.75" hidden="false" customHeight="false" outlineLevel="0" collapsed="false">
      <c r="A3" s="332" t="s">
        <v>423</v>
      </c>
      <c r="B3" s="333" t="s">
        <v>454</v>
      </c>
      <c r="C3" s="334" t="s">
        <v>422</v>
      </c>
      <c r="D3" s="334"/>
    </row>
    <row r="4" s="33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344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344" customFormat="true" ht="15.95" hidden="false" customHeight="true" outlineLevel="0" collapsed="false">
      <c r="A7" s="345" t="s">
        <v>272</v>
      </c>
      <c r="B7" s="345"/>
      <c r="C7" s="345"/>
      <c r="D7" s="345"/>
    </row>
    <row r="8" s="344" customFormat="true" ht="12" hidden="false" customHeight="true" outlineLevel="0" collapsed="false">
      <c r="A8" s="54" t="s">
        <v>10</v>
      </c>
      <c r="B8" s="346" t="s">
        <v>11</v>
      </c>
      <c r="C8" s="427"/>
      <c r="D8" s="428"/>
    </row>
    <row r="9" s="350" customFormat="true" ht="12" hidden="false" customHeight="true" outlineLevel="0" collapsed="false">
      <c r="A9" s="347" t="s">
        <v>12</v>
      </c>
      <c r="B9" s="348" t="s">
        <v>13</v>
      </c>
      <c r="C9" s="440" t="s">
        <v>268</v>
      </c>
      <c r="D9" s="440"/>
    </row>
    <row r="10" s="354" customFormat="true" ht="12" hidden="false" customHeight="true" outlineLevel="0" collapsed="false">
      <c r="A10" s="351" t="s">
        <v>14</v>
      </c>
      <c r="B10" s="352" t="s">
        <v>15</v>
      </c>
      <c r="C10" s="440"/>
      <c r="D10" s="440"/>
    </row>
    <row r="11" s="354" customFormat="true" ht="12" hidden="false" customHeight="true" outlineLevel="0" collapsed="false">
      <c r="A11" s="351" t="s">
        <v>16</v>
      </c>
      <c r="B11" s="352" t="s">
        <v>17</v>
      </c>
      <c r="C11" s="440"/>
      <c r="D11" s="440"/>
    </row>
    <row r="12" s="354" customFormat="true" ht="12" hidden="false" customHeight="true" outlineLevel="0" collapsed="false">
      <c r="A12" s="351" t="s">
        <v>18</v>
      </c>
      <c r="B12" s="352" t="s">
        <v>19</v>
      </c>
      <c r="C12" s="440"/>
      <c r="D12" s="440"/>
    </row>
    <row r="13" s="354" customFormat="true" ht="12" hidden="false" customHeight="true" outlineLevel="0" collapsed="false">
      <c r="A13" s="351" t="s">
        <v>20</v>
      </c>
      <c r="B13" s="352" t="s">
        <v>429</v>
      </c>
      <c r="C13" s="440"/>
      <c r="D13" s="440"/>
    </row>
    <row r="14" s="350" customFormat="true" ht="12" hidden="false" customHeight="true" outlineLevel="0" collapsed="false">
      <c r="A14" s="355" t="s">
        <v>22</v>
      </c>
      <c r="B14" s="356" t="s">
        <v>23</v>
      </c>
      <c r="C14" s="440"/>
      <c r="D14" s="440"/>
    </row>
    <row r="15" s="350" customFormat="true" ht="12" hidden="false" customHeight="true" outlineLevel="0" collapsed="false">
      <c r="A15" s="54" t="s">
        <v>24</v>
      </c>
      <c r="B15" s="359" t="s">
        <v>25</v>
      </c>
      <c r="C15" s="427"/>
      <c r="D15" s="428"/>
    </row>
    <row r="16" s="350" customFormat="true" ht="12" hidden="false" customHeight="true" outlineLevel="0" collapsed="false">
      <c r="A16" s="347" t="s">
        <v>26</v>
      </c>
      <c r="B16" s="348" t="s">
        <v>27</v>
      </c>
      <c r="C16" s="156"/>
      <c r="D16" s="429"/>
    </row>
    <row r="17" s="350" customFormat="true" ht="12" hidden="false" customHeight="true" outlineLevel="0" collapsed="false">
      <c r="A17" s="351" t="s">
        <v>28</v>
      </c>
      <c r="B17" s="352" t="s">
        <v>29</v>
      </c>
      <c r="C17" s="154"/>
      <c r="D17" s="430"/>
    </row>
    <row r="18" s="350" customFormat="true" ht="12" hidden="false" customHeight="true" outlineLevel="0" collapsed="false">
      <c r="A18" s="351" t="s">
        <v>30</v>
      </c>
      <c r="B18" s="352" t="s">
        <v>31</v>
      </c>
      <c r="C18" s="154"/>
      <c r="D18" s="430"/>
    </row>
    <row r="19" s="350" customFormat="true" ht="12" hidden="false" customHeight="true" outlineLevel="0" collapsed="false">
      <c r="A19" s="351" t="s">
        <v>32</v>
      </c>
      <c r="B19" s="352" t="s">
        <v>33</v>
      </c>
      <c r="C19" s="154"/>
      <c r="D19" s="430"/>
    </row>
    <row r="20" s="350" customFormat="true" ht="12" hidden="false" customHeight="true" outlineLevel="0" collapsed="false">
      <c r="A20" s="351" t="s">
        <v>34</v>
      </c>
      <c r="B20" s="352" t="s">
        <v>35</v>
      </c>
      <c r="C20" s="154"/>
      <c r="D20" s="353"/>
    </row>
    <row r="21" s="354" customFormat="true" ht="12" hidden="false" customHeight="true" outlineLevel="0" collapsed="false">
      <c r="A21" s="355" t="s">
        <v>36</v>
      </c>
      <c r="B21" s="356" t="s">
        <v>37</v>
      </c>
      <c r="C21" s="357"/>
      <c r="D21" s="365"/>
    </row>
    <row r="22" s="354" customFormat="true" ht="12" hidden="false" customHeight="true" outlineLevel="0" collapsed="false">
      <c r="A22" s="54" t="s">
        <v>38</v>
      </c>
      <c r="B22" s="346" t="s">
        <v>39</v>
      </c>
      <c r="C22" s="427"/>
      <c r="D22" s="428"/>
    </row>
    <row r="23" s="354" customFormat="true" ht="12" hidden="false" customHeight="true" outlineLevel="0" collapsed="false">
      <c r="A23" s="347" t="s">
        <v>40</v>
      </c>
      <c r="B23" s="348" t="s">
        <v>41</v>
      </c>
      <c r="C23" s="156"/>
      <c r="D23" s="349"/>
    </row>
    <row r="24" s="350" customFormat="true" ht="12" hidden="false" customHeight="true" outlineLevel="0" collapsed="false">
      <c r="A24" s="351" t="s">
        <v>42</v>
      </c>
      <c r="B24" s="352" t="s">
        <v>43</v>
      </c>
      <c r="C24" s="154"/>
      <c r="D24" s="430"/>
    </row>
    <row r="25" s="354" customFormat="true" ht="12" hidden="false" customHeight="true" outlineLevel="0" collapsed="false">
      <c r="A25" s="351" t="s">
        <v>44</v>
      </c>
      <c r="B25" s="352" t="s">
        <v>45</v>
      </c>
      <c r="C25" s="154"/>
      <c r="D25" s="353"/>
    </row>
    <row r="26" s="354" customFormat="true" ht="12" hidden="false" customHeight="true" outlineLevel="0" collapsed="false">
      <c r="A26" s="351" t="s">
        <v>46</v>
      </c>
      <c r="B26" s="352" t="s">
        <v>47</v>
      </c>
      <c r="C26" s="154"/>
      <c r="D26" s="353"/>
    </row>
    <row r="27" s="354" customFormat="true" ht="12" hidden="false" customHeight="true" outlineLevel="0" collapsed="false">
      <c r="A27" s="351" t="s">
        <v>48</v>
      </c>
      <c r="B27" s="352" t="s">
        <v>49</v>
      </c>
      <c r="C27" s="154"/>
      <c r="D27" s="353"/>
    </row>
    <row r="28" s="354" customFormat="true" ht="12" hidden="false" customHeight="true" outlineLevel="0" collapsed="false">
      <c r="A28" s="355" t="s">
        <v>50</v>
      </c>
      <c r="B28" s="356" t="s">
        <v>51</v>
      </c>
      <c r="C28" s="357"/>
      <c r="D28" s="365"/>
    </row>
    <row r="29" s="354" customFormat="true" ht="12" hidden="false" customHeight="true" outlineLevel="0" collapsed="false">
      <c r="A29" s="54" t="s">
        <v>52</v>
      </c>
      <c r="B29" s="346" t="s">
        <v>53</v>
      </c>
      <c r="C29" s="427"/>
      <c r="D29" s="428"/>
    </row>
    <row r="30" s="354" customFormat="true" ht="12" hidden="false" customHeight="true" outlineLevel="0" collapsed="false">
      <c r="A30" s="347" t="s">
        <v>54</v>
      </c>
      <c r="B30" s="348" t="s">
        <v>430</v>
      </c>
      <c r="C30" s="363"/>
      <c r="D30" s="364"/>
    </row>
    <row r="31" s="354" customFormat="true" ht="12" hidden="false" customHeight="true" outlineLevel="0" collapsed="false">
      <c r="A31" s="351" t="s">
        <v>56</v>
      </c>
      <c r="B31" s="352" t="s">
        <v>57</v>
      </c>
      <c r="C31" s="154"/>
      <c r="D31" s="353"/>
    </row>
    <row r="32" s="354" customFormat="true" ht="12" hidden="false" customHeight="true" outlineLevel="0" collapsed="false">
      <c r="A32" s="351" t="s">
        <v>58</v>
      </c>
      <c r="B32" s="352" t="s">
        <v>59</v>
      </c>
      <c r="C32" s="154"/>
      <c r="D32" s="353"/>
    </row>
    <row r="33" s="354" customFormat="true" ht="12" hidden="false" customHeight="true" outlineLevel="0" collapsed="false">
      <c r="A33" s="351" t="s">
        <v>60</v>
      </c>
      <c r="B33" s="352" t="s">
        <v>61</v>
      </c>
      <c r="C33" s="154"/>
      <c r="D33" s="353"/>
    </row>
    <row r="34" s="354" customFormat="true" ht="12" hidden="false" customHeight="true" outlineLevel="0" collapsed="false">
      <c r="A34" s="351" t="s">
        <v>62</v>
      </c>
      <c r="B34" s="352" t="s">
        <v>63</v>
      </c>
      <c r="C34" s="154"/>
      <c r="D34" s="353"/>
    </row>
    <row r="35" s="354" customFormat="true" ht="12" hidden="false" customHeight="true" outlineLevel="0" collapsed="false">
      <c r="A35" s="351" t="s">
        <v>64</v>
      </c>
      <c r="B35" s="352" t="s">
        <v>65</v>
      </c>
      <c r="C35" s="154"/>
      <c r="D35" s="353"/>
    </row>
    <row r="36" s="354" customFormat="true" ht="12" hidden="false" customHeight="true" outlineLevel="0" collapsed="false">
      <c r="A36" s="355" t="s">
        <v>66</v>
      </c>
      <c r="B36" s="356" t="s">
        <v>67</v>
      </c>
      <c r="C36" s="357"/>
      <c r="D36" s="365"/>
    </row>
    <row r="37" s="354" customFormat="true" ht="12" hidden="false" customHeight="true" outlineLevel="0" collapsed="false">
      <c r="A37" s="54" t="s">
        <v>68</v>
      </c>
      <c r="B37" s="346" t="s">
        <v>69</v>
      </c>
      <c r="C37" s="427"/>
      <c r="D37" s="428"/>
    </row>
    <row r="38" s="354" customFormat="true" ht="12" hidden="false" customHeight="true" outlineLevel="0" collapsed="false">
      <c r="A38" s="347" t="s">
        <v>70</v>
      </c>
      <c r="B38" s="348" t="s">
        <v>71</v>
      </c>
      <c r="C38" s="156"/>
      <c r="D38" s="349"/>
    </row>
    <row r="39" s="354" customFormat="true" ht="12" hidden="false" customHeight="true" outlineLevel="0" collapsed="false">
      <c r="A39" s="351" t="s">
        <v>72</v>
      </c>
      <c r="B39" s="352" t="s">
        <v>73</v>
      </c>
      <c r="C39" s="154"/>
      <c r="D39" s="353"/>
    </row>
    <row r="40" s="354" customFormat="true" ht="12" hidden="false" customHeight="true" outlineLevel="0" collapsed="false">
      <c r="A40" s="351" t="s">
        <v>74</v>
      </c>
      <c r="B40" s="352" t="s">
        <v>75</v>
      </c>
      <c r="C40" s="154"/>
      <c r="D40" s="353"/>
    </row>
    <row r="41" s="354" customFormat="true" ht="12" hidden="false" customHeight="true" outlineLevel="0" collapsed="false">
      <c r="A41" s="351" t="s">
        <v>76</v>
      </c>
      <c r="B41" s="352" t="s">
        <v>77</v>
      </c>
      <c r="C41" s="154"/>
      <c r="D41" s="353"/>
    </row>
    <row r="42" s="354" customFormat="true" ht="12" hidden="false" customHeight="true" outlineLevel="0" collapsed="false">
      <c r="A42" s="351" t="s">
        <v>78</v>
      </c>
      <c r="B42" s="352" t="s">
        <v>79</v>
      </c>
      <c r="C42" s="154"/>
      <c r="D42" s="353"/>
    </row>
    <row r="43" s="354" customFormat="true" ht="12" hidden="false" customHeight="true" outlineLevel="0" collapsed="false">
      <c r="A43" s="351" t="s">
        <v>80</v>
      </c>
      <c r="B43" s="352" t="s">
        <v>81</v>
      </c>
      <c r="C43" s="154"/>
      <c r="D43" s="353"/>
    </row>
    <row r="44" s="354" customFormat="true" ht="12" hidden="false" customHeight="true" outlineLevel="0" collapsed="false">
      <c r="A44" s="351" t="s">
        <v>83</v>
      </c>
      <c r="B44" s="352" t="s">
        <v>84</v>
      </c>
      <c r="C44" s="154"/>
      <c r="D44" s="353"/>
    </row>
    <row r="45" s="354" customFormat="true" ht="12" hidden="false" customHeight="true" outlineLevel="0" collapsed="false">
      <c r="A45" s="351" t="s">
        <v>85</v>
      </c>
      <c r="B45" s="352" t="s">
        <v>86</v>
      </c>
      <c r="C45" s="154"/>
      <c r="D45" s="353"/>
    </row>
    <row r="46" s="354" customFormat="true" ht="12" hidden="false" customHeight="true" outlineLevel="0" collapsed="false">
      <c r="A46" s="351" t="s">
        <v>87</v>
      </c>
      <c r="B46" s="352" t="s">
        <v>88</v>
      </c>
      <c r="C46" s="154"/>
      <c r="D46" s="353"/>
    </row>
    <row r="47" s="354" customFormat="true" ht="12" hidden="false" customHeight="true" outlineLevel="0" collapsed="false">
      <c r="A47" s="355" t="s">
        <v>89</v>
      </c>
      <c r="B47" s="356" t="s">
        <v>90</v>
      </c>
      <c r="C47" s="154"/>
      <c r="D47" s="353"/>
    </row>
    <row r="48" s="354" customFormat="true" ht="12" hidden="false" customHeight="true" outlineLevel="0" collapsed="false">
      <c r="A48" s="355" t="s">
        <v>91</v>
      </c>
      <c r="B48" s="356" t="s">
        <v>92</v>
      </c>
      <c r="C48" s="357"/>
      <c r="D48" s="365"/>
    </row>
    <row r="49" s="354" customFormat="true" ht="12" hidden="false" customHeight="true" outlineLevel="0" collapsed="false">
      <c r="A49" s="54" t="s">
        <v>93</v>
      </c>
      <c r="B49" s="346" t="s">
        <v>94</v>
      </c>
      <c r="C49" s="427"/>
      <c r="D49" s="428"/>
    </row>
    <row r="50" s="354" customFormat="true" ht="12" hidden="false" customHeight="true" outlineLevel="0" collapsed="false">
      <c r="A50" s="347" t="s">
        <v>95</v>
      </c>
      <c r="B50" s="348" t="s">
        <v>96</v>
      </c>
      <c r="C50" s="156"/>
      <c r="D50" s="349"/>
    </row>
    <row r="51" s="354" customFormat="true" ht="12" hidden="false" customHeight="true" outlineLevel="0" collapsed="false">
      <c r="A51" s="351" t="s">
        <v>97</v>
      </c>
      <c r="B51" s="352" t="s">
        <v>98</v>
      </c>
      <c r="C51" s="154"/>
      <c r="D51" s="353"/>
    </row>
    <row r="52" s="354" customFormat="true" ht="12" hidden="false" customHeight="true" outlineLevel="0" collapsed="false">
      <c r="A52" s="351" t="s">
        <v>99</v>
      </c>
      <c r="B52" s="352" t="s">
        <v>100</v>
      </c>
      <c r="C52" s="154"/>
      <c r="D52" s="353"/>
    </row>
    <row r="53" s="354" customFormat="true" ht="12" hidden="false" customHeight="true" outlineLevel="0" collapsed="false">
      <c r="A53" s="351" t="s">
        <v>101</v>
      </c>
      <c r="B53" s="352" t="s">
        <v>102</v>
      </c>
      <c r="C53" s="154"/>
      <c r="D53" s="353"/>
    </row>
    <row r="54" s="354" customFormat="true" ht="12" hidden="false" customHeight="true" outlineLevel="0" collapsed="false">
      <c r="A54" s="355" t="s">
        <v>103</v>
      </c>
      <c r="B54" s="356" t="s">
        <v>104</v>
      </c>
      <c r="C54" s="357"/>
      <c r="D54" s="365"/>
    </row>
    <row r="55" s="354" customFormat="true" ht="12" hidden="false" customHeight="true" outlineLevel="0" collapsed="false">
      <c r="A55" s="54" t="s">
        <v>105</v>
      </c>
      <c r="B55" s="346" t="s">
        <v>106</v>
      </c>
      <c r="C55" s="427"/>
      <c r="D55" s="428"/>
    </row>
    <row r="56" s="354" customFormat="true" ht="12" hidden="false" customHeight="true" outlineLevel="0" collapsed="false">
      <c r="A56" s="347" t="s">
        <v>107</v>
      </c>
      <c r="B56" s="348" t="s">
        <v>108</v>
      </c>
      <c r="C56" s="156"/>
      <c r="D56" s="349"/>
    </row>
    <row r="57" s="354" customFormat="true" ht="12" hidden="false" customHeight="true" outlineLevel="0" collapsed="false">
      <c r="A57" s="351" t="s">
        <v>109</v>
      </c>
      <c r="B57" s="352" t="s">
        <v>110</v>
      </c>
      <c r="C57" s="154"/>
      <c r="D57" s="353"/>
    </row>
    <row r="58" s="354" customFormat="true" ht="12" hidden="false" customHeight="true" outlineLevel="0" collapsed="false">
      <c r="A58" s="351" t="s">
        <v>111</v>
      </c>
      <c r="B58" s="352" t="s">
        <v>112</v>
      </c>
      <c r="C58" s="154"/>
      <c r="D58" s="353"/>
    </row>
    <row r="59" s="354" customFormat="true" ht="12" hidden="false" customHeight="true" outlineLevel="0" collapsed="false">
      <c r="A59" s="355" t="s">
        <v>113</v>
      </c>
      <c r="B59" s="356" t="s">
        <v>114</v>
      </c>
      <c r="C59" s="357"/>
      <c r="D59" s="365"/>
    </row>
    <row r="60" s="354" customFormat="true" ht="12" hidden="false" customHeight="true" outlineLevel="0" collapsed="false">
      <c r="A60" s="54" t="s">
        <v>115</v>
      </c>
      <c r="B60" s="359" t="s">
        <v>116</v>
      </c>
      <c r="C60" s="427"/>
      <c r="D60" s="428"/>
    </row>
    <row r="61" s="354" customFormat="true" ht="12" hidden="false" customHeight="true" outlineLevel="0" collapsed="false">
      <c r="A61" s="347" t="s">
        <v>117</v>
      </c>
      <c r="B61" s="348" t="s">
        <v>118</v>
      </c>
      <c r="C61" s="156"/>
      <c r="D61" s="349"/>
    </row>
    <row r="62" s="354" customFormat="true" ht="12" hidden="false" customHeight="true" outlineLevel="0" collapsed="false">
      <c r="A62" s="351" t="s">
        <v>119</v>
      </c>
      <c r="B62" s="352" t="s">
        <v>120</v>
      </c>
      <c r="C62" s="154"/>
      <c r="D62" s="353"/>
    </row>
    <row r="63" s="354" customFormat="true" ht="12" hidden="false" customHeight="true" outlineLevel="0" collapsed="false">
      <c r="A63" s="351" t="s">
        <v>121</v>
      </c>
      <c r="B63" s="352" t="s">
        <v>122</v>
      </c>
      <c r="C63" s="154"/>
      <c r="D63" s="353"/>
    </row>
    <row r="64" s="354" customFormat="true" ht="12" hidden="false" customHeight="true" outlineLevel="0" collapsed="false">
      <c r="A64" s="355" t="s">
        <v>123</v>
      </c>
      <c r="B64" s="356" t="s">
        <v>124</v>
      </c>
      <c r="C64" s="357"/>
      <c r="D64" s="365"/>
    </row>
    <row r="65" s="354" customFormat="true" ht="12" hidden="false" customHeight="true" outlineLevel="0" collapsed="false">
      <c r="A65" s="54" t="s">
        <v>262</v>
      </c>
      <c r="B65" s="346" t="s">
        <v>126</v>
      </c>
      <c r="C65" s="427"/>
      <c r="D65" s="428"/>
    </row>
    <row r="66" s="354" customFormat="true" ht="12" hidden="false" customHeight="true" outlineLevel="0" collapsed="false">
      <c r="A66" s="367" t="s">
        <v>431</v>
      </c>
      <c r="B66" s="359" t="s">
        <v>128</v>
      </c>
      <c r="C66" s="427"/>
      <c r="D66" s="428"/>
    </row>
    <row r="67" s="354" customFormat="true" ht="12" hidden="false" customHeight="true" outlineLevel="0" collapsed="false">
      <c r="A67" s="347" t="s">
        <v>129</v>
      </c>
      <c r="B67" s="348" t="s">
        <v>130</v>
      </c>
      <c r="C67" s="156"/>
      <c r="D67" s="349"/>
    </row>
    <row r="68" s="354" customFormat="true" ht="12" hidden="false" customHeight="true" outlineLevel="0" collapsed="false">
      <c r="A68" s="351" t="s">
        <v>131</v>
      </c>
      <c r="B68" s="352" t="s">
        <v>132</v>
      </c>
      <c r="C68" s="154"/>
      <c r="D68" s="353"/>
    </row>
    <row r="69" s="354" customFormat="true" ht="12" hidden="false" customHeight="true" outlineLevel="0" collapsed="false">
      <c r="A69" s="355" t="s">
        <v>133</v>
      </c>
      <c r="B69" s="368" t="s">
        <v>432</v>
      </c>
      <c r="C69" s="357"/>
      <c r="D69" s="365"/>
    </row>
    <row r="70" s="354" customFormat="true" ht="12" hidden="false" customHeight="true" outlineLevel="0" collapsed="false">
      <c r="A70" s="367" t="s">
        <v>135</v>
      </c>
      <c r="B70" s="359" t="s">
        <v>136</v>
      </c>
      <c r="C70" s="427"/>
      <c r="D70" s="428"/>
    </row>
    <row r="71" s="354" customFormat="true" ht="12" hidden="false" customHeight="true" outlineLevel="0" collapsed="false">
      <c r="A71" s="347" t="s">
        <v>137</v>
      </c>
      <c r="B71" s="348" t="s">
        <v>138</v>
      </c>
      <c r="C71" s="156"/>
      <c r="D71" s="349"/>
    </row>
    <row r="72" s="354" customFormat="true" ht="12" hidden="false" customHeight="true" outlineLevel="0" collapsed="false">
      <c r="A72" s="351" t="s">
        <v>139</v>
      </c>
      <c r="B72" s="352" t="s">
        <v>140</v>
      </c>
      <c r="C72" s="154"/>
      <c r="D72" s="353"/>
    </row>
    <row r="73" s="354" customFormat="true" ht="12" hidden="false" customHeight="true" outlineLevel="0" collapsed="false">
      <c r="A73" s="351" t="s">
        <v>141</v>
      </c>
      <c r="B73" s="352" t="s">
        <v>142</v>
      </c>
      <c r="C73" s="154"/>
      <c r="D73" s="353"/>
    </row>
    <row r="74" s="354" customFormat="true" ht="12" hidden="false" customHeight="true" outlineLevel="0" collapsed="false">
      <c r="A74" s="355" t="s">
        <v>143</v>
      </c>
      <c r="B74" s="356" t="s">
        <v>144</v>
      </c>
      <c r="C74" s="357"/>
      <c r="D74" s="365"/>
    </row>
    <row r="75" s="354" customFormat="true" ht="12" hidden="false" customHeight="true" outlineLevel="0" collapsed="false">
      <c r="A75" s="367" t="s">
        <v>145</v>
      </c>
      <c r="B75" s="359" t="s">
        <v>146</v>
      </c>
      <c r="C75" s="427"/>
      <c r="D75" s="428"/>
    </row>
    <row r="76" s="354" customFormat="true" ht="12" hidden="false" customHeight="true" outlineLevel="0" collapsed="false">
      <c r="A76" s="347" t="s">
        <v>147</v>
      </c>
      <c r="B76" s="348" t="s">
        <v>148</v>
      </c>
      <c r="C76" s="156"/>
      <c r="D76" s="349"/>
    </row>
    <row r="77" s="354" customFormat="true" ht="12" hidden="false" customHeight="true" outlineLevel="0" collapsed="false">
      <c r="A77" s="355" t="s">
        <v>149</v>
      </c>
      <c r="B77" s="356" t="s">
        <v>150</v>
      </c>
      <c r="C77" s="357"/>
      <c r="D77" s="365"/>
    </row>
    <row r="78" s="350" customFormat="true" ht="12" hidden="false" customHeight="true" outlineLevel="0" collapsed="false">
      <c r="A78" s="367" t="s">
        <v>151</v>
      </c>
      <c r="B78" s="359" t="s">
        <v>152</v>
      </c>
      <c r="C78" s="427"/>
      <c r="D78" s="428"/>
    </row>
    <row r="79" s="354" customFormat="true" ht="12" hidden="false" customHeight="true" outlineLevel="0" collapsed="false">
      <c r="A79" s="347" t="s">
        <v>153</v>
      </c>
      <c r="B79" s="348" t="s">
        <v>154</v>
      </c>
      <c r="C79" s="156"/>
      <c r="D79" s="349"/>
    </row>
    <row r="80" s="354" customFormat="true" ht="12" hidden="false" customHeight="true" outlineLevel="0" collapsed="false">
      <c r="A80" s="351" t="s">
        <v>155</v>
      </c>
      <c r="B80" s="352" t="s">
        <v>156</v>
      </c>
      <c r="C80" s="154"/>
      <c r="D80" s="353"/>
    </row>
    <row r="81" s="354" customFormat="true" ht="12" hidden="false" customHeight="true" outlineLevel="0" collapsed="false">
      <c r="A81" s="355" t="s">
        <v>157</v>
      </c>
      <c r="B81" s="356" t="s">
        <v>158</v>
      </c>
      <c r="C81" s="357"/>
      <c r="D81" s="365"/>
    </row>
    <row r="82" s="354" customFormat="true" ht="12" hidden="false" customHeight="true" outlineLevel="0" collapsed="false">
      <c r="A82" s="367" t="s">
        <v>159</v>
      </c>
      <c r="B82" s="359" t="s">
        <v>160</v>
      </c>
      <c r="C82" s="427"/>
      <c r="D82" s="428"/>
    </row>
    <row r="83" s="354" customFormat="true" ht="12" hidden="false" customHeight="true" outlineLevel="0" collapsed="false">
      <c r="A83" s="369" t="s">
        <v>161</v>
      </c>
      <c r="B83" s="348" t="s">
        <v>162</v>
      </c>
      <c r="C83" s="156"/>
      <c r="D83" s="349"/>
    </row>
    <row r="84" s="354" customFormat="true" ht="12" hidden="false" customHeight="true" outlineLevel="0" collapsed="false">
      <c r="A84" s="370" t="s">
        <v>163</v>
      </c>
      <c r="B84" s="352" t="s">
        <v>164</v>
      </c>
      <c r="C84" s="154"/>
      <c r="D84" s="353"/>
    </row>
    <row r="85" s="354" customFormat="true" ht="12" hidden="false" customHeight="true" outlineLevel="0" collapsed="false">
      <c r="A85" s="370" t="s">
        <v>165</v>
      </c>
      <c r="B85" s="352" t="s">
        <v>166</v>
      </c>
      <c r="C85" s="154"/>
      <c r="D85" s="353"/>
    </row>
    <row r="86" s="350" customFormat="true" ht="12" hidden="false" customHeight="true" outlineLevel="0" collapsed="false">
      <c r="A86" s="371" t="s">
        <v>167</v>
      </c>
      <c r="B86" s="356" t="s">
        <v>168</v>
      </c>
      <c r="C86" s="357"/>
      <c r="D86" s="431"/>
    </row>
    <row r="87" s="350" customFormat="true" ht="12" hidden="false" customHeight="true" outlineLevel="0" collapsed="false">
      <c r="A87" s="367" t="s">
        <v>169</v>
      </c>
      <c r="B87" s="359" t="s">
        <v>170</v>
      </c>
      <c r="C87" s="432"/>
      <c r="D87" s="433"/>
    </row>
    <row r="88" s="350" customFormat="true" ht="12" hidden="false" customHeight="true" outlineLevel="0" collapsed="false">
      <c r="A88" s="367" t="s">
        <v>433</v>
      </c>
      <c r="B88" s="359" t="s">
        <v>172</v>
      </c>
      <c r="C88" s="432"/>
      <c r="D88" s="433"/>
    </row>
    <row r="89" s="350" customFormat="true" ht="12" hidden="false" customHeight="true" outlineLevel="0" collapsed="false">
      <c r="A89" s="367" t="s">
        <v>434</v>
      </c>
      <c r="B89" s="373" t="s">
        <v>174</v>
      </c>
      <c r="C89" s="427"/>
      <c r="D89" s="428"/>
    </row>
    <row r="90" s="350" customFormat="true" ht="12" hidden="false" customHeight="true" outlineLevel="0" collapsed="false">
      <c r="A90" s="374" t="s">
        <v>435</v>
      </c>
      <c r="B90" s="375" t="s">
        <v>436</v>
      </c>
      <c r="C90" s="427"/>
      <c r="D90" s="428"/>
    </row>
    <row r="91" s="350" customFormat="true" ht="12" hidden="false" customHeight="true" outlineLevel="0" collapsed="false">
      <c r="A91" s="376"/>
      <c r="B91" s="377"/>
      <c r="C91" s="378"/>
      <c r="D91" s="378"/>
    </row>
    <row r="92" s="354" customFormat="true" ht="15" hidden="false" customHeight="true" outlineLevel="0" collapsed="false">
      <c r="A92" s="379"/>
      <c r="B92" s="380"/>
      <c r="C92" s="381"/>
      <c r="D92" s="382"/>
    </row>
    <row r="93" s="344" customFormat="true" ht="16.5" hidden="false" customHeight="true" outlineLevel="0" collapsed="false">
      <c r="A93" s="345" t="s">
        <v>273</v>
      </c>
      <c r="B93" s="345"/>
      <c r="C93" s="345"/>
      <c r="D93" s="345"/>
    </row>
    <row r="94" s="385" customFormat="true" ht="12" hidden="false" customHeight="true" outlineLevel="0" collapsed="false">
      <c r="A94" s="383" t="s">
        <v>10</v>
      </c>
      <c r="B94" s="384" t="s">
        <v>437</v>
      </c>
      <c r="C94" s="427"/>
      <c r="D94" s="427"/>
    </row>
    <row r="95" customFormat="false" ht="12" hidden="false" customHeight="true" outlineLevel="0" collapsed="false">
      <c r="A95" s="386" t="s">
        <v>12</v>
      </c>
      <c r="B95" s="387" t="s">
        <v>181</v>
      </c>
      <c r="C95" s="156"/>
      <c r="D95" s="388"/>
    </row>
    <row r="96" customFormat="false" ht="12" hidden="false" customHeight="true" outlineLevel="0" collapsed="false">
      <c r="A96" s="351" t="s">
        <v>14</v>
      </c>
      <c r="B96" s="389" t="s">
        <v>182</v>
      </c>
      <c r="C96" s="154"/>
      <c r="D96" s="157"/>
    </row>
    <row r="97" customFormat="false" ht="12" hidden="false" customHeight="true" outlineLevel="0" collapsed="false">
      <c r="A97" s="351" t="s">
        <v>16</v>
      </c>
      <c r="B97" s="389" t="s">
        <v>183</v>
      </c>
      <c r="C97" s="154"/>
      <c r="D97" s="157"/>
    </row>
    <row r="98" customFormat="false" ht="12" hidden="false" customHeight="true" outlineLevel="0" collapsed="false">
      <c r="A98" s="351" t="s">
        <v>18</v>
      </c>
      <c r="B98" s="390" t="s">
        <v>184</v>
      </c>
      <c r="C98" s="154"/>
      <c r="D98" s="157"/>
    </row>
    <row r="99" customFormat="false" ht="12" hidden="false" customHeight="true" outlineLevel="0" collapsed="false">
      <c r="A99" s="351" t="s">
        <v>185</v>
      </c>
      <c r="B99" s="64" t="s">
        <v>186</v>
      </c>
      <c r="C99" s="154"/>
      <c r="D99" s="154"/>
    </row>
    <row r="100" customFormat="false" ht="12" hidden="false" customHeight="true" outlineLevel="0" collapsed="false">
      <c r="A100" s="351" t="s">
        <v>22</v>
      </c>
      <c r="B100" s="389" t="s">
        <v>438</v>
      </c>
      <c r="C100" s="154"/>
      <c r="D100" s="157"/>
    </row>
    <row r="101" customFormat="false" ht="12" hidden="false" customHeight="true" outlineLevel="0" collapsed="false">
      <c r="A101" s="351" t="s">
        <v>188</v>
      </c>
      <c r="B101" s="392" t="s">
        <v>189</v>
      </c>
      <c r="C101" s="154"/>
      <c r="D101" s="157"/>
    </row>
    <row r="102" customFormat="false" ht="12" hidden="false" customHeight="true" outlineLevel="0" collapsed="false">
      <c r="A102" s="351" t="s">
        <v>190</v>
      </c>
      <c r="B102" s="392" t="s">
        <v>191</v>
      </c>
      <c r="C102" s="154"/>
      <c r="D102" s="157"/>
    </row>
    <row r="103" customFormat="false" ht="12" hidden="false" customHeight="true" outlineLevel="0" collapsed="false">
      <c r="A103" s="351" t="s">
        <v>192</v>
      </c>
      <c r="B103" s="392" t="s">
        <v>193</v>
      </c>
      <c r="C103" s="154"/>
      <c r="D103" s="157"/>
    </row>
    <row r="104" customFormat="false" ht="12" hidden="false" customHeight="true" outlineLevel="0" collapsed="false">
      <c r="A104" s="351" t="s">
        <v>194</v>
      </c>
      <c r="B104" s="393" t="s">
        <v>195</v>
      </c>
      <c r="C104" s="154"/>
      <c r="D104" s="157"/>
    </row>
    <row r="105" customFormat="false" ht="21.75" hidden="false" customHeight="true" outlineLevel="0" collapsed="false">
      <c r="A105" s="351" t="s">
        <v>196</v>
      </c>
      <c r="B105" s="393" t="s">
        <v>197</v>
      </c>
      <c r="C105" s="154"/>
      <c r="D105" s="157"/>
    </row>
    <row r="106" customFormat="false" ht="12" hidden="false" customHeight="true" outlineLevel="0" collapsed="false">
      <c r="A106" s="351" t="s">
        <v>198</v>
      </c>
      <c r="B106" s="392" t="s">
        <v>199</v>
      </c>
      <c r="C106" s="154"/>
      <c r="D106" s="157"/>
    </row>
    <row r="107" customFormat="false" ht="12" hidden="false" customHeight="true" outlineLevel="0" collapsed="false">
      <c r="A107" s="351" t="s">
        <v>200</v>
      </c>
      <c r="B107" s="392" t="s">
        <v>201</v>
      </c>
      <c r="C107" s="154"/>
      <c r="D107" s="157"/>
    </row>
    <row r="108" customFormat="false" ht="12" hidden="false" customHeight="true" outlineLevel="0" collapsed="false">
      <c r="A108" s="351" t="s">
        <v>202</v>
      </c>
      <c r="B108" s="393" t="s">
        <v>203</v>
      </c>
      <c r="C108" s="154"/>
      <c r="D108" s="157"/>
    </row>
    <row r="109" customFormat="false" ht="12" hidden="false" customHeight="true" outlineLevel="0" collapsed="false">
      <c r="A109" s="394" t="s">
        <v>204</v>
      </c>
      <c r="B109" s="395" t="s">
        <v>205</v>
      </c>
      <c r="C109" s="154"/>
      <c r="D109" s="157"/>
    </row>
    <row r="110" customFormat="false" ht="12" hidden="false" customHeight="true" outlineLevel="0" collapsed="false">
      <c r="A110" s="351" t="s">
        <v>206</v>
      </c>
      <c r="B110" s="395" t="s">
        <v>207</v>
      </c>
      <c r="C110" s="154"/>
      <c r="D110" s="157"/>
    </row>
    <row r="111" customFormat="false" ht="12" hidden="false" customHeight="true" outlineLevel="0" collapsed="false">
      <c r="A111" s="351" t="s">
        <v>208</v>
      </c>
      <c r="B111" s="393" t="s">
        <v>209</v>
      </c>
      <c r="C111" s="154"/>
      <c r="D111" s="157"/>
    </row>
    <row r="112" customFormat="false" ht="12" hidden="false" customHeight="true" outlineLevel="0" collapsed="false">
      <c r="A112" s="351" t="s">
        <v>210</v>
      </c>
      <c r="B112" s="390" t="s">
        <v>211</v>
      </c>
      <c r="C112" s="154"/>
      <c r="D112" s="157"/>
    </row>
    <row r="113" customFormat="false" ht="12" hidden="false" customHeight="true" outlineLevel="0" collapsed="false">
      <c r="A113" s="355" t="s">
        <v>212</v>
      </c>
      <c r="B113" s="389" t="s">
        <v>439</v>
      </c>
      <c r="C113" s="154"/>
      <c r="D113" s="157"/>
    </row>
    <row r="114" customFormat="false" ht="12" hidden="false" customHeight="true" outlineLevel="0" collapsed="false">
      <c r="A114" s="396" t="s">
        <v>214</v>
      </c>
      <c r="B114" s="397" t="s">
        <v>440</v>
      </c>
      <c r="C114" s="357"/>
      <c r="D114" s="358"/>
    </row>
    <row r="115" customFormat="false" ht="12" hidden="false" customHeight="true" outlineLevel="0" collapsed="false">
      <c r="A115" s="54" t="s">
        <v>24</v>
      </c>
      <c r="B115" s="399" t="s">
        <v>216</v>
      </c>
      <c r="C115" s="427"/>
      <c r="D115" s="428"/>
    </row>
    <row r="116" customFormat="false" ht="12" hidden="false" customHeight="true" outlineLevel="0" collapsed="false">
      <c r="A116" s="347" t="s">
        <v>26</v>
      </c>
      <c r="B116" s="389" t="s">
        <v>217</v>
      </c>
      <c r="C116" s="156"/>
      <c r="D116" s="388"/>
    </row>
    <row r="117" customFormat="false" ht="12" hidden="false" customHeight="true" outlineLevel="0" collapsed="false">
      <c r="A117" s="347" t="s">
        <v>28</v>
      </c>
      <c r="B117" s="400" t="s">
        <v>218</v>
      </c>
      <c r="C117" s="154"/>
      <c r="D117" s="157"/>
    </row>
    <row r="118" customFormat="false" ht="12" hidden="false" customHeight="true" outlineLevel="0" collapsed="false">
      <c r="A118" s="347" t="s">
        <v>30</v>
      </c>
      <c r="B118" s="400" t="s">
        <v>219</v>
      </c>
      <c r="C118" s="154"/>
      <c r="D118" s="157"/>
    </row>
    <row r="119" customFormat="false" ht="12" hidden="false" customHeight="true" outlineLevel="0" collapsed="false">
      <c r="A119" s="347" t="s">
        <v>32</v>
      </c>
      <c r="B119" s="400" t="s">
        <v>220</v>
      </c>
      <c r="C119" s="154"/>
      <c r="D119" s="157"/>
    </row>
    <row r="120" customFormat="false" ht="12" hidden="false" customHeight="true" outlineLevel="0" collapsed="false">
      <c r="A120" s="347" t="s">
        <v>34</v>
      </c>
      <c r="B120" s="401" t="s">
        <v>221</v>
      </c>
      <c r="C120" s="154"/>
      <c r="D120" s="157"/>
    </row>
    <row r="121" customFormat="false" ht="12" hidden="false" customHeight="true" outlineLevel="0" collapsed="false">
      <c r="A121" s="347" t="s">
        <v>36</v>
      </c>
      <c r="B121" s="402" t="s">
        <v>222</v>
      </c>
      <c r="C121" s="154"/>
      <c r="D121" s="157"/>
    </row>
    <row r="122" customFormat="false" ht="12" hidden="false" customHeight="true" outlineLevel="0" collapsed="false">
      <c r="A122" s="347" t="s">
        <v>223</v>
      </c>
      <c r="B122" s="403" t="s">
        <v>224</v>
      </c>
      <c r="C122" s="154"/>
      <c r="D122" s="157"/>
    </row>
    <row r="123" customFormat="false" ht="24" hidden="false" customHeight="true" outlineLevel="0" collapsed="false">
      <c r="A123" s="347" t="s">
        <v>225</v>
      </c>
      <c r="B123" s="393" t="s">
        <v>197</v>
      </c>
      <c r="C123" s="154"/>
      <c r="D123" s="157"/>
    </row>
    <row r="124" customFormat="false" ht="12" hidden="false" customHeight="true" outlineLevel="0" collapsed="false">
      <c r="A124" s="347" t="s">
        <v>226</v>
      </c>
      <c r="B124" s="393" t="s">
        <v>227</v>
      </c>
      <c r="C124" s="154"/>
      <c r="D124" s="157"/>
    </row>
    <row r="125" customFormat="false" ht="12" hidden="false" customHeight="true" outlineLevel="0" collapsed="false">
      <c r="A125" s="347" t="s">
        <v>228</v>
      </c>
      <c r="B125" s="393" t="s">
        <v>229</v>
      </c>
      <c r="C125" s="154"/>
      <c r="D125" s="157"/>
    </row>
    <row r="126" customFormat="false" ht="12" hidden="false" customHeight="true" outlineLevel="0" collapsed="false">
      <c r="A126" s="347" t="s">
        <v>230</v>
      </c>
      <c r="B126" s="393" t="s">
        <v>203</v>
      </c>
      <c r="C126" s="154"/>
      <c r="D126" s="157"/>
    </row>
    <row r="127" customFormat="false" ht="12" hidden="false" customHeight="true" outlineLevel="0" collapsed="false">
      <c r="A127" s="347" t="s">
        <v>231</v>
      </c>
      <c r="B127" s="393" t="s">
        <v>232</v>
      </c>
      <c r="C127" s="154"/>
      <c r="D127" s="157"/>
    </row>
    <row r="128" customFormat="false" ht="12" hidden="false" customHeight="true" outlineLevel="0" collapsed="false">
      <c r="A128" s="394" t="s">
        <v>233</v>
      </c>
      <c r="B128" s="393" t="s">
        <v>234</v>
      </c>
      <c r="C128" s="357"/>
      <c r="D128" s="358"/>
    </row>
    <row r="129" customFormat="false" ht="12" hidden="false" customHeight="true" outlineLevel="0" collapsed="false">
      <c r="A129" s="54" t="s">
        <v>38</v>
      </c>
      <c r="B129" s="404" t="s">
        <v>235</v>
      </c>
      <c r="C129" s="427"/>
      <c r="D129" s="428"/>
    </row>
    <row r="130" customFormat="false" ht="12" hidden="false" customHeight="true" outlineLevel="0" collapsed="false">
      <c r="A130" s="54" t="s">
        <v>236</v>
      </c>
      <c r="B130" s="404" t="s">
        <v>237</v>
      </c>
      <c r="C130" s="427"/>
      <c r="D130" s="428"/>
    </row>
    <row r="131" s="385" customFormat="true" ht="12" hidden="false" customHeight="true" outlineLevel="0" collapsed="false">
      <c r="A131" s="347" t="s">
        <v>54</v>
      </c>
      <c r="B131" s="405" t="s">
        <v>441</v>
      </c>
      <c r="C131" s="156"/>
      <c r="D131" s="429"/>
    </row>
    <row r="132" customFormat="false" ht="12" hidden="false" customHeight="true" outlineLevel="0" collapsed="false">
      <c r="A132" s="347" t="s">
        <v>62</v>
      </c>
      <c r="B132" s="405" t="s">
        <v>239</v>
      </c>
      <c r="C132" s="154"/>
      <c r="D132" s="157"/>
    </row>
    <row r="133" customFormat="false" ht="12" hidden="false" customHeight="true" outlineLevel="0" collapsed="false">
      <c r="A133" s="394" t="s">
        <v>64</v>
      </c>
      <c r="B133" s="406" t="s">
        <v>442</v>
      </c>
      <c r="C133" s="357"/>
      <c r="D133" s="358"/>
    </row>
    <row r="134" customFormat="false" ht="12" hidden="false" customHeight="true" outlineLevel="0" collapsed="false">
      <c r="A134" s="54" t="s">
        <v>68</v>
      </c>
      <c r="B134" s="404" t="s">
        <v>241</v>
      </c>
      <c r="C134" s="427"/>
      <c r="D134" s="428"/>
    </row>
    <row r="135" customFormat="false" ht="12" hidden="false" customHeight="true" outlineLevel="0" collapsed="false">
      <c r="A135" s="347" t="s">
        <v>70</v>
      </c>
      <c r="B135" s="405" t="s">
        <v>242</v>
      </c>
      <c r="C135" s="156"/>
      <c r="D135" s="388"/>
    </row>
    <row r="136" customFormat="false" ht="12" hidden="false" customHeight="true" outlineLevel="0" collapsed="false">
      <c r="A136" s="347" t="s">
        <v>72</v>
      </c>
      <c r="B136" s="405" t="s">
        <v>243</v>
      </c>
      <c r="C136" s="154"/>
      <c r="D136" s="157"/>
    </row>
    <row r="137" customFormat="false" ht="12" hidden="false" customHeight="true" outlineLevel="0" collapsed="false">
      <c r="A137" s="347" t="s">
        <v>74</v>
      </c>
      <c r="B137" s="405" t="s">
        <v>244</v>
      </c>
      <c r="C137" s="154"/>
      <c r="D137" s="157"/>
    </row>
    <row r="138" customFormat="false" ht="12" hidden="false" customHeight="true" outlineLevel="0" collapsed="false">
      <c r="A138" s="347" t="s">
        <v>76</v>
      </c>
      <c r="B138" s="405" t="s">
        <v>443</v>
      </c>
      <c r="C138" s="154"/>
      <c r="D138" s="157"/>
    </row>
    <row r="139" customFormat="false" ht="12" hidden="false" customHeight="true" outlineLevel="0" collapsed="false">
      <c r="A139" s="347" t="s">
        <v>78</v>
      </c>
      <c r="B139" s="405" t="s">
        <v>246</v>
      </c>
      <c r="C139" s="154"/>
      <c r="D139" s="157"/>
    </row>
    <row r="140" s="385" customFormat="true" ht="12" hidden="false" customHeight="true" outlineLevel="0" collapsed="false">
      <c r="A140" s="394" t="s">
        <v>80</v>
      </c>
      <c r="B140" s="406" t="s">
        <v>247</v>
      </c>
      <c r="C140" s="357"/>
      <c r="D140" s="431"/>
    </row>
    <row r="141" customFormat="false" ht="12" hidden="false" customHeight="true" outlineLevel="0" collapsed="false">
      <c r="A141" s="54" t="s">
        <v>93</v>
      </c>
      <c r="B141" s="404" t="s">
        <v>444</v>
      </c>
      <c r="C141" s="435"/>
      <c r="D141" s="436"/>
      <c r="K141" s="409"/>
    </row>
    <row r="142" customFormat="false" ht="12.75" hidden="false" customHeight="false" outlineLevel="0" collapsed="false">
      <c r="A142" s="347" t="s">
        <v>95</v>
      </c>
      <c r="B142" s="405" t="s">
        <v>249</v>
      </c>
      <c r="C142" s="156"/>
      <c r="D142" s="388"/>
    </row>
    <row r="143" customFormat="false" ht="12" hidden="false" customHeight="true" outlineLevel="0" collapsed="false">
      <c r="A143" s="347" t="s">
        <v>97</v>
      </c>
      <c r="B143" s="405" t="s">
        <v>250</v>
      </c>
      <c r="C143" s="154"/>
      <c r="D143" s="157"/>
    </row>
    <row r="144" customFormat="false" ht="12" hidden="false" customHeight="true" outlineLevel="0" collapsed="false">
      <c r="A144" s="347" t="s">
        <v>99</v>
      </c>
      <c r="B144" s="405" t="s">
        <v>445</v>
      </c>
      <c r="C144" s="154"/>
      <c r="D144" s="157"/>
    </row>
    <row r="145" s="385" customFormat="true" ht="12" hidden="false" customHeight="true" outlineLevel="0" collapsed="false">
      <c r="A145" s="347" t="s">
        <v>101</v>
      </c>
      <c r="B145" s="405" t="s">
        <v>310</v>
      </c>
      <c r="C145" s="154"/>
      <c r="D145" s="430"/>
    </row>
    <row r="146" s="385" customFormat="true" ht="12" hidden="false" customHeight="true" outlineLevel="0" collapsed="false">
      <c r="A146" s="394" t="s">
        <v>103</v>
      </c>
      <c r="B146" s="406" t="s">
        <v>351</v>
      </c>
      <c r="C146" s="357"/>
      <c r="D146" s="431"/>
    </row>
    <row r="147" s="385" customFormat="true" ht="12" hidden="false" customHeight="true" outlineLevel="0" collapsed="false">
      <c r="A147" s="54" t="s">
        <v>253</v>
      </c>
      <c r="B147" s="404" t="s">
        <v>254</v>
      </c>
      <c r="C147" s="437"/>
      <c r="D147" s="438"/>
    </row>
    <row r="148" s="385" customFormat="true" ht="12" hidden="false" customHeight="true" outlineLevel="0" collapsed="false">
      <c r="A148" s="347" t="s">
        <v>107</v>
      </c>
      <c r="B148" s="405" t="s">
        <v>255</v>
      </c>
      <c r="C148" s="156"/>
      <c r="D148" s="429"/>
    </row>
    <row r="149" s="385" customFormat="true" ht="12" hidden="false" customHeight="true" outlineLevel="0" collapsed="false">
      <c r="A149" s="347" t="s">
        <v>109</v>
      </c>
      <c r="B149" s="405" t="s">
        <v>256</v>
      </c>
      <c r="C149" s="154"/>
      <c r="D149" s="430"/>
    </row>
    <row r="150" s="385" customFormat="true" ht="12" hidden="false" customHeight="true" outlineLevel="0" collapsed="false">
      <c r="A150" s="347" t="s">
        <v>111</v>
      </c>
      <c r="B150" s="405" t="s">
        <v>257</v>
      </c>
      <c r="C150" s="154"/>
      <c r="D150" s="430"/>
    </row>
    <row r="151" s="385" customFormat="true" ht="12" hidden="false" customHeight="true" outlineLevel="0" collapsed="false">
      <c r="A151" s="347" t="s">
        <v>113</v>
      </c>
      <c r="B151" s="405" t="s">
        <v>446</v>
      </c>
      <c r="C151" s="154"/>
      <c r="D151" s="430"/>
    </row>
    <row r="152" customFormat="false" ht="12.75" hidden="false" customHeight="true" outlineLevel="0" collapsed="false">
      <c r="A152" s="394" t="s">
        <v>259</v>
      </c>
      <c r="B152" s="406" t="s">
        <v>260</v>
      </c>
      <c r="C152" s="357"/>
      <c r="D152" s="358"/>
    </row>
    <row r="153" customFormat="false" ht="12.75" hidden="false" customHeight="true" outlineLevel="0" collapsed="false">
      <c r="A153" s="410" t="s">
        <v>115</v>
      </c>
      <c r="B153" s="404" t="s">
        <v>261</v>
      </c>
      <c r="C153" s="437"/>
      <c r="D153" s="438"/>
    </row>
    <row r="154" customFormat="false" ht="12.75" hidden="false" customHeight="true" outlineLevel="0" collapsed="false">
      <c r="A154" s="410" t="s">
        <v>262</v>
      </c>
      <c r="B154" s="404" t="s">
        <v>263</v>
      </c>
      <c r="C154" s="437"/>
      <c r="D154" s="439"/>
    </row>
    <row r="155" customFormat="false" ht="12" hidden="false" customHeight="true" outlineLevel="0" collapsed="false">
      <c r="A155" s="54" t="s">
        <v>264</v>
      </c>
      <c r="B155" s="404" t="s">
        <v>265</v>
      </c>
      <c r="C155" s="437"/>
      <c r="D155" s="438"/>
    </row>
    <row r="156" customFormat="false" ht="15" hidden="false" customHeight="true" outlineLevel="0" collapsed="false">
      <c r="A156" s="412" t="s">
        <v>266</v>
      </c>
      <c r="B156" s="413" t="s">
        <v>267</v>
      </c>
      <c r="C156" s="437"/>
      <c r="D156" s="438"/>
    </row>
    <row r="157" customFormat="false" ht="15" hidden="false" customHeight="true" outlineLevel="0" collapsed="false">
      <c r="A157" s="414"/>
      <c r="B157" s="415"/>
      <c r="C157" s="416"/>
      <c r="D157" s="416"/>
    </row>
    <row r="158" customFormat="false" ht="13.5" hidden="false" customHeight="false" outlineLevel="0" collapsed="false">
      <c r="A158" s="417"/>
      <c r="B158" s="418"/>
      <c r="C158" s="419"/>
      <c r="D158" s="420"/>
    </row>
    <row r="159" customFormat="false" ht="15" hidden="false" customHeight="true" outlineLevel="0" collapsed="false">
      <c r="A159" s="421" t="s">
        <v>447</v>
      </c>
      <c r="B159" s="422"/>
      <c r="C159" s="423"/>
      <c r="D159" s="424"/>
    </row>
    <row r="160" customFormat="false" ht="14.25" hidden="false" customHeight="true" outlineLevel="0" collapsed="false">
      <c r="A160" s="421" t="s">
        <v>448</v>
      </c>
      <c r="B160" s="422"/>
      <c r="C160" s="425"/>
      <c r="D160" s="426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54" activeCellId="0" sqref="D54"/>
    </sheetView>
  </sheetViews>
  <sheetFormatPr defaultRowHeight="12.75" zeroHeight="false" outlineLevelRow="0" outlineLevelCol="0"/>
  <cols>
    <col collapsed="false" customWidth="true" hidden="false" outlineLevel="0" max="1" min="1" style="441" width="13.83"/>
    <col collapsed="false" customWidth="true" hidden="false" outlineLevel="0" max="2" min="2" style="442" width="79.16"/>
    <col collapsed="false" customWidth="true" hidden="false" outlineLevel="0" max="4" min="3" style="442" width="14.84"/>
    <col collapsed="false" customWidth="true" hidden="false" outlineLevel="0" max="1025" min="5" style="442" width="9.33"/>
  </cols>
  <sheetData>
    <row r="1" s="444" customFormat="true" ht="21" hidden="false" customHeight="true" outlineLevel="0" collapsed="false">
      <c r="A1" s="443" t="s">
        <v>455</v>
      </c>
      <c r="B1" s="443"/>
      <c r="C1" s="443"/>
      <c r="D1" s="443"/>
    </row>
    <row r="2" s="445" customFormat="true" ht="36" hidden="false" customHeight="true" outlineLevel="0" collapsed="false">
      <c r="A2" s="328" t="s">
        <v>420</v>
      </c>
      <c r="B2" s="329" t="s">
        <v>456</v>
      </c>
      <c r="C2" s="330" t="s">
        <v>457</v>
      </c>
      <c r="D2" s="330"/>
    </row>
    <row r="3" s="445" customFormat="true" ht="24.75" hidden="false" customHeight="false" outlineLevel="0" collapsed="false">
      <c r="A3" s="332" t="s">
        <v>423</v>
      </c>
      <c r="B3" s="333" t="s">
        <v>424</v>
      </c>
      <c r="C3" s="334" t="s">
        <v>422</v>
      </c>
      <c r="D3" s="334"/>
    </row>
    <row r="4" s="44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447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447" customFormat="true" ht="15.95" hidden="false" customHeight="true" outlineLevel="0" collapsed="false">
      <c r="A7" s="345" t="s">
        <v>272</v>
      </c>
      <c r="B7" s="345"/>
      <c r="C7" s="345"/>
      <c r="D7" s="345"/>
    </row>
    <row r="8" s="452" customFormat="true" ht="12" hidden="false" customHeight="true" outlineLevel="0" collapsed="false">
      <c r="A8" s="448" t="s">
        <v>10</v>
      </c>
      <c r="B8" s="449" t="s">
        <v>458</v>
      </c>
      <c r="C8" s="450" t="n">
        <f aca="false">SUM(C9:C19)</f>
        <v>0</v>
      </c>
      <c r="D8" s="451" t="n">
        <f aca="false">SUM(D9:D19)</f>
        <v>0</v>
      </c>
    </row>
    <row r="9" s="452" customFormat="true" ht="12" hidden="false" customHeight="true" outlineLevel="0" collapsed="false">
      <c r="A9" s="453" t="s">
        <v>12</v>
      </c>
      <c r="B9" s="387" t="s">
        <v>71</v>
      </c>
      <c r="C9" s="454"/>
      <c r="D9" s="455"/>
    </row>
    <row r="10" s="452" customFormat="true" ht="12" hidden="false" customHeight="true" outlineLevel="0" collapsed="false">
      <c r="A10" s="456" t="s">
        <v>14</v>
      </c>
      <c r="B10" s="389" t="s">
        <v>73</v>
      </c>
      <c r="C10" s="457"/>
      <c r="D10" s="458"/>
    </row>
    <row r="11" s="452" customFormat="true" ht="12" hidden="false" customHeight="true" outlineLevel="0" collapsed="false">
      <c r="A11" s="456" t="s">
        <v>16</v>
      </c>
      <c r="B11" s="389" t="s">
        <v>75</v>
      </c>
      <c r="C11" s="457"/>
      <c r="D11" s="458"/>
    </row>
    <row r="12" s="452" customFormat="true" ht="12" hidden="false" customHeight="true" outlineLevel="0" collapsed="false">
      <c r="A12" s="456" t="s">
        <v>18</v>
      </c>
      <c r="B12" s="389" t="s">
        <v>77</v>
      </c>
      <c r="C12" s="457"/>
      <c r="D12" s="458"/>
    </row>
    <row r="13" s="452" customFormat="true" ht="12" hidden="false" customHeight="true" outlineLevel="0" collapsed="false">
      <c r="A13" s="456" t="s">
        <v>20</v>
      </c>
      <c r="B13" s="389" t="s">
        <v>79</v>
      </c>
      <c r="C13" s="457"/>
      <c r="D13" s="458"/>
    </row>
    <row r="14" s="452" customFormat="true" ht="12" hidden="false" customHeight="true" outlineLevel="0" collapsed="false">
      <c r="A14" s="456" t="s">
        <v>22</v>
      </c>
      <c r="B14" s="389" t="s">
        <v>459</v>
      </c>
      <c r="C14" s="457"/>
      <c r="D14" s="458"/>
    </row>
    <row r="15" s="452" customFormat="true" ht="12" hidden="false" customHeight="true" outlineLevel="0" collapsed="false">
      <c r="A15" s="456" t="s">
        <v>188</v>
      </c>
      <c r="B15" s="406" t="s">
        <v>460</v>
      </c>
      <c r="C15" s="457"/>
      <c r="D15" s="458"/>
    </row>
    <row r="16" s="452" customFormat="true" ht="12" hidden="false" customHeight="true" outlineLevel="0" collapsed="false">
      <c r="A16" s="456" t="s">
        <v>190</v>
      </c>
      <c r="B16" s="389" t="s">
        <v>86</v>
      </c>
      <c r="C16" s="457"/>
      <c r="D16" s="459"/>
    </row>
    <row r="17" s="460" customFormat="true" ht="12" hidden="false" customHeight="true" outlineLevel="0" collapsed="false">
      <c r="A17" s="456" t="s">
        <v>192</v>
      </c>
      <c r="B17" s="389" t="s">
        <v>88</v>
      </c>
      <c r="C17" s="457"/>
      <c r="D17" s="459"/>
    </row>
    <row r="18" s="460" customFormat="true" ht="12" hidden="false" customHeight="true" outlineLevel="0" collapsed="false">
      <c r="A18" s="456" t="s">
        <v>194</v>
      </c>
      <c r="B18" s="389" t="s">
        <v>90</v>
      </c>
      <c r="C18" s="457"/>
      <c r="D18" s="459"/>
    </row>
    <row r="19" s="460" customFormat="true" ht="12" hidden="false" customHeight="true" outlineLevel="0" collapsed="false">
      <c r="A19" s="456" t="s">
        <v>196</v>
      </c>
      <c r="B19" s="406" t="s">
        <v>92</v>
      </c>
      <c r="C19" s="461"/>
      <c r="D19" s="462"/>
    </row>
    <row r="20" s="452" customFormat="true" ht="12" hidden="false" customHeight="true" outlineLevel="0" collapsed="false">
      <c r="A20" s="463" t="s">
        <v>24</v>
      </c>
      <c r="B20" s="464" t="s">
        <v>461</v>
      </c>
      <c r="C20" s="450" t="n">
        <f aca="false">SUM(C21:C25)</f>
        <v>0</v>
      </c>
      <c r="D20" s="451" t="n">
        <f aca="false">SUM(D21:D25)</f>
        <v>1015100</v>
      </c>
    </row>
    <row r="21" s="460" customFormat="true" ht="12" hidden="false" customHeight="true" outlineLevel="0" collapsed="false">
      <c r="A21" s="456" t="s">
        <v>26</v>
      </c>
      <c r="B21" s="405" t="s">
        <v>27</v>
      </c>
      <c r="C21" s="454"/>
      <c r="D21" s="465"/>
    </row>
    <row r="22" s="460" customFormat="true" ht="12" hidden="false" customHeight="true" outlineLevel="0" collapsed="false">
      <c r="A22" s="456" t="s">
        <v>28</v>
      </c>
      <c r="B22" s="389" t="s">
        <v>462</v>
      </c>
      <c r="C22" s="457"/>
      <c r="D22" s="459"/>
    </row>
    <row r="23" s="460" customFormat="true" ht="12" hidden="false" customHeight="true" outlineLevel="0" collapsed="false">
      <c r="A23" s="456" t="s">
        <v>30</v>
      </c>
      <c r="B23" s="389" t="s">
        <v>463</v>
      </c>
      <c r="C23" s="457" t="n">
        <v>0</v>
      </c>
      <c r="D23" s="459" t="n">
        <v>1015100</v>
      </c>
    </row>
    <row r="24" s="460" customFormat="true" ht="12" hidden="false" customHeight="true" outlineLevel="0" collapsed="false">
      <c r="A24" s="456" t="s">
        <v>32</v>
      </c>
      <c r="B24" s="389" t="s">
        <v>464</v>
      </c>
      <c r="C24" s="461"/>
      <c r="D24" s="462"/>
    </row>
    <row r="25" s="460" customFormat="true" ht="12" hidden="false" customHeight="true" outlineLevel="0" collapsed="false">
      <c r="A25" s="466" t="s">
        <v>38</v>
      </c>
      <c r="B25" s="404" t="s">
        <v>282</v>
      </c>
      <c r="C25" s="467"/>
      <c r="D25" s="468"/>
    </row>
    <row r="26" s="460" customFormat="true" ht="12" hidden="false" customHeight="true" outlineLevel="0" collapsed="false">
      <c r="A26" s="466" t="s">
        <v>236</v>
      </c>
      <c r="B26" s="404" t="s">
        <v>465</v>
      </c>
      <c r="C26" s="450"/>
      <c r="D26" s="451"/>
    </row>
    <row r="27" s="460" customFormat="true" ht="12" hidden="false" customHeight="true" outlineLevel="0" collapsed="false">
      <c r="A27" s="469" t="s">
        <v>54</v>
      </c>
      <c r="B27" s="470" t="s">
        <v>41</v>
      </c>
      <c r="C27" s="454"/>
      <c r="D27" s="465"/>
    </row>
    <row r="28" s="460" customFormat="true" ht="12" hidden="false" customHeight="true" outlineLevel="0" collapsed="false">
      <c r="A28" s="469" t="s">
        <v>62</v>
      </c>
      <c r="B28" s="470" t="s">
        <v>462</v>
      </c>
      <c r="C28" s="457"/>
      <c r="D28" s="459"/>
    </row>
    <row r="29" s="460" customFormat="true" ht="12" hidden="false" customHeight="true" outlineLevel="0" collapsed="false">
      <c r="A29" s="469" t="s">
        <v>64</v>
      </c>
      <c r="B29" s="471" t="s">
        <v>466</v>
      </c>
      <c r="C29" s="457"/>
      <c r="D29" s="459"/>
    </row>
    <row r="30" s="460" customFormat="true" ht="12" hidden="false" customHeight="true" outlineLevel="0" collapsed="false">
      <c r="A30" s="456" t="s">
        <v>66</v>
      </c>
      <c r="B30" s="472" t="s">
        <v>467</v>
      </c>
      <c r="C30" s="461"/>
      <c r="D30" s="462"/>
    </row>
    <row r="31" s="460" customFormat="true" ht="12" hidden="false" customHeight="true" outlineLevel="0" collapsed="false">
      <c r="A31" s="466" t="s">
        <v>68</v>
      </c>
      <c r="B31" s="404" t="s">
        <v>468</v>
      </c>
      <c r="C31" s="450"/>
      <c r="D31" s="468"/>
    </row>
    <row r="32" s="460" customFormat="true" ht="12" hidden="false" customHeight="true" outlineLevel="0" collapsed="false">
      <c r="A32" s="469" t="s">
        <v>70</v>
      </c>
      <c r="B32" s="470" t="s">
        <v>96</v>
      </c>
      <c r="C32" s="454"/>
      <c r="D32" s="465"/>
    </row>
    <row r="33" s="460" customFormat="true" ht="12" hidden="false" customHeight="true" outlineLevel="0" collapsed="false">
      <c r="A33" s="469" t="s">
        <v>72</v>
      </c>
      <c r="B33" s="471" t="s">
        <v>98</v>
      </c>
      <c r="C33" s="457"/>
      <c r="D33" s="459"/>
    </row>
    <row r="34" s="460" customFormat="true" ht="12" hidden="false" customHeight="true" outlineLevel="0" collapsed="false">
      <c r="A34" s="456" t="s">
        <v>74</v>
      </c>
      <c r="B34" s="472" t="s">
        <v>100</v>
      </c>
      <c r="C34" s="461"/>
      <c r="D34" s="462"/>
    </row>
    <row r="35" s="452" customFormat="true" ht="12" hidden="false" customHeight="true" outlineLevel="0" collapsed="false">
      <c r="A35" s="466" t="s">
        <v>93</v>
      </c>
      <c r="B35" s="404" t="s">
        <v>284</v>
      </c>
      <c r="C35" s="467"/>
      <c r="D35" s="473"/>
    </row>
    <row r="36" s="452" customFormat="true" ht="12" hidden="false" customHeight="true" outlineLevel="0" collapsed="false">
      <c r="A36" s="466" t="s">
        <v>253</v>
      </c>
      <c r="B36" s="404" t="s">
        <v>469</v>
      </c>
      <c r="C36" s="467"/>
      <c r="D36" s="473"/>
    </row>
    <row r="37" s="452" customFormat="true" ht="12" hidden="false" customHeight="true" outlineLevel="0" collapsed="false">
      <c r="A37" s="463" t="s">
        <v>115</v>
      </c>
      <c r="B37" s="404" t="s">
        <v>470</v>
      </c>
      <c r="C37" s="450" t="n">
        <f aca="false">+C8+C20+C25+C26+C31+C35+C36</f>
        <v>0</v>
      </c>
      <c r="D37" s="451" t="n">
        <f aca="false">+D8+D20+D25+D26+D31+D35+D36</f>
        <v>1015100</v>
      </c>
    </row>
    <row r="38" s="452" customFormat="true" ht="12" hidden="false" customHeight="true" outlineLevel="0" collapsed="false">
      <c r="A38" s="474" t="s">
        <v>262</v>
      </c>
      <c r="B38" s="404" t="s">
        <v>471</v>
      </c>
      <c r="C38" s="450" t="n">
        <f aca="false">SUM(C39:C41)</f>
        <v>63552429</v>
      </c>
      <c r="D38" s="451" t="n">
        <f aca="false">SUM(D39:D41)</f>
        <v>63552429</v>
      </c>
    </row>
    <row r="39" s="452" customFormat="true" ht="12" hidden="false" customHeight="true" outlineLevel="0" collapsed="false">
      <c r="A39" s="469" t="s">
        <v>472</v>
      </c>
      <c r="B39" s="470" t="s">
        <v>342</v>
      </c>
      <c r="C39" s="454" t="n">
        <v>1009930</v>
      </c>
      <c r="D39" s="465" t="n">
        <v>1009930</v>
      </c>
    </row>
    <row r="40" s="452" customFormat="true" ht="12" hidden="false" customHeight="true" outlineLevel="0" collapsed="false">
      <c r="A40" s="469" t="s">
        <v>473</v>
      </c>
      <c r="B40" s="471" t="s">
        <v>474</v>
      </c>
      <c r="C40" s="457"/>
      <c r="D40" s="458"/>
    </row>
    <row r="41" s="460" customFormat="true" ht="12" hidden="false" customHeight="true" outlineLevel="0" collapsed="false">
      <c r="A41" s="456" t="s">
        <v>475</v>
      </c>
      <c r="B41" s="472" t="s">
        <v>476</v>
      </c>
      <c r="C41" s="461" t="n">
        <v>62542499</v>
      </c>
      <c r="D41" s="461" t="n">
        <v>62542499</v>
      </c>
    </row>
    <row r="42" s="460" customFormat="true" ht="15" hidden="false" customHeight="true" outlineLevel="0" collapsed="false">
      <c r="A42" s="474" t="s">
        <v>264</v>
      </c>
      <c r="B42" s="475" t="s">
        <v>477</v>
      </c>
      <c r="C42" s="450" t="n">
        <f aca="false">+C37+C38</f>
        <v>63552429</v>
      </c>
      <c r="D42" s="451" t="n">
        <f aca="false">+D37+D38</f>
        <v>64567529</v>
      </c>
    </row>
    <row r="43" s="460" customFormat="true" ht="15" hidden="false" customHeight="true" outlineLevel="0" collapsed="false">
      <c r="A43" s="379"/>
      <c r="B43" s="380"/>
      <c r="C43" s="381"/>
    </row>
    <row r="44" customFormat="false" ht="13.5" hidden="false" customHeight="false" outlineLevel="0" collapsed="false">
      <c r="A44" s="476"/>
      <c r="B44" s="477"/>
      <c r="C44" s="478"/>
    </row>
    <row r="45" s="447" customFormat="true" ht="16.5" hidden="false" customHeight="true" outlineLevel="0" collapsed="false">
      <c r="A45" s="345" t="s">
        <v>273</v>
      </c>
      <c r="B45" s="345"/>
      <c r="C45" s="345"/>
      <c r="D45" s="345"/>
    </row>
    <row r="46" s="481" customFormat="true" ht="12" hidden="false" customHeight="true" outlineLevel="0" collapsed="false">
      <c r="A46" s="479" t="s">
        <v>10</v>
      </c>
      <c r="B46" s="480" t="s">
        <v>478</v>
      </c>
      <c r="C46" s="450" t="n">
        <f aca="false">SUM(C47:C51)</f>
        <v>63552429</v>
      </c>
      <c r="D46" s="451" t="n">
        <f aca="false">SUM(D47:D51)</f>
        <v>64297539</v>
      </c>
    </row>
    <row r="47" customFormat="false" ht="12" hidden="false" customHeight="true" outlineLevel="0" collapsed="false">
      <c r="A47" s="456" t="s">
        <v>12</v>
      </c>
      <c r="B47" s="405" t="s">
        <v>181</v>
      </c>
      <c r="C47" s="454" t="n">
        <v>50777836</v>
      </c>
      <c r="D47" s="465" t="n">
        <v>51377836</v>
      </c>
    </row>
    <row r="48" customFormat="false" ht="12" hidden="false" customHeight="true" outlineLevel="0" collapsed="false">
      <c r="A48" s="456" t="s">
        <v>14</v>
      </c>
      <c r="B48" s="389" t="s">
        <v>182</v>
      </c>
      <c r="C48" s="457" t="n">
        <v>8243596</v>
      </c>
      <c r="D48" s="459" t="n">
        <v>8243596</v>
      </c>
    </row>
    <row r="49" customFormat="false" ht="12" hidden="false" customHeight="true" outlineLevel="0" collapsed="false">
      <c r="A49" s="456" t="s">
        <v>16</v>
      </c>
      <c r="B49" s="389" t="s">
        <v>183</v>
      </c>
      <c r="C49" s="457" t="n">
        <v>4530997</v>
      </c>
      <c r="D49" s="459" t="n">
        <v>4676107</v>
      </c>
    </row>
    <row r="50" customFormat="false" ht="12" hidden="false" customHeight="true" outlineLevel="0" collapsed="false">
      <c r="A50" s="456" t="s">
        <v>18</v>
      </c>
      <c r="B50" s="389" t="s">
        <v>184</v>
      </c>
      <c r="C50" s="457"/>
      <c r="D50" s="459"/>
    </row>
    <row r="51" customFormat="false" ht="12" hidden="false" customHeight="true" outlineLevel="0" collapsed="false">
      <c r="A51" s="456" t="s">
        <v>20</v>
      </c>
      <c r="B51" s="389" t="s">
        <v>186</v>
      </c>
      <c r="C51" s="461"/>
      <c r="D51" s="462"/>
    </row>
    <row r="52" customFormat="false" ht="12" hidden="false" customHeight="true" outlineLevel="0" collapsed="false">
      <c r="A52" s="466" t="s">
        <v>24</v>
      </c>
      <c r="B52" s="404" t="s">
        <v>479</v>
      </c>
      <c r="C52" s="450" t="n">
        <f aca="false">SUM(C53:C55)</f>
        <v>0</v>
      </c>
      <c r="D52" s="451" t="n">
        <f aca="false">SUM(D53:D55)</f>
        <v>269990</v>
      </c>
    </row>
    <row r="53" s="481" customFormat="true" ht="12" hidden="false" customHeight="true" outlineLevel="0" collapsed="false">
      <c r="A53" s="456" t="s">
        <v>26</v>
      </c>
      <c r="B53" s="405" t="s">
        <v>217</v>
      </c>
      <c r="C53" s="454"/>
      <c r="D53" s="465" t="n">
        <v>269990</v>
      </c>
    </row>
    <row r="54" customFormat="false" ht="12" hidden="false" customHeight="true" outlineLevel="0" collapsed="false">
      <c r="A54" s="456" t="s">
        <v>28</v>
      </c>
      <c r="B54" s="389" t="s">
        <v>219</v>
      </c>
      <c r="C54" s="457"/>
      <c r="D54" s="459"/>
    </row>
    <row r="55" customFormat="false" ht="12" hidden="false" customHeight="true" outlineLevel="0" collapsed="false">
      <c r="A55" s="456" t="s">
        <v>30</v>
      </c>
      <c r="B55" s="389" t="s">
        <v>480</v>
      </c>
      <c r="C55" s="457"/>
      <c r="D55" s="459"/>
    </row>
    <row r="56" customFormat="false" ht="12" hidden="false" customHeight="true" outlineLevel="0" collapsed="false">
      <c r="A56" s="456" t="s">
        <v>32</v>
      </c>
      <c r="B56" s="389" t="s">
        <v>481</v>
      </c>
      <c r="C56" s="461"/>
      <c r="D56" s="462"/>
    </row>
    <row r="57" customFormat="false" ht="12" hidden="false" customHeight="true" outlineLevel="0" collapsed="false">
      <c r="A57" s="466" t="s">
        <v>38</v>
      </c>
      <c r="B57" s="404" t="s">
        <v>482</v>
      </c>
      <c r="C57" s="467"/>
      <c r="D57" s="482"/>
    </row>
    <row r="58" customFormat="false" ht="15" hidden="false" customHeight="true" outlineLevel="0" collapsed="false">
      <c r="A58" s="466" t="s">
        <v>236</v>
      </c>
      <c r="B58" s="483" t="s">
        <v>483</v>
      </c>
      <c r="C58" s="450" t="n">
        <f aca="false">+C46+C52+C57</f>
        <v>63552429</v>
      </c>
      <c r="D58" s="451" t="n">
        <f aca="false">+D46+D52+D57</f>
        <v>64567529</v>
      </c>
    </row>
    <row r="59" customFormat="false" ht="15" hidden="false" customHeight="true" outlineLevel="0" collapsed="false">
      <c r="A59" s="484"/>
      <c r="B59" s="485"/>
      <c r="C59" s="485"/>
      <c r="D59" s="485"/>
    </row>
    <row r="60" customFormat="false" ht="13.5" hidden="false" customHeight="false" outlineLevel="0" collapsed="false">
      <c r="A60" s="486"/>
      <c r="B60" s="487"/>
      <c r="C60" s="487"/>
      <c r="D60" s="487"/>
    </row>
    <row r="61" customFormat="false" ht="15" hidden="false" customHeight="true" outlineLevel="0" collapsed="false">
      <c r="A61" s="421" t="s">
        <v>447</v>
      </c>
      <c r="B61" s="422"/>
      <c r="C61" s="423" t="n">
        <v>15</v>
      </c>
      <c r="D61" s="488" t="n">
        <v>15</v>
      </c>
    </row>
    <row r="62" customFormat="false" ht="14.25" hidden="false" customHeight="true" outlineLevel="0" collapsed="false">
      <c r="A62" s="421" t="s">
        <v>448</v>
      </c>
      <c r="B62" s="422"/>
      <c r="C62" s="425"/>
      <c r="D62" s="489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J64" activeCellId="0" sqref="J64"/>
    </sheetView>
  </sheetViews>
  <sheetFormatPr defaultRowHeight="12.75" zeroHeight="false" outlineLevelRow="0" outlineLevelCol="0"/>
  <cols>
    <col collapsed="false" customWidth="true" hidden="false" outlineLevel="0" max="1" min="1" style="441" width="13.83"/>
    <col collapsed="false" customWidth="true" hidden="false" outlineLevel="0" max="2" min="2" style="442" width="79.16"/>
    <col collapsed="false" customWidth="true" hidden="false" outlineLevel="0" max="4" min="3" style="442" width="14.84"/>
    <col collapsed="false" customWidth="true" hidden="false" outlineLevel="0" max="1025" min="5" style="442" width="9.33"/>
  </cols>
  <sheetData>
    <row r="1" s="444" customFormat="true" ht="21" hidden="false" customHeight="true" outlineLevel="0" collapsed="false">
      <c r="A1" s="443" t="s">
        <v>484</v>
      </c>
      <c r="B1" s="443"/>
      <c r="C1" s="443"/>
      <c r="D1" s="443"/>
    </row>
    <row r="2" s="445" customFormat="true" ht="36" hidden="false" customHeight="true" outlineLevel="0" collapsed="false">
      <c r="A2" s="328" t="s">
        <v>420</v>
      </c>
      <c r="B2" s="329" t="s">
        <v>485</v>
      </c>
      <c r="C2" s="330" t="s">
        <v>486</v>
      </c>
      <c r="D2" s="330"/>
    </row>
    <row r="3" s="445" customFormat="true" ht="24.75" hidden="false" customHeight="false" outlineLevel="0" collapsed="false">
      <c r="A3" s="332" t="s">
        <v>423</v>
      </c>
      <c r="B3" s="333" t="s">
        <v>424</v>
      </c>
      <c r="C3" s="334" t="s">
        <v>422</v>
      </c>
      <c r="D3" s="334"/>
    </row>
    <row r="4" s="44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447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447" customFormat="true" ht="15.95" hidden="false" customHeight="true" outlineLevel="0" collapsed="false">
      <c r="A7" s="345" t="s">
        <v>272</v>
      </c>
      <c r="B7" s="345"/>
      <c r="C7" s="345"/>
      <c r="D7" s="345"/>
    </row>
    <row r="8" s="452" customFormat="true" ht="12" hidden="false" customHeight="true" outlineLevel="0" collapsed="false">
      <c r="A8" s="448" t="s">
        <v>10</v>
      </c>
      <c r="B8" s="449" t="s">
        <v>458</v>
      </c>
      <c r="C8" s="450" t="n">
        <f aca="false">SUM(C9:C19)</f>
        <v>0</v>
      </c>
      <c r="D8" s="451" t="n">
        <f aca="false">SUM(D9:D19)</f>
        <v>0</v>
      </c>
    </row>
    <row r="9" s="452" customFormat="true" ht="12" hidden="false" customHeight="true" outlineLevel="0" collapsed="false">
      <c r="A9" s="453" t="s">
        <v>12</v>
      </c>
      <c r="B9" s="387" t="s">
        <v>71</v>
      </c>
      <c r="C9" s="454"/>
      <c r="D9" s="455"/>
    </row>
    <row r="10" s="452" customFormat="true" ht="12" hidden="false" customHeight="true" outlineLevel="0" collapsed="false">
      <c r="A10" s="456" t="s">
        <v>14</v>
      </c>
      <c r="B10" s="389" t="s">
        <v>73</v>
      </c>
      <c r="C10" s="457"/>
      <c r="D10" s="458"/>
    </row>
    <row r="11" s="452" customFormat="true" ht="12" hidden="false" customHeight="true" outlineLevel="0" collapsed="false">
      <c r="A11" s="456" t="s">
        <v>16</v>
      </c>
      <c r="B11" s="389" t="s">
        <v>75</v>
      </c>
      <c r="C11" s="457"/>
      <c r="D11" s="459"/>
    </row>
    <row r="12" s="452" customFormat="true" ht="12" hidden="false" customHeight="true" outlineLevel="0" collapsed="false">
      <c r="A12" s="456" t="s">
        <v>18</v>
      </c>
      <c r="B12" s="389" t="s">
        <v>77</v>
      </c>
      <c r="C12" s="457"/>
      <c r="D12" s="458"/>
    </row>
    <row r="13" s="452" customFormat="true" ht="12" hidden="false" customHeight="true" outlineLevel="0" collapsed="false">
      <c r="A13" s="456" t="s">
        <v>20</v>
      </c>
      <c r="B13" s="389" t="s">
        <v>79</v>
      </c>
      <c r="C13" s="457"/>
      <c r="D13" s="459"/>
    </row>
    <row r="14" s="452" customFormat="true" ht="12" hidden="false" customHeight="true" outlineLevel="0" collapsed="false">
      <c r="A14" s="456" t="s">
        <v>22</v>
      </c>
      <c r="B14" s="389" t="s">
        <v>459</v>
      </c>
      <c r="C14" s="457"/>
      <c r="D14" s="459"/>
    </row>
    <row r="15" s="452" customFormat="true" ht="12" hidden="false" customHeight="true" outlineLevel="0" collapsed="false">
      <c r="A15" s="456" t="s">
        <v>188</v>
      </c>
      <c r="B15" s="406" t="s">
        <v>460</v>
      </c>
      <c r="C15" s="457"/>
      <c r="D15" s="459"/>
    </row>
    <row r="16" s="452" customFormat="true" ht="12" hidden="false" customHeight="true" outlineLevel="0" collapsed="false">
      <c r="A16" s="456" t="s">
        <v>190</v>
      </c>
      <c r="B16" s="389" t="s">
        <v>86</v>
      </c>
      <c r="C16" s="457"/>
      <c r="D16" s="459"/>
    </row>
    <row r="17" s="460" customFormat="true" ht="12" hidden="false" customHeight="true" outlineLevel="0" collapsed="false">
      <c r="A17" s="456" t="s">
        <v>192</v>
      </c>
      <c r="B17" s="389" t="s">
        <v>88</v>
      </c>
      <c r="C17" s="457"/>
      <c r="D17" s="459"/>
    </row>
    <row r="18" s="460" customFormat="true" ht="12" hidden="false" customHeight="true" outlineLevel="0" collapsed="false">
      <c r="A18" s="456" t="s">
        <v>194</v>
      </c>
      <c r="B18" s="389" t="s">
        <v>90</v>
      </c>
      <c r="C18" s="457"/>
      <c r="D18" s="459"/>
    </row>
    <row r="19" s="460" customFormat="true" ht="12" hidden="false" customHeight="true" outlineLevel="0" collapsed="false">
      <c r="A19" s="456" t="s">
        <v>196</v>
      </c>
      <c r="B19" s="406" t="s">
        <v>92</v>
      </c>
      <c r="C19" s="461"/>
      <c r="D19" s="462"/>
    </row>
    <row r="20" s="452" customFormat="true" ht="12" hidden="false" customHeight="true" outlineLevel="0" collapsed="false">
      <c r="A20" s="463" t="s">
        <v>24</v>
      </c>
      <c r="B20" s="464" t="s">
        <v>461</v>
      </c>
      <c r="C20" s="450"/>
      <c r="D20" s="451"/>
    </row>
    <row r="21" s="460" customFormat="true" ht="12" hidden="false" customHeight="true" outlineLevel="0" collapsed="false">
      <c r="A21" s="456" t="s">
        <v>26</v>
      </c>
      <c r="B21" s="405" t="s">
        <v>27</v>
      </c>
      <c r="C21" s="454"/>
      <c r="D21" s="465"/>
    </row>
    <row r="22" s="460" customFormat="true" ht="12" hidden="false" customHeight="true" outlineLevel="0" collapsed="false">
      <c r="A22" s="456" t="s">
        <v>28</v>
      </c>
      <c r="B22" s="389" t="s">
        <v>462</v>
      </c>
      <c r="C22" s="457"/>
      <c r="D22" s="459"/>
    </row>
    <row r="23" s="460" customFormat="true" ht="12" hidden="false" customHeight="true" outlineLevel="0" collapsed="false">
      <c r="A23" s="456" t="s">
        <v>30</v>
      </c>
      <c r="B23" s="389" t="s">
        <v>463</v>
      </c>
      <c r="C23" s="457"/>
      <c r="D23" s="459"/>
    </row>
    <row r="24" s="460" customFormat="true" ht="12" hidden="false" customHeight="true" outlineLevel="0" collapsed="false">
      <c r="A24" s="456" t="s">
        <v>32</v>
      </c>
      <c r="B24" s="389" t="s">
        <v>464</v>
      </c>
      <c r="C24" s="461"/>
      <c r="D24" s="462"/>
    </row>
    <row r="25" s="460" customFormat="true" ht="12" hidden="false" customHeight="true" outlineLevel="0" collapsed="false">
      <c r="A25" s="466" t="s">
        <v>38</v>
      </c>
      <c r="B25" s="404" t="s">
        <v>282</v>
      </c>
      <c r="C25" s="467"/>
      <c r="D25" s="468"/>
    </row>
    <row r="26" s="460" customFormat="true" ht="12" hidden="false" customHeight="true" outlineLevel="0" collapsed="false">
      <c r="A26" s="466" t="s">
        <v>236</v>
      </c>
      <c r="B26" s="404" t="s">
        <v>465</v>
      </c>
      <c r="C26" s="450" t="n">
        <f aca="false">SUM(C27:C29)</f>
        <v>0</v>
      </c>
      <c r="D26" s="451" t="n">
        <f aca="false">SUM(D27:D29)</f>
        <v>0</v>
      </c>
    </row>
    <row r="27" s="460" customFormat="true" ht="12" hidden="false" customHeight="true" outlineLevel="0" collapsed="false">
      <c r="A27" s="469" t="s">
        <v>54</v>
      </c>
      <c r="B27" s="470" t="s">
        <v>41</v>
      </c>
      <c r="C27" s="454"/>
      <c r="D27" s="465"/>
    </row>
    <row r="28" s="460" customFormat="true" ht="12" hidden="false" customHeight="true" outlineLevel="0" collapsed="false">
      <c r="A28" s="469" t="s">
        <v>62</v>
      </c>
      <c r="B28" s="470" t="s">
        <v>462</v>
      </c>
      <c r="C28" s="457"/>
      <c r="D28" s="459"/>
    </row>
    <row r="29" s="460" customFormat="true" ht="12" hidden="false" customHeight="true" outlineLevel="0" collapsed="false">
      <c r="A29" s="469" t="s">
        <v>64</v>
      </c>
      <c r="B29" s="471" t="s">
        <v>466</v>
      </c>
      <c r="C29" s="457"/>
      <c r="D29" s="459"/>
    </row>
    <row r="30" s="460" customFormat="true" ht="12" hidden="false" customHeight="true" outlineLevel="0" collapsed="false">
      <c r="A30" s="456" t="s">
        <v>66</v>
      </c>
      <c r="B30" s="472" t="s">
        <v>467</v>
      </c>
      <c r="C30" s="461"/>
      <c r="D30" s="462"/>
    </row>
    <row r="31" s="460" customFormat="true" ht="12" hidden="false" customHeight="true" outlineLevel="0" collapsed="false">
      <c r="A31" s="466" t="s">
        <v>68</v>
      </c>
      <c r="B31" s="404" t="s">
        <v>468</v>
      </c>
      <c r="C31" s="450"/>
      <c r="D31" s="468"/>
    </row>
    <row r="32" s="460" customFormat="true" ht="12" hidden="false" customHeight="true" outlineLevel="0" collapsed="false">
      <c r="A32" s="469" t="s">
        <v>70</v>
      </c>
      <c r="B32" s="470" t="s">
        <v>96</v>
      </c>
      <c r="C32" s="454"/>
      <c r="D32" s="465"/>
    </row>
    <row r="33" s="460" customFormat="true" ht="12" hidden="false" customHeight="true" outlineLevel="0" collapsed="false">
      <c r="A33" s="469" t="s">
        <v>72</v>
      </c>
      <c r="B33" s="471" t="s">
        <v>98</v>
      </c>
      <c r="C33" s="457"/>
      <c r="D33" s="459"/>
    </row>
    <row r="34" s="460" customFormat="true" ht="12" hidden="false" customHeight="true" outlineLevel="0" collapsed="false">
      <c r="A34" s="456" t="s">
        <v>74</v>
      </c>
      <c r="B34" s="472" t="s">
        <v>100</v>
      </c>
      <c r="C34" s="461"/>
      <c r="D34" s="462"/>
    </row>
    <row r="35" s="452" customFormat="true" ht="12" hidden="false" customHeight="true" outlineLevel="0" collapsed="false">
      <c r="A35" s="466" t="s">
        <v>93</v>
      </c>
      <c r="B35" s="404" t="s">
        <v>284</v>
      </c>
      <c r="C35" s="467"/>
      <c r="D35" s="473"/>
    </row>
    <row r="36" s="452" customFormat="true" ht="12" hidden="false" customHeight="true" outlineLevel="0" collapsed="false">
      <c r="A36" s="466" t="s">
        <v>253</v>
      </c>
      <c r="B36" s="404" t="s">
        <v>469</v>
      </c>
      <c r="C36" s="467"/>
      <c r="D36" s="473"/>
    </row>
    <row r="37" s="452" customFormat="true" ht="12" hidden="false" customHeight="true" outlineLevel="0" collapsed="false">
      <c r="A37" s="463" t="s">
        <v>115</v>
      </c>
      <c r="B37" s="404" t="s">
        <v>470</v>
      </c>
      <c r="C37" s="450" t="n">
        <f aca="false">+C8+C20+C25+C26+C31+C35+C36</f>
        <v>0</v>
      </c>
      <c r="D37" s="451" t="n">
        <f aca="false">+D8+D20+D25+D26+D31+D35+D36</f>
        <v>0</v>
      </c>
    </row>
    <row r="38" s="452" customFormat="true" ht="12" hidden="false" customHeight="true" outlineLevel="0" collapsed="false">
      <c r="A38" s="474" t="s">
        <v>262</v>
      </c>
      <c r="B38" s="404" t="s">
        <v>471</v>
      </c>
      <c r="C38" s="450" t="n">
        <f aca="false">SUM(C39:C41)</f>
        <v>52211448</v>
      </c>
      <c r="D38" s="451" t="n">
        <f aca="false">SUM(D39:D41)</f>
        <v>52411448</v>
      </c>
    </row>
    <row r="39" s="452" customFormat="true" ht="12" hidden="false" customHeight="true" outlineLevel="0" collapsed="false">
      <c r="A39" s="469" t="s">
        <v>472</v>
      </c>
      <c r="B39" s="470" t="s">
        <v>342</v>
      </c>
      <c r="C39" s="454" t="n">
        <v>20802</v>
      </c>
      <c r="D39" s="465" t="n">
        <v>220802</v>
      </c>
    </row>
    <row r="40" s="452" customFormat="true" ht="12" hidden="false" customHeight="true" outlineLevel="0" collapsed="false">
      <c r="A40" s="469" t="s">
        <v>473</v>
      </c>
      <c r="B40" s="471" t="s">
        <v>474</v>
      </c>
      <c r="C40" s="457"/>
      <c r="D40" s="458"/>
    </row>
    <row r="41" s="460" customFormat="true" ht="12" hidden="false" customHeight="true" outlineLevel="0" collapsed="false">
      <c r="A41" s="456" t="s">
        <v>475</v>
      </c>
      <c r="B41" s="472" t="s">
        <v>476</v>
      </c>
      <c r="C41" s="461" t="n">
        <v>52190646</v>
      </c>
      <c r="D41" s="462" t="n">
        <v>52190646</v>
      </c>
    </row>
    <row r="42" s="460" customFormat="true" ht="15" hidden="false" customHeight="true" outlineLevel="0" collapsed="false">
      <c r="A42" s="474" t="s">
        <v>264</v>
      </c>
      <c r="B42" s="475" t="s">
        <v>477</v>
      </c>
      <c r="C42" s="450" t="n">
        <f aca="false">+C37+C38</f>
        <v>52211448</v>
      </c>
      <c r="D42" s="451" t="n">
        <f aca="false">+D37+D38</f>
        <v>52411448</v>
      </c>
    </row>
    <row r="43" s="460" customFormat="true" ht="15" hidden="false" customHeight="true" outlineLevel="0" collapsed="false">
      <c r="A43" s="379"/>
      <c r="B43" s="380"/>
      <c r="C43" s="381"/>
    </row>
    <row r="44" customFormat="false" ht="13.5" hidden="false" customHeight="false" outlineLevel="0" collapsed="false">
      <c r="A44" s="476"/>
      <c r="B44" s="477"/>
      <c r="C44" s="478"/>
    </row>
    <row r="45" s="447" customFormat="true" ht="16.5" hidden="false" customHeight="true" outlineLevel="0" collapsed="false">
      <c r="A45" s="345" t="s">
        <v>273</v>
      </c>
      <c r="B45" s="345"/>
      <c r="C45" s="345"/>
      <c r="D45" s="345"/>
    </row>
    <row r="46" s="481" customFormat="true" ht="12" hidden="false" customHeight="true" outlineLevel="0" collapsed="false">
      <c r="A46" s="479" t="s">
        <v>10</v>
      </c>
      <c r="B46" s="480" t="s">
        <v>478</v>
      </c>
      <c r="C46" s="450" t="n">
        <f aca="false">SUM(C47:C51)</f>
        <v>52211448</v>
      </c>
      <c r="D46" s="451" t="n">
        <f aca="false">SUM(D47:D51)</f>
        <v>52411448</v>
      </c>
    </row>
    <row r="47" customFormat="false" ht="12" hidden="false" customHeight="true" outlineLevel="0" collapsed="false">
      <c r="A47" s="456" t="s">
        <v>12</v>
      </c>
      <c r="B47" s="405" t="s">
        <v>181</v>
      </c>
      <c r="C47" s="454" t="n">
        <v>42720840</v>
      </c>
      <c r="D47" s="465" t="n">
        <v>42692178</v>
      </c>
    </row>
    <row r="48" customFormat="false" ht="12" hidden="false" customHeight="true" outlineLevel="0" collapsed="false">
      <c r="A48" s="456" t="s">
        <v>14</v>
      </c>
      <c r="B48" s="389" t="s">
        <v>182</v>
      </c>
      <c r="C48" s="457" t="n">
        <v>7663866</v>
      </c>
      <c r="D48" s="459" t="n">
        <v>7363866</v>
      </c>
    </row>
    <row r="49" customFormat="false" ht="12" hidden="false" customHeight="true" outlineLevel="0" collapsed="false">
      <c r="A49" s="456" t="s">
        <v>16</v>
      </c>
      <c r="B49" s="389" t="s">
        <v>183</v>
      </c>
      <c r="C49" s="457" t="n">
        <v>1826742</v>
      </c>
      <c r="D49" s="459" t="n">
        <v>2355404</v>
      </c>
    </row>
    <row r="50" customFormat="false" ht="12" hidden="false" customHeight="true" outlineLevel="0" collapsed="false">
      <c r="A50" s="456" t="s">
        <v>18</v>
      </c>
      <c r="B50" s="389" t="s">
        <v>184</v>
      </c>
      <c r="C50" s="457"/>
      <c r="D50" s="459"/>
    </row>
    <row r="51" customFormat="false" ht="12" hidden="false" customHeight="true" outlineLevel="0" collapsed="false">
      <c r="A51" s="456" t="s">
        <v>20</v>
      </c>
      <c r="B51" s="389" t="s">
        <v>186</v>
      </c>
      <c r="C51" s="461"/>
      <c r="D51" s="462"/>
    </row>
    <row r="52" customFormat="false" ht="12" hidden="false" customHeight="true" outlineLevel="0" collapsed="false">
      <c r="A52" s="466" t="s">
        <v>24</v>
      </c>
      <c r="B52" s="404" t="s">
        <v>479</v>
      </c>
      <c r="C52" s="450" t="n">
        <f aca="false">SUM(C53:C56)</f>
        <v>0</v>
      </c>
      <c r="D52" s="451" t="n">
        <f aca="false">SUM(D53:D56)</f>
        <v>0</v>
      </c>
    </row>
    <row r="53" s="481" customFormat="true" ht="12" hidden="false" customHeight="true" outlineLevel="0" collapsed="false">
      <c r="A53" s="456" t="s">
        <v>26</v>
      </c>
      <c r="B53" s="405" t="s">
        <v>217</v>
      </c>
      <c r="C53" s="454"/>
      <c r="D53" s="465"/>
    </row>
    <row r="54" customFormat="false" ht="12" hidden="false" customHeight="true" outlineLevel="0" collapsed="false">
      <c r="A54" s="456" t="s">
        <v>28</v>
      </c>
      <c r="B54" s="389" t="s">
        <v>219</v>
      </c>
      <c r="C54" s="457"/>
      <c r="D54" s="459"/>
    </row>
    <row r="55" customFormat="false" ht="12" hidden="false" customHeight="true" outlineLevel="0" collapsed="false">
      <c r="A55" s="456" t="s">
        <v>30</v>
      </c>
      <c r="B55" s="389" t="s">
        <v>480</v>
      </c>
      <c r="C55" s="457"/>
      <c r="D55" s="459"/>
    </row>
    <row r="56" customFormat="false" ht="12" hidden="false" customHeight="true" outlineLevel="0" collapsed="false">
      <c r="A56" s="456" t="s">
        <v>32</v>
      </c>
      <c r="B56" s="389" t="s">
        <v>481</v>
      </c>
      <c r="C56" s="461"/>
      <c r="D56" s="462"/>
    </row>
    <row r="57" customFormat="false" ht="12" hidden="false" customHeight="true" outlineLevel="0" collapsed="false">
      <c r="A57" s="466" t="s">
        <v>38</v>
      </c>
      <c r="B57" s="404" t="s">
        <v>482</v>
      </c>
      <c r="C57" s="467"/>
      <c r="D57" s="482"/>
    </row>
    <row r="58" customFormat="false" ht="15" hidden="false" customHeight="true" outlineLevel="0" collapsed="false">
      <c r="A58" s="466" t="s">
        <v>236</v>
      </c>
      <c r="B58" s="483" t="s">
        <v>483</v>
      </c>
      <c r="C58" s="450" t="n">
        <f aca="false">+C46+C52+C57</f>
        <v>52211448</v>
      </c>
      <c r="D58" s="451" t="n">
        <f aca="false">+D46+D52+D57</f>
        <v>52411448</v>
      </c>
    </row>
    <row r="59" customFormat="false" ht="12.75" hidden="false" customHeight="false" outlineLevel="0" collapsed="false">
      <c r="A59" s="490"/>
      <c r="B59" s="485"/>
      <c r="C59" s="485"/>
      <c r="D59" s="485"/>
    </row>
    <row r="60" customFormat="false" ht="13.5" hidden="false" customHeight="false" outlineLevel="0" collapsed="false">
      <c r="A60" s="487"/>
      <c r="B60" s="487"/>
      <c r="C60" s="487"/>
      <c r="D60" s="487"/>
    </row>
    <row r="61" customFormat="false" ht="15" hidden="false" customHeight="true" outlineLevel="0" collapsed="false">
      <c r="A61" s="421" t="s">
        <v>447</v>
      </c>
      <c r="B61" s="422"/>
      <c r="C61" s="423" t="n">
        <v>12</v>
      </c>
      <c r="D61" s="488" t="n">
        <v>12</v>
      </c>
    </row>
    <row r="62" customFormat="false" ht="14.25" hidden="false" customHeight="true" outlineLevel="0" collapsed="false">
      <c r="A62" s="421" t="s">
        <v>448</v>
      </c>
      <c r="B62" s="422"/>
      <c r="C62" s="425"/>
      <c r="D62" s="489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28" colorId="64" zoomScale="130" zoomScaleNormal="130" zoomScalePageLayoutView="100" workbookViewId="0">
      <selection pane="topLeft" activeCell="D50" activeCellId="0" sqref="D50"/>
    </sheetView>
  </sheetViews>
  <sheetFormatPr defaultRowHeight="12.75" zeroHeight="false" outlineLevelRow="0" outlineLevelCol="0"/>
  <cols>
    <col collapsed="false" customWidth="true" hidden="false" outlineLevel="0" max="1" min="1" style="441" width="13.83"/>
    <col collapsed="false" customWidth="true" hidden="false" outlineLevel="0" max="2" min="2" style="442" width="79.16"/>
    <col collapsed="false" customWidth="true" hidden="false" outlineLevel="0" max="4" min="3" style="442" width="14.84"/>
    <col collapsed="false" customWidth="true" hidden="false" outlineLevel="0" max="1025" min="5" style="442" width="9.33"/>
  </cols>
  <sheetData>
    <row r="1" s="444" customFormat="true" ht="21" hidden="false" customHeight="true" outlineLevel="0" collapsed="false">
      <c r="A1" s="443" t="s">
        <v>487</v>
      </c>
      <c r="B1" s="443"/>
      <c r="C1" s="443"/>
      <c r="D1" s="443"/>
    </row>
    <row r="2" s="445" customFormat="true" ht="36" hidden="false" customHeight="true" outlineLevel="0" collapsed="false">
      <c r="A2" s="328" t="s">
        <v>420</v>
      </c>
      <c r="B2" s="329" t="s">
        <v>488</v>
      </c>
      <c r="C2" s="330" t="s">
        <v>489</v>
      </c>
      <c r="D2" s="330"/>
    </row>
    <row r="3" s="445" customFormat="true" ht="24.75" hidden="false" customHeight="false" outlineLevel="0" collapsed="false">
      <c r="A3" s="332" t="s">
        <v>423</v>
      </c>
      <c r="B3" s="333" t="s">
        <v>424</v>
      </c>
      <c r="C3" s="334" t="s">
        <v>422</v>
      </c>
      <c r="D3" s="334"/>
    </row>
    <row r="4" s="446" customFormat="true" ht="15.95" hidden="false" customHeight="true" outlineLevel="0" collapsed="false">
      <c r="A4" s="335" t="s">
        <v>2</v>
      </c>
      <c r="B4" s="335"/>
      <c r="C4" s="335"/>
      <c r="D4" s="335"/>
    </row>
    <row r="5" customFormat="false" ht="13.5" hidden="false" customHeight="false" outlineLevel="0" collapsed="false">
      <c r="A5" s="337" t="s">
        <v>425</v>
      </c>
      <c r="B5" s="338" t="s">
        <v>426</v>
      </c>
      <c r="C5" s="339" t="s">
        <v>427</v>
      </c>
      <c r="D5" s="340" t="s">
        <v>428</v>
      </c>
    </row>
    <row r="6" s="447" customFormat="true" ht="12.95" hidden="false" customHeight="true" outlineLevel="0" collapsed="false">
      <c r="A6" s="341" t="s">
        <v>7</v>
      </c>
      <c r="B6" s="342" t="s">
        <v>8</v>
      </c>
      <c r="C6" s="343" t="s">
        <v>9</v>
      </c>
      <c r="D6" s="343"/>
    </row>
    <row r="7" s="447" customFormat="true" ht="15.95" hidden="false" customHeight="true" outlineLevel="0" collapsed="false">
      <c r="A7" s="345" t="s">
        <v>272</v>
      </c>
      <c r="B7" s="345"/>
      <c r="C7" s="345"/>
      <c r="D7" s="345"/>
    </row>
    <row r="8" s="452" customFormat="true" ht="12" hidden="false" customHeight="true" outlineLevel="0" collapsed="false">
      <c r="A8" s="448" t="s">
        <v>10</v>
      </c>
      <c r="B8" s="449" t="s">
        <v>458</v>
      </c>
      <c r="C8" s="450" t="n">
        <f aca="false">SUM(C9:C19)</f>
        <v>5397000</v>
      </c>
      <c r="D8" s="451" t="n">
        <f aca="false">SUM(D9:D19)</f>
        <v>5699417</v>
      </c>
    </row>
    <row r="9" s="452" customFormat="true" ht="12" hidden="false" customHeight="true" outlineLevel="0" collapsed="false">
      <c r="A9" s="453" t="s">
        <v>12</v>
      </c>
      <c r="B9" s="387" t="s">
        <v>71</v>
      </c>
      <c r="C9" s="454"/>
      <c r="D9" s="455"/>
    </row>
    <row r="10" s="452" customFormat="true" ht="12" hidden="false" customHeight="true" outlineLevel="0" collapsed="false">
      <c r="A10" s="456" t="s">
        <v>14</v>
      </c>
      <c r="B10" s="389" t="s">
        <v>73</v>
      </c>
      <c r="C10" s="457"/>
      <c r="D10" s="459"/>
    </row>
    <row r="11" s="452" customFormat="true" ht="12" hidden="false" customHeight="true" outlineLevel="0" collapsed="false">
      <c r="A11" s="456" t="s">
        <v>16</v>
      </c>
      <c r="B11" s="389" t="s">
        <v>75</v>
      </c>
      <c r="C11" s="457"/>
      <c r="D11" s="458"/>
    </row>
    <row r="12" s="452" customFormat="true" ht="12" hidden="false" customHeight="true" outlineLevel="0" collapsed="false">
      <c r="A12" s="456" t="s">
        <v>18</v>
      </c>
      <c r="B12" s="389" t="s">
        <v>77</v>
      </c>
      <c r="C12" s="457"/>
      <c r="D12" s="458"/>
    </row>
    <row r="13" s="452" customFormat="true" ht="12" hidden="false" customHeight="true" outlineLevel="0" collapsed="false">
      <c r="A13" s="456" t="s">
        <v>20</v>
      </c>
      <c r="B13" s="389" t="s">
        <v>79</v>
      </c>
      <c r="C13" s="457" t="n">
        <v>4250000</v>
      </c>
      <c r="D13" s="459" t="n">
        <v>4552417</v>
      </c>
    </row>
    <row r="14" s="452" customFormat="true" ht="12" hidden="false" customHeight="true" outlineLevel="0" collapsed="false">
      <c r="A14" s="456" t="s">
        <v>22</v>
      </c>
      <c r="B14" s="389" t="s">
        <v>459</v>
      </c>
      <c r="C14" s="457" t="n">
        <v>1147000</v>
      </c>
      <c r="D14" s="459" t="n">
        <v>1147000</v>
      </c>
    </row>
    <row r="15" s="452" customFormat="true" ht="12" hidden="false" customHeight="true" outlineLevel="0" collapsed="false">
      <c r="A15" s="456" t="s">
        <v>188</v>
      </c>
      <c r="B15" s="406" t="s">
        <v>460</v>
      </c>
      <c r="C15" s="457"/>
      <c r="D15" s="459"/>
    </row>
    <row r="16" s="452" customFormat="true" ht="12" hidden="false" customHeight="true" outlineLevel="0" collapsed="false">
      <c r="A16" s="456" t="s">
        <v>190</v>
      </c>
      <c r="B16" s="389" t="s">
        <v>86</v>
      </c>
      <c r="C16" s="457"/>
      <c r="D16" s="459"/>
    </row>
    <row r="17" s="460" customFormat="true" ht="12" hidden="false" customHeight="true" outlineLevel="0" collapsed="false">
      <c r="A17" s="456" t="s">
        <v>192</v>
      </c>
      <c r="B17" s="389" t="s">
        <v>88</v>
      </c>
      <c r="C17" s="457"/>
      <c r="D17" s="459"/>
    </row>
    <row r="18" s="460" customFormat="true" ht="12" hidden="false" customHeight="true" outlineLevel="0" collapsed="false">
      <c r="A18" s="456" t="s">
        <v>194</v>
      </c>
      <c r="B18" s="389" t="s">
        <v>90</v>
      </c>
      <c r="C18" s="457"/>
      <c r="D18" s="459"/>
    </row>
    <row r="19" s="460" customFormat="true" ht="12" hidden="false" customHeight="true" outlineLevel="0" collapsed="false">
      <c r="A19" s="456" t="s">
        <v>196</v>
      </c>
      <c r="B19" s="406" t="s">
        <v>92</v>
      </c>
      <c r="C19" s="461"/>
      <c r="D19" s="462"/>
    </row>
    <row r="20" s="452" customFormat="true" ht="12" hidden="false" customHeight="true" outlineLevel="0" collapsed="false">
      <c r="A20" s="463" t="s">
        <v>24</v>
      </c>
      <c r="B20" s="464" t="s">
        <v>461</v>
      </c>
      <c r="C20" s="450"/>
      <c r="D20" s="451"/>
    </row>
    <row r="21" s="460" customFormat="true" ht="12" hidden="false" customHeight="true" outlineLevel="0" collapsed="false">
      <c r="A21" s="456" t="s">
        <v>26</v>
      </c>
      <c r="B21" s="405" t="s">
        <v>27</v>
      </c>
      <c r="C21" s="454"/>
      <c r="D21" s="465"/>
    </row>
    <row r="22" s="460" customFormat="true" ht="12" hidden="false" customHeight="true" outlineLevel="0" collapsed="false">
      <c r="A22" s="456" t="s">
        <v>28</v>
      </c>
      <c r="B22" s="389" t="s">
        <v>462</v>
      </c>
      <c r="C22" s="457"/>
      <c r="D22" s="459"/>
    </row>
    <row r="23" s="460" customFormat="true" ht="12" hidden="false" customHeight="true" outlineLevel="0" collapsed="false">
      <c r="A23" s="456" t="s">
        <v>30</v>
      </c>
      <c r="B23" s="389" t="s">
        <v>463</v>
      </c>
      <c r="C23" s="457"/>
      <c r="D23" s="459"/>
    </row>
    <row r="24" s="460" customFormat="true" ht="12" hidden="false" customHeight="true" outlineLevel="0" collapsed="false">
      <c r="A24" s="456" t="s">
        <v>32</v>
      </c>
      <c r="B24" s="389" t="s">
        <v>464</v>
      </c>
      <c r="C24" s="461"/>
      <c r="D24" s="462"/>
    </row>
    <row r="25" s="460" customFormat="true" ht="12" hidden="false" customHeight="true" outlineLevel="0" collapsed="false">
      <c r="A25" s="466" t="s">
        <v>38</v>
      </c>
      <c r="B25" s="404" t="s">
        <v>282</v>
      </c>
      <c r="C25" s="467"/>
      <c r="D25" s="468"/>
    </row>
    <row r="26" s="460" customFormat="true" ht="12" hidden="false" customHeight="true" outlineLevel="0" collapsed="false">
      <c r="A26" s="466" t="s">
        <v>236</v>
      </c>
      <c r="B26" s="404" t="s">
        <v>465</v>
      </c>
      <c r="C26" s="450"/>
      <c r="D26" s="451"/>
    </row>
    <row r="27" s="460" customFormat="true" ht="12" hidden="false" customHeight="true" outlineLevel="0" collapsed="false">
      <c r="A27" s="469" t="s">
        <v>54</v>
      </c>
      <c r="B27" s="470" t="s">
        <v>41</v>
      </c>
      <c r="C27" s="454"/>
      <c r="D27" s="465"/>
    </row>
    <row r="28" s="460" customFormat="true" ht="12" hidden="false" customHeight="true" outlineLevel="0" collapsed="false">
      <c r="A28" s="469" t="s">
        <v>62</v>
      </c>
      <c r="B28" s="470" t="s">
        <v>462</v>
      </c>
      <c r="C28" s="457"/>
      <c r="D28" s="459"/>
    </row>
    <row r="29" s="460" customFormat="true" ht="12" hidden="false" customHeight="true" outlineLevel="0" collapsed="false">
      <c r="A29" s="469" t="s">
        <v>64</v>
      </c>
      <c r="B29" s="471" t="s">
        <v>466</v>
      </c>
      <c r="C29" s="457"/>
      <c r="D29" s="459"/>
    </row>
    <row r="30" s="460" customFormat="true" ht="12" hidden="false" customHeight="true" outlineLevel="0" collapsed="false">
      <c r="A30" s="456" t="s">
        <v>66</v>
      </c>
      <c r="B30" s="472" t="s">
        <v>467</v>
      </c>
      <c r="C30" s="461"/>
      <c r="D30" s="462"/>
    </row>
    <row r="31" s="460" customFormat="true" ht="12" hidden="false" customHeight="true" outlineLevel="0" collapsed="false">
      <c r="A31" s="466" t="s">
        <v>68</v>
      </c>
      <c r="B31" s="404" t="s">
        <v>468</v>
      </c>
      <c r="C31" s="450"/>
      <c r="D31" s="468"/>
    </row>
    <row r="32" s="460" customFormat="true" ht="12" hidden="false" customHeight="true" outlineLevel="0" collapsed="false">
      <c r="A32" s="469" t="s">
        <v>70</v>
      </c>
      <c r="B32" s="470" t="s">
        <v>96</v>
      </c>
      <c r="C32" s="454"/>
      <c r="D32" s="465"/>
    </row>
    <row r="33" s="460" customFormat="true" ht="12" hidden="false" customHeight="true" outlineLevel="0" collapsed="false">
      <c r="A33" s="469" t="s">
        <v>72</v>
      </c>
      <c r="B33" s="471" t="s">
        <v>98</v>
      </c>
      <c r="C33" s="457"/>
      <c r="D33" s="459"/>
    </row>
    <row r="34" s="460" customFormat="true" ht="12" hidden="false" customHeight="true" outlineLevel="0" collapsed="false">
      <c r="A34" s="456" t="s">
        <v>74</v>
      </c>
      <c r="B34" s="472" t="s">
        <v>100</v>
      </c>
      <c r="C34" s="461"/>
      <c r="D34" s="462"/>
    </row>
    <row r="35" s="452" customFormat="true" ht="12" hidden="false" customHeight="true" outlineLevel="0" collapsed="false">
      <c r="A35" s="466" t="s">
        <v>93</v>
      </c>
      <c r="B35" s="404" t="s">
        <v>284</v>
      </c>
      <c r="C35" s="467"/>
      <c r="D35" s="473"/>
    </row>
    <row r="36" s="452" customFormat="true" ht="12" hidden="false" customHeight="true" outlineLevel="0" collapsed="false">
      <c r="A36" s="466" t="s">
        <v>253</v>
      </c>
      <c r="B36" s="404" t="s">
        <v>469</v>
      </c>
      <c r="C36" s="467"/>
      <c r="D36" s="473"/>
    </row>
    <row r="37" s="452" customFormat="true" ht="12" hidden="false" customHeight="true" outlineLevel="0" collapsed="false">
      <c r="A37" s="463" t="s">
        <v>115</v>
      </c>
      <c r="B37" s="404" t="s">
        <v>470</v>
      </c>
      <c r="C37" s="450" t="n">
        <f aca="false">+C8+C20+C25+C26+C31+C35+C36</f>
        <v>5397000</v>
      </c>
      <c r="D37" s="451" t="n">
        <f aca="false">+D8+D20+D25+D26+D31+D35+D36</f>
        <v>5699417</v>
      </c>
    </row>
    <row r="38" s="452" customFormat="true" ht="12" hidden="false" customHeight="true" outlineLevel="0" collapsed="false">
      <c r="A38" s="474" t="s">
        <v>262</v>
      </c>
      <c r="B38" s="404" t="s">
        <v>471</v>
      </c>
      <c r="C38" s="450" t="n">
        <f aca="false">SUM(C39:C41)</f>
        <v>27446700</v>
      </c>
      <c r="D38" s="451" t="n">
        <f aca="false">SUM(D39:D41)</f>
        <v>27446700</v>
      </c>
    </row>
    <row r="39" s="452" customFormat="true" ht="12" hidden="false" customHeight="true" outlineLevel="0" collapsed="false">
      <c r="A39" s="469" t="s">
        <v>472</v>
      </c>
      <c r="B39" s="470" t="s">
        <v>342</v>
      </c>
      <c r="C39" s="454" t="n">
        <v>12444</v>
      </c>
      <c r="D39" s="465" t="n">
        <v>12444</v>
      </c>
    </row>
    <row r="40" s="452" customFormat="true" ht="12" hidden="false" customHeight="true" outlineLevel="0" collapsed="false">
      <c r="A40" s="469" t="s">
        <v>473</v>
      </c>
      <c r="B40" s="471" t="s">
        <v>474</v>
      </c>
      <c r="C40" s="457"/>
      <c r="D40" s="458"/>
    </row>
    <row r="41" s="460" customFormat="true" ht="12" hidden="false" customHeight="true" outlineLevel="0" collapsed="false">
      <c r="A41" s="456" t="s">
        <v>475</v>
      </c>
      <c r="B41" s="472" t="s">
        <v>476</v>
      </c>
      <c r="C41" s="461" t="n">
        <v>27434256</v>
      </c>
      <c r="D41" s="462" t="n">
        <v>27434256</v>
      </c>
    </row>
    <row r="42" s="460" customFormat="true" ht="15" hidden="false" customHeight="true" outlineLevel="0" collapsed="false">
      <c r="A42" s="474" t="s">
        <v>264</v>
      </c>
      <c r="B42" s="475" t="s">
        <v>477</v>
      </c>
      <c r="C42" s="450" t="n">
        <f aca="false">+C37+C38</f>
        <v>32843700</v>
      </c>
      <c r="D42" s="451" t="n">
        <f aca="false">+D37+D38</f>
        <v>33146117</v>
      </c>
    </row>
    <row r="43" s="460" customFormat="true" ht="15" hidden="false" customHeight="true" outlineLevel="0" collapsed="false">
      <c r="A43" s="379"/>
      <c r="B43" s="380"/>
      <c r="C43" s="381"/>
    </row>
    <row r="44" customFormat="false" ht="13.5" hidden="false" customHeight="false" outlineLevel="0" collapsed="false">
      <c r="A44" s="476"/>
      <c r="B44" s="477"/>
      <c r="C44" s="478"/>
    </row>
    <row r="45" s="447" customFormat="true" ht="16.5" hidden="false" customHeight="true" outlineLevel="0" collapsed="false">
      <c r="A45" s="345" t="s">
        <v>273</v>
      </c>
      <c r="B45" s="345"/>
      <c r="C45" s="345"/>
      <c r="D45" s="345"/>
    </row>
    <row r="46" s="481" customFormat="true" ht="12" hidden="false" customHeight="true" outlineLevel="0" collapsed="false">
      <c r="A46" s="479" t="s">
        <v>10</v>
      </c>
      <c r="B46" s="480" t="s">
        <v>478</v>
      </c>
      <c r="C46" s="450" t="n">
        <f aca="false">SUM(C47:C51)</f>
        <v>32843700</v>
      </c>
      <c r="D46" s="451" t="n">
        <f aca="false">SUM(D47:D51)</f>
        <v>33146117</v>
      </c>
    </row>
    <row r="47" customFormat="false" ht="12" hidden="false" customHeight="true" outlineLevel="0" collapsed="false">
      <c r="A47" s="456" t="s">
        <v>12</v>
      </c>
      <c r="B47" s="405" t="s">
        <v>181</v>
      </c>
      <c r="C47" s="454" t="n">
        <v>15979200</v>
      </c>
      <c r="D47" s="465" t="n">
        <v>16203740</v>
      </c>
    </row>
    <row r="48" customFormat="false" ht="12" hidden="false" customHeight="true" outlineLevel="0" collapsed="false">
      <c r="A48" s="456" t="s">
        <v>14</v>
      </c>
      <c r="B48" s="389" t="s">
        <v>182</v>
      </c>
      <c r="C48" s="457" t="n">
        <v>2888610</v>
      </c>
      <c r="D48" s="459" t="n">
        <v>2888610</v>
      </c>
    </row>
    <row r="49" customFormat="false" ht="12" hidden="false" customHeight="true" outlineLevel="0" collapsed="false">
      <c r="A49" s="456" t="s">
        <v>16</v>
      </c>
      <c r="B49" s="389" t="s">
        <v>183</v>
      </c>
      <c r="C49" s="457" t="n">
        <v>13975890</v>
      </c>
      <c r="D49" s="459" t="n">
        <v>14053767</v>
      </c>
    </row>
    <row r="50" customFormat="false" ht="12" hidden="false" customHeight="true" outlineLevel="0" collapsed="false">
      <c r="A50" s="456" t="s">
        <v>18</v>
      </c>
      <c r="B50" s="389" t="s">
        <v>184</v>
      </c>
      <c r="C50" s="457"/>
      <c r="D50" s="459"/>
    </row>
    <row r="51" customFormat="false" ht="12" hidden="false" customHeight="true" outlineLevel="0" collapsed="false">
      <c r="A51" s="456" t="s">
        <v>20</v>
      </c>
      <c r="B51" s="389" t="s">
        <v>186</v>
      </c>
      <c r="C51" s="461"/>
      <c r="D51" s="462"/>
    </row>
    <row r="52" customFormat="false" ht="12" hidden="false" customHeight="true" outlineLevel="0" collapsed="false">
      <c r="A52" s="466" t="s">
        <v>24</v>
      </c>
      <c r="B52" s="404" t="s">
        <v>479</v>
      </c>
      <c r="C52" s="450"/>
      <c r="D52" s="451"/>
    </row>
    <row r="53" s="481" customFormat="true" ht="12" hidden="false" customHeight="true" outlineLevel="0" collapsed="false">
      <c r="A53" s="456" t="s">
        <v>26</v>
      </c>
      <c r="B53" s="405" t="s">
        <v>217</v>
      </c>
      <c r="C53" s="454"/>
      <c r="D53" s="465"/>
    </row>
    <row r="54" customFormat="false" ht="12" hidden="false" customHeight="true" outlineLevel="0" collapsed="false">
      <c r="A54" s="456" t="s">
        <v>28</v>
      </c>
      <c r="B54" s="389" t="s">
        <v>219</v>
      </c>
      <c r="C54" s="457"/>
      <c r="D54" s="459"/>
    </row>
    <row r="55" customFormat="false" ht="12" hidden="false" customHeight="true" outlineLevel="0" collapsed="false">
      <c r="A55" s="456" t="s">
        <v>30</v>
      </c>
      <c r="B55" s="389" t="s">
        <v>480</v>
      </c>
      <c r="C55" s="457"/>
      <c r="D55" s="459"/>
    </row>
    <row r="56" customFormat="false" ht="12" hidden="false" customHeight="true" outlineLevel="0" collapsed="false">
      <c r="A56" s="456" t="s">
        <v>32</v>
      </c>
      <c r="B56" s="389" t="s">
        <v>481</v>
      </c>
      <c r="C56" s="461"/>
      <c r="D56" s="462"/>
    </row>
    <row r="57" customFormat="false" ht="12" hidden="false" customHeight="true" outlineLevel="0" collapsed="false">
      <c r="A57" s="466" t="s">
        <v>38</v>
      </c>
      <c r="B57" s="404" t="s">
        <v>482</v>
      </c>
      <c r="C57" s="467"/>
      <c r="D57" s="482"/>
    </row>
    <row r="58" customFormat="false" ht="15" hidden="false" customHeight="true" outlineLevel="0" collapsed="false">
      <c r="A58" s="466" t="s">
        <v>236</v>
      </c>
      <c r="B58" s="483" t="s">
        <v>483</v>
      </c>
      <c r="C58" s="450" t="n">
        <f aca="false">+C46+C52+C57</f>
        <v>32843700</v>
      </c>
      <c r="D58" s="451" t="n">
        <f aca="false">+D46+D52+D57</f>
        <v>33146117</v>
      </c>
    </row>
    <row r="59" customFormat="false" ht="12.75" hidden="false" customHeight="false" outlineLevel="0" collapsed="false">
      <c r="A59" s="490"/>
      <c r="B59" s="485"/>
      <c r="C59" s="485"/>
      <c r="D59" s="485"/>
    </row>
    <row r="60" customFormat="false" ht="13.5" hidden="false" customHeight="false" outlineLevel="0" collapsed="false">
      <c r="A60" s="486"/>
      <c r="B60" s="487"/>
      <c r="C60" s="487"/>
      <c r="D60" s="487"/>
    </row>
    <row r="61" customFormat="false" ht="15" hidden="false" customHeight="true" outlineLevel="0" collapsed="false">
      <c r="A61" s="421" t="s">
        <v>447</v>
      </c>
      <c r="B61" s="422"/>
      <c r="C61" s="423" t="n">
        <v>6</v>
      </c>
      <c r="D61" s="488" t="n">
        <v>6</v>
      </c>
    </row>
    <row r="62" customFormat="false" ht="14.25" hidden="false" customHeight="true" outlineLevel="0" collapsed="false">
      <c r="A62" s="421" t="s">
        <v>448</v>
      </c>
      <c r="B62" s="422"/>
      <c r="C62" s="425"/>
      <c r="D62" s="489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D99" activeCellId="0" sqref="D99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195375959</v>
      </c>
      <c r="D5" s="17" t="n">
        <f aca="false">+D6+D7+D8+D9+D10+D11</f>
        <v>209694049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100768403</v>
      </c>
      <c r="D6" s="22" t="n">
        <v>99342748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38997300</v>
      </c>
      <c r="D7" s="26" t="n">
        <v>41729000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53810256</v>
      </c>
      <c r="D8" s="26" t="n">
        <v>59002254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2409740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6550717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 t="n">
        <v>659590</v>
      </c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0</v>
      </c>
      <c r="D12" s="17" t="n">
        <f aca="false">+D13+D14+D15+D16+D17</f>
        <v>74410150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 t="n">
        <v>74410150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11958380</v>
      </c>
      <c r="D19" s="17" t="n">
        <f aca="false">+D20+D21+D22+D23+D24</f>
        <v>31630718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11958380</v>
      </c>
      <c r="D24" s="26" t="n">
        <v>31630718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20434305</v>
      </c>
      <c r="D26" s="17" t="n">
        <f aca="false">+D27+D31+D32+D33</f>
        <v>17934305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17684305</v>
      </c>
      <c r="D27" s="35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6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6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6" t="n">
        <v>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6" t="n">
        <v>100000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150000</v>
      </c>
      <c r="D33" s="31" t="n">
        <v>150000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11112000</v>
      </c>
      <c r="D34" s="17" t="n">
        <f aca="false">SUM(D35:D45)</f>
        <v>11414417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2000000</v>
      </c>
      <c r="D36" s="26" t="n">
        <v>2000000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1500000</v>
      </c>
      <c r="D37" s="26" t="n">
        <v>1500000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6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4250000</v>
      </c>
      <c r="D39" s="26" t="n">
        <v>4552417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2362000</v>
      </c>
      <c r="D40" s="26" t="n">
        <v>2362000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16331214</v>
      </c>
      <c r="D52" s="17" t="n">
        <f aca="false">SUM(D53:D55)</f>
        <v>2500000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16331214</v>
      </c>
      <c r="D55" s="26" t="n">
        <v>2500000</v>
      </c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255211858</v>
      </c>
      <c r="D62" s="17" t="n">
        <f aca="false">SUM(D5+D12+D19+D26+D34+D46+D52+D57)</f>
        <v>347583639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140292228</v>
      </c>
      <c r="D72" s="17" t="n">
        <f aca="false">SUM(D73:D74)</f>
        <v>140492228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140292228</v>
      </c>
      <c r="D73" s="22" t="n">
        <v>140492228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140292228</v>
      </c>
      <c r="D86" s="17" t="n">
        <f aca="false">+D63+D67+D72+D75+D79+D85+D84</f>
        <v>140492228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395504086</v>
      </c>
      <c r="D87" s="17" t="n">
        <f aca="false">+D62+D86</f>
        <v>488075867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C94+C95+C96+C97+C98+C111</f>
        <v>329694235</v>
      </c>
      <c r="D93" s="17" t="n">
        <f aca="false">D94+D95+D96+D97+D98+D111</f>
        <v>410980988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163738355</v>
      </c>
      <c r="D94" s="60" t="n">
        <v>202448944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30602576</v>
      </c>
      <c r="D95" s="62" t="n">
        <v>30439235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91901601</v>
      </c>
      <c r="D96" s="62" t="n">
        <v>141891850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21226090</v>
      </c>
      <c r="D97" s="62" t="n">
        <v>21226090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22225613</v>
      </c>
      <c r="D98" s="65" t="n">
        <f aca="false">D99+D105+D107+D110</f>
        <v>14974869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 t="n">
        <v>0</v>
      </c>
      <c r="D99" s="65" t="n">
        <v>654469</v>
      </c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 t="n">
        <v>0</v>
      </c>
      <c r="D101" s="62" t="n">
        <v>654469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17015613</v>
      </c>
      <c r="D105" s="62" t="n">
        <v>13110400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5210000</v>
      </c>
      <c r="D110" s="62" t="n">
        <v>1210000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56351471</v>
      </c>
      <c r="D114" s="17" t="n">
        <f aca="false">D115+D117+D119</f>
        <v>59821461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56351471</v>
      </c>
      <c r="D115" s="21" t="n">
        <v>59821461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 t="n">
        <v>39950000</v>
      </c>
      <c r="D116" s="25" t="n">
        <v>39950000</v>
      </c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386045706</v>
      </c>
      <c r="D128" s="17" t="n">
        <f aca="false">+D93+D114</f>
        <v>470802449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9458380</v>
      </c>
      <c r="D129" s="17" t="n">
        <f aca="false">+D130+D131+D132</f>
        <v>9458380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 t="n">
        <v>9458380</v>
      </c>
      <c r="D132" s="73" t="n">
        <v>9458380</v>
      </c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7815038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 t="n">
        <v>0</v>
      </c>
      <c r="D142" s="62" t="n">
        <v>7815038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9458380</v>
      </c>
      <c r="D153" s="84" t="n">
        <f aca="false">+D129+D133+D140+D145+D151+D152</f>
        <v>17273418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395504086</v>
      </c>
      <c r="D154" s="84" t="n">
        <f aca="false">+D128+D153</f>
        <v>488075867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KÖTELEZŐ FELADATAINAK MÉRLEGE&amp;R&amp;9 1.2. melléklet a ......./2020. (..........) önkormányzati rendelethez</oddHeader>
    <oddFooter/>
  </headerFooter>
  <rowBreaks count="1" manualBreakCount="1">
    <brk id="8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ÖNKÉNT VÁLLALT MÉRLEGE&amp;R&amp;9 1.3. melléklet a ......./2020.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12" activeCellId="0" sqref="C12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ÁLLAMIGAZGATÁSI FELADATAINAK MÉRLEGE&amp;R&amp;9 1.4. melléklet a ......./2020.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47.82"/>
    <col collapsed="false" customWidth="true" hidden="false" outlineLevel="0" max="4" min="3" style="92" width="14.33"/>
    <col collapsed="false" customWidth="true" hidden="false" outlineLevel="0" max="5" min="5" style="92" width="44.83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39.75" hidden="false" customHeight="true" outlineLevel="0" collapsed="false">
      <c r="A1" s="94" t="s">
        <v>269</v>
      </c>
      <c r="B1" s="94"/>
      <c r="C1" s="94"/>
      <c r="D1" s="94"/>
      <c r="E1" s="94"/>
      <c r="F1" s="94"/>
      <c r="G1" s="94"/>
      <c r="H1" s="95" t="s">
        <v>270</v>
      </c>
    </row>
    <row r="2" customFormat="false" ht="18.75" hidden="false" customHeight="true" outlineLevel="0" collapsed="false">
      <c r="A2" s="96" t="s">
        <v>271</v>
      </c>
      <c r="B2" s="96"/>
      <c r="C2" s="96"/>
      <c r="D2" s="96"/>
      <c r="E2" s="96"/>
      <c r="F2" s="96"/>
      <c r="G2" s="96"/>
      <c r="H2" s="95"/>
    </row>
    <row r="3" customFormat="false" ht="18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35.25" hidden="false" customHeight="true" outlineLevel="0" collapsed="false">
      <c r="A4" s="97"/>
      <c r="B4" s="98" t="s">
        <v>274</v>
      </c>
      <c r="C4" s="100" t="str">
        <f aca="false">+'1.1.összevont mérleg'!C3</f>
        <v>Eredeti
előirányzat</v>
      </c>
      <c r="D4" s="101" t="s">
        <v>6</v>
      </c>
      <c r="E4" s="102" t="s">
        <v>274</v>
      </c>
      <c r="F4" s="103" t="s">
        <v>5</v>
      </c>
      <c r="G4" s="104" t="s">
        <v>6</v>
      </c>
      <c r="H4" s="95"/>
    </row>
    <row r="5" s="109" customFormat="true" ht="12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277</v>
      </c>
      <c r="C6" s="112" t="n">
        <v>195375959</v>
      </c>
      <c r="D6" s="113" t="n">
        <v>209694049</v>
      </c>
      <c r="E6" s="111" t="s">
        <v>278</v>
      </c>
      <c r="F6" s="21" t="n">
        <v>163738355</v>
      </c>
      <c r="G6" s="60" t="n">
        <v>202448944</v>
      </c>
      <c r="H6" s="95"/>
    </row>
    <row r="7" customFormat="false" ht="22.5" hidden="false" customHeight="false" outlineLevel="0" collapsed="false">
      <c r="A7" s="114" t="s">
        <v>24</v>
      </c>
      <c r="B7" s="115" t="s">
        <v>279</v>
      </c>
      <c r="C7" s="116"/>
      <c r="D7" s="117" t="n">
        <v>74410150</v>
      </c>
      <c r="E7" s="115" t="s">
        <v>182</v>
      </c>
      <c r="F7" s="25" t="n">
        <v>30602576</v>
      </c>
      <c r="G7" s="62" t="n">
        <v>30439235</v>
      </c>
      <c r="H7" s="95"/>
    </row>
    <row r="8" customFormat="false" ht="12.95" hidden="false" customHeight="true" outlineLevel="0" collapsed="false">
      <c r="A8" s="114" t="s">
        <v>38</v>
      </c>
      <c r="B8" s="115" t="s">
        <v>280</v>
      </c>
      <c r="C8" s="118"/>
      <c r="D8" s="119"/>
      <c r="E8" s="115" t="s">
        <v>281</v>
      </c>
      <c r="F8" s="25" t="n">
        <v>91901601</v>
      </c>
      <c r="G8" s="62" t="n">
        <v>141891850</v>
      </c>
      <c r="H8" s="95"/>
    </row>
    <row r="9" customFormat="false" ht="12.95" hidden="false" customHeight="true" outlineLevel="0" collapsed="false">
      <c r="A9" s="114" t="s">
        <v>236</v>
      </c>
      <c r="B9" s="115" t="s">
        <v>282</v>
      </c>
      <c r="C9" s="116" t="n">
        <v>20434305</v>
      </c>
      <c r="D9" s="117" t="n">
        <v>17934305</v>
      </c>
      <c r="E9" s="115" t="s">
        <v>184</v>
      </c>
      <c r="F9" s="25" t="n">
        <v>21226090</v>
      </c>
      <c r="G9" s="62" t="n">
        <v>21226090</v>
      </c>
      <c r="H9" s="95"/>
    </row>
    <row r="10" customFormat="false" ht="12.95" hidden="false" customHeight="true" outlineLevel="0" collapsed="false">
      <c r="A10" s="114" t="s">
        <v>68</v>
      </c>
      <c r="B10" s="120" t="s">
        <v>283</v>
      </c>
      <c r="C10" s="116" t="n">
        <v>11112000</v>
      </c>
      <c r="D10" s="117" t="n">
        <v>11414417</v>
      </c>
      <c r="E10" s="115" t="s">
        <v>186</v>
      </c>
      <c r="F10" s="118" t="n">
        <v>22225613</v>
      </c>
      <c r="G10" s="119" t="n">
        <v>14974869</v>
      </c>
      <c r="H10" s="95"/>
    </row>
    <row r="11" customFormat="false" ht="12.95" hidden="false" customHeight="true" outlineLevel="0" collapsed="false">
      <c r="A11" s="114" t="s">
        <v>93</v>
      </c>
      <c r="B11" s="115" t="s">
        <v>284</v>
      </c>
      <c r="C11" s="121" t="n">
        <v>16331214</v>
      </c>
      <c r="D11" s="119" t="n">
        <v>2500000</v>
      </c>
      <c r="E11" s="115" t="s">
        <v>211</v>
      </c>
      <c r="F11" s="121"/>
      <c r="G11" s="119"/>
      <c r="H11" s="95"/>
    </row>
    <row r="12" customFormat="false" ht="12.95" hidden="false" customHeight="true" outlineLevel="0" collapsed="false">
      <c r="A12" s="114" t="s">
        <v>253</v>
      </c>
      <c r="B12" s="115" t="s">
        <v>285</v>
      </c>
      <c r="C12" s="118"/>
      <c r="D12" s="119"/>
      <c r="E12" s="122"/>
      <c r="F12" s="118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18"/>
      <c r="D13" s="119"/>
      <c r="E13" s="122"/>
      <c r="F13" s="118"/>
      <c r="G13" s="119"/>
      <c r="H13" s="95"/>
    </row>
    <row r="14" customFormat="false" ht="12.95" hidden="false" customHeight="true" outlineLevel="0" collapsed="false">
      <c r="A14" s="114" t="s">
        <v>262</v>
      </c>
      <c r="B14" s="123"/>
      <c r="C14" s="118"/>
      <c r="D14" s="124"/>
      <c r="E14" s="122"/>
      <c r="F14" s="118"/>
      <c r="G14" s="119"/>
      <c r="H14" s="95"/>
    </row>
    <row r="15" customFormat="false" ht="12.95" hidden="false" customHeight="true" outlineLevel="0" collapsed="false">
      <c r="A15" s="114" t="s">
        <v>264</v>
      </c>
      <c r="B15" s="122"/>
      <c r="C15" s="118"/>
      <c r="D15" s="125"/>
      <c r="E15" s="122"/>
      <c r="F15" s="118"/>
      <c r="G15" s="119"/>
      <c r="H15" s="95"/>
    </row>
    <row r="16" customFormat="false" ht="12.95" hidden="false" customHeight="true" outlineLevel="0" collapsed="false">
      <c r="A16" s="114" t="s">
        <v>266</v>
      </c>
      <c r="B16" s="122"/>
      <c r="C16" s="118"/>
      <c r="D16" s="125"/>
      <c r="E16" s="122"/>
      <c r="F16" s="118"/>
      <c r="G16" s="119"/>
      <c r="H16" s="95"/>
    </row>
    <row r="17" customFormat="false" ht="12.95" hidden="false" customHeight="true" outlineLevel="0" collapsed="false">
      <c r="A17" s="114" t="s">
        <v>286</v>
      </c>
      <c r="B17" s="126"/>
      <c r="C17" s="127"/>
      <c r="D17" s="128"/>
      <c r="E17" s="122"/>
      <c r="F17" s="129"/>
      <c r="G17" s="130"/>
      <c r="H17" s="95"/>
    </row>
    <row r="18" customFormat="false" ht="21.75" hidden="false" customHeight="false" outlineLevel="0" collapsed="false">
      <c r="A18" s="131" t="s">
        <v>287</v>
      </c>
      <c r="B18" s="132" t="s">
        <v>288</v>
      </c>
      <c r="C18" s="133" t="n">
        <f aca="false">SUM(C6:C17)</f>
        <v>243253478</v>
      </c>
      <c r="D18" s="133" t="n">
        <f aca="false">SUM(D6:D17)</f>
        <v>315952921</v>
      </c>
      <c r="E18" s="132" t="s">
        <v>289</v>
      </c>
      <c r="F18" s="133" t="n">
        <f aca="false">SUM(F6:F17)</f>
        <v>329694235</v>
      </c>
      <c r="G18" s="134" t="n">
        <f aca="false">SUM(G6:G17)</f>
        <v>410980988</v>
      </c>
      <c r="H18" s="95"/>
    </row>
    <row r="19" customFormat="false" ht="12.95" hidden="false" customHeight="true" outlineLevel="0" collapsed="false">
      <c r="A19" s="135" t="s">
        <v>290</v>
      </c>
      <c r="B19" s="136" t="s">
        <v>291</v>
      </c>
      <c r="C19" s="137" t="n">
        <f aca="false">+C20+C21+C22+C23</f>
        <v>140292228</v>
      </c>
      <c r="D19" s="137" t="n">
        <f aca="false">+D20+D21+D22+D23</f>
        <v>140492228</v>
      </c>
      <c r="E19" s="138" t="s">
        <v>292</v>
      </c>
      <c r="F19" s="139"/>
      <c r="G19" s="140"/>
      <c r="H19" s="95"/>
    </row>
    <row r="20" customFormat="false" ht="12.95" hidden="false" customHeight="true" outlineLevel="0" collapsed="false">
      <c r="A20" s="114" t="s">
        <v>293</v>
      </c>
      <c r="B20" s="138" t="s">
        <v>294</v>
      </c>
      <c r="C20" s="21" t="n">
        <v>140292228</v>
      </c>
      <c r="D20" s="22" t="n">
        <v>140492228</v>
      </c>
      <c r="E20" s="138" t="s">
        <v>295</v>
      </c>
      <c r="F20" s="121"/>
      <c r="G20" s="119"/>
      <c r="H20" s="95"/>
    </row>
    <row r="21" customFormat="false" ht="12.95" hidden="false" customHeight="true" outlineLevel="0" collapsed="false">
      <c r="A21" s="114" t="s">
        <v>296</v>
      </c>
      <c r="B21" s="138" t="s">
        <v>297</v>
      </c>
      <c r="C21" s="141"/>
      <c r="D21" s="142"/>
      <c r="E21" s="138" t="s">
        <v>298</v>
      </c>
      <c r="F21" s="118" t="n">
        <v>9458380</v>
      </c>
      <c r="G21" s="119" t="n">
        <v>9458380</v>
      </c>
      <c r="H21" s="95"/>
    </row>
    <row r="22" customFormat="false" ht="12.95" hidden="false" customHeight="true" outlineLevel="0" collapsed="false">
      <c r="A22" s="114" t="s">
        <v>299</v>
      </c>
      <c r="B22" s="138" t="s">
        <v>300</v>
      </c>
      <c r="C22" s="141"/>
      <c r="D22" s="142"/>
      <c r="E22" s="138" t="s">
        <v>301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38" t="s">
        <v>303</v>
      </c>
      <c r="C23" s="141"/>
      <c r="D23" s="143"/>
      <c r="E23" s="136" t="s">
        <v>304</v>
      </c>
      <c r="F23" s="118"/>
      <c r="G23" s="119"/>
      <c r="H23" s="95"/>
    </row>
    <row r="24" customFormat="false" ht="12.95" hidden="false" customHeight="true" outlineLevel="0" collapsed="false">
      <c r="A24" s="114" t="s">
        <v>305</v>
      </c>
      <c r="B24" s="138" t="s">
        <v>306</v>
      </c>
      <c r="C24" s="144" t="n">
        <f aca="false">+C25+C26</f>
        <v>0</v>
      </c>
      <c r="D24" s="145"/>
      <c r="E24" s="138" t="s">
        <v>307</v>
      </c>
      <c r="F24" s="118"/>
      <c r="G24" s="119"/>
      <c r="H24" s="95"/>
    </row>
    <row r="25" customFormat="false" ht="12.95" hidden="false" customHeight="true" outlineLevel="0" collapsed="false">
      <c r="A25" s="135" t="s">
        <v>308</v>
      </c>
      <c r="B25" s="136" t="s">
        <v>309</v>
      </c>
      <c r="C25" s="146"/>
      <c r="D25" s="143"/>
      <c r="E25" s="111" t="s">
        <v>310</v>
      </c>
      <c r="F25" s="118"/>
      <c r="G25" s="119"/>
      <c r="H25" s="95"/>
    </row>
    <row r="26" customFormat="false" ht="12.95" hidden="false" customHeight="true" outlineLevel="0" collapsed="false">
      <c r="A26" s="114" t="s">
        <v>311</v>
      </c>
      <c r="B26" s="138" t="s">
        <v>312</v>
      </c>
      <c r="C26" s="141"/>
      <c r="D26" s="142"/>
      <c r="E26" s="115" t="s">
        <v>261</v>
      </c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38" t="s">
        <v>170</v>
      </c>
      <c r="C27" s="141"/>
      <c r="D27" s="142"/>
      <c r="E27" s="115" t="s">
        <v>314</v>
      </c>
      <c r="F27" s="25" t="n">
        <v>0</v>
      </c>
      <c r="G27" s="62" t="n">
        <v>7815038</v>
      </c>
      <c r="H27" s="95"/>
    </row>
    <row r="28" customFormat="false" ht="12.95" hidden="false" customHeight="true" outlineLevel="0" collapsed="false">
      <c r="A28" s="135" t="s">
        <v>315</v>
      </c>
      <c r="B28" s="136" t="s">
        <v>172</v>
      </c>
      <c r="C28" s="147"/>
      <c r="D28" s="143"/>
      <c r="E28" s="148" t="s">
        <v>316</v>
      </c>
      <c r="F28" s="129"/>
      <c r="G28" s="130"/>
      <c r="H28" s="95"/>
    </row>
    <row r="29" customFormat="false" ht="24" hidden="false" customHeight="true" outlineLevel="0" collapsed="false">
      <c r="A29" s="131" t="s">
        <v>317</v>
      </c>
      <c r="B29" s="132" t="s">
        <v>318</v>
      </c>
      <c r="C29" s="133" t="n">
        <f aca="false">+C19+C24+C27+C28</f>
        <v>140292228</v>
      </c>
      <c r="D29" s="133" t="n">
        <f aca="false">SUM(D20+D25)</f>
        <v>140492228</v>
      </c>
      <c r="E29" s="132" t="s">
        <v>319</v>
      </c>
      <c r="F29" s="149" t="n">
        <f aca="false">SUM(F19:F28)</f>
        <v>9458380</v>
      </c>
      <c r="G29" s="134" t="n">
        <f aca="false">SUM(G19:G28)</f>
        <v>17273418</v>
      </c>
      <c r="H29" s="95"/>
    </row>
    <row r="30" customFormat="false" ht="13.5" hidden="false" customHeight="false" outlineLevel="0" collapsed="false">
      <c r="A30" s="131" t="s">
        <v>320</v>
      </c>
      <c r="B30" s="150" t="s">
        <v>321</v>
      </c>
      <c r="C30" s="151" t="n">
        <f aca="false">+C18+C29</f>
        <v>383545706</v>
      </c>
      <c r="D30" s="151" t="n">
        <f aca="false">+D18+D29</f>
        <v>456445149</v>
      </c>
      <c r="E30" s="150" t="s">
        <v>322</v>
      </c>
      <c r="F30" s="133" t="n">
        <f aca="false">+F18+F29</f>
        <v>339152615</v>
      </c>
      <c r="G30" s="134" t="n">
        <f aca="false">+G18+G29</f>
        <v>428254406</v>
      </c>
      <c r="H30" s="95"/>
    </row>
    <row r="31" customFormat="false" ht="13.5" hidden="false" customHeight="false" outlineLevel="0" collapsed="false">
      <c r="A31" s="131" t="s">
        <v>323</v>
      </c>
      <c r="B31" s="150" t="s">
        <v>324</v>
      </c>
      <c r="C31" s="151"/>
      <c r="D31" s="151"/>
      <c r="E31" s="150" t="s">
        <v>325</v>
      </c>
      <c r="F31" s="133"/>
      <c r="G31" s="134"/>
      <c r="H31" s="95"/>
    </row>
    <row r="32" customFormat="false" ht="13.5" hidden="false" customHeight="false" outlineLevel="0" collapsed="false">
      <c r="A32" s="131" t="s">
        <v>326</v>
      </c>
      <c r="B32" s="150" t="s">
        <v>327</v>
      </c>
      <c r="C32" s="151"/>
      <c r="D32" s="152"/>
      <c r="E32" s="150" t="s">
        <v>328</v>
      </c>
      <c r="F32" s="133"/>
      <c r="G32" s="134"/>
      <c r="H32" s="95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15" workbookViewId="0">
      <selection pane="topLeft" activeCell="I22" activeCellId="0" sqref="I22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51.34"/>
    <col collapsed="false" customWidth="true" hidden="false" outlineLevel="0" max="4" min="3" style="92" width="14.33"/>
    <col collapsed="false" customWidth="true" hidden="false" outlineLevel="0" max="5" min="5" style="92" width="52.66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49.5" hidden="false" customHeight="true" outlineLevel="0" collapsed="false">
      <c r="A1" s="94" t="s">
        <v>329</v>
      </c>
      <c r="B1" s="94"/>
      <c r="C1" s="94"/>
      <c r="D1" s="94"/>
      <c r="E1" s="94"/>
      <c r="F1" s="94"/>
      <c r="G1" s="94"/>
      <c r="H1" s="95" t="s">
        <v>330</v>
      </c>
    </row>
    <row r="2" customFormat="false" ht="21.75" hidden="false" customHeight="true" outlineLevel="0" collapsed="false">
      <c r="A2" s="153" t="s">
        <v>271</v>
      </c>
      <c r="B2" s="153"/>
      <c r="C2" s="153"/>
      <c r="D2" s="153"/>
      <c r="E2" s="153"/>
      <c r="F2" s="153"/>
      <c r="G2" s="153"/>
      <c r="H2" s="95"/>
    </row>
    <row r="3" customFormat="false" ht="13.5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24.75" hidden="false" customHeight="false" outlineLevel="0" collapsed="false">
      <c r="A4" s="97"/>
      <c r="B4" s="98" t="s">
        <v>274</v>
      </c>
      <c r="C4" s="100" t="str">
        <f aca="false">+'2.1.működési mérleg  '!C4</f>
        <v>Eredeti
előirányzat</v>
      </c>
      <c r="D4" s="101" t="s">
        <v>6</v>
      </c>
      <c r="E4" s="102" t="s">
        <v>274</v>
      </c>
      <c r="F4" s="103" t="str">
        <f aca="false">+'2.1.működési mérleg  '!C4</f>
        <v>Eredeti
előirányzat</v>
      </c>
      <c r="G4" s="104" t="s">
        <v>6</v>
      </c>
      <c r="H4" s="95"/>
    </row>
    <row r="5" s="105" customFormat="true" ht="13.5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331</v>
      </c>
      <c r="C6" s="154" t="n">
        <v>11958380</v>
      </c>
      <c r="D6" s="155" t="n">
        <v>31630718</v>
      </c>
      <c r="E6" s="111" t="s">
        <v>217</v>
      </c>
      <c r="F6" s="156" t="n">
        <v>56351471</v>
      </c>
      <c r="G6" s="156" t="n">
        <v>59821461</v>
      </c>
      <c r="H6" s="95"/>
    </row>
    <row r="7" customFormat="false" ht="12.75" hidden="false" customHeight="false" outlineLevel="0" collapsed="false">
      <c r="A7" s="114" t="s">
        <v>24</v>
      </c>
      <c r="B7" s="115" t="s">
        <v>332</v>
      </c>
      <c r="C7" s="121"/>
      <c r="D7" s="125"/>
      <c r="E7" s="115" t="s">
        <v>333</v>
      </c>
      <c r="F7" s="121" t="n">
        <v>39950000</v>
      </c>
      <c r="G7" s="121" t="n">
        <v>39950000</v>
      </c>
      <c r="H7" s="95"/>
    </row>
    <row r="8" customFormat="false" ht="12.95" hidden="false" customHeight="true" outlineLevel="0" collapsed="false">
      <c r="A8" s="114" t="s">
        <v>38</v>
      </c>
      <c r="B8" s="115" t="s">
        <v>334</v>
      </c>
      <c r="C8" s="121"/>
      <c r="D8" s="125"/>
      <c r="E8" s="115" t="s">
        <v>219</v>
      </c>
      <c r="F8" s="154"/>
      <c r="G8" s="157"/>
      <c r="H8" s="95"/>
    </row>
    <row r="9" customFormat="false" ht="12.95" hidden="false" customHeight="true" outlineLevel="0" collapsed="false">
      <c r="A9" s="114" t="s">
        <v>236</v>
      </c>
      <c r="B9" s="115" t="s">
        <v>335</v>
      </c>
      <c r="C9" s="118"/>
      <c r="D9" s="125"/>
      <c r="E9" s="115" t="s">
        <v>336</v>
      </c>
      <c r="F9" s="121"/>
      <c r="G9" s="119"/>
      <c r="H9" s="95"/>
    </row>
    <row r="10" customFormat="false" ht="12.75" hidden="false" customHeight="true" outlineLevel="0" collapsed="false">
      <c r="A10" s="114" t="s">
        <v>68</v>
      </c>
      <c r="B10" s="115" t="s">
        <v>337</v>
      </c>
      <c r="C10" s="118"/>
      <c r="D10" s="125"/>
      <c r="E10" s="115" t="s">
        <v>221</v>
      </c>
      <c r="F10" s="154"/>
      <c r="G10" s="157"/>
      <c r="H10" s="95"/>
    </row>
    <row r="11" customFormat="false" ht="12.95" hidden="false" customHeight="true" outlineLevel="0" collapsed="false">
      <c r="A11" s="114" t="s">
        <v>93</v>
      </c>
      <c r="B11" s="115" t="s">
        <v>338</v>
      </c>
      <c r="C11" s="118"/>
      <c r="D11" s="124"/>
      <c r="E11" s="158"/>
      <c r="F11" s="121"/>
      <c r="G11" s="119"/>
      <c r="H11" s="95"/>
    </row>
    <row r="12" customFormat="false" ht="12.95" hidden="false" customHeight="true" outlineLevel="0" collapsed="false">
      <c r="A12" s="114" t="s">
        <v>253</v>
      </c>
      <c r="B12" s="122"/>
      <c r="C12" s="159"/>
      <c r="D12" s="160"/>
      <c r="E12" s="161"/>
      <c r="F12" s="121"/>
      <c r="G12" s="119"/>
      <c r="H12" s="95"/>
    </row>
    <row r="13" customFormat="false" ht="12.95" hidden="false" customHeight="true" outlineLevel="0" collapsed="false">
      <c r="A13" s="114" t="s">
        <v>115</v>
      </c>
      <c r="B13" s="122"/>
      <c r="C13" s="159"/>
      <c r="D13" s="160"/>
      <c r="E13" s="161"/>
      <c r="F13" s="121"/>
      <c r="G13" s="119"/>
      <c r="H13" s="95"/>
    </row>
    <row r="14" customFormat="false" ht="12.95" hidden="false" customHeight="true" outlineLevel="0" collapsed="false">
      <c r="A14" s="114" t="s">
        <v>262</v>
      </c>
      <c r="B14" s="162"/>
      <c r="C14" s="159"/>
      <c r="D14" s="160"/>
      <c r="E14" s="161"/>
      <c r="F14" s="121"/>
      <c r="G14" s="119"/>
      <c r="H14" s="95"/>
    </row>
    <row r="15" customFormat="false" ht="12.75" hidden="false" customHeight="false" outlineLevel="0" collapsed="false">
      <c r="A15" s="114" t="s">
        <v>264</v>
      </c>
      <c r="B15" s="122"/>
      <c r="C15" s="118"/>
      <c r="D15" s="124"/>
      <c r="E15" s="158"/>
      <c r="F15" s="121"/>
      <c r="G15" s="119"/>
      <c r="H15" s="95"/>
    </row>
    <row r="16" customFormat="false" ht="12.95" hidden="false" customHeight="true" outlineLevel="0" collapsed="false">
      <c r="A16" s="135" t="s">
        <v>266</v>
      </c>
      <c r="B16" s="148"/>
      <c r="C16" s="163"/>
      <c r="D16" s="164"/>
      <c r="E16" s="165"/>
      <c r="F16" s="166"/>
      <c r="G16" s="130"/>
      <c r="H16" s="95"/>
    </row>
    <row r="17" customFormat="false" ht="24.75" hidden="false" customHeight="true" outlineLevel="0" collapsed="false">
      <c r="A17" s="131" t="s">
        <v>286</v>
      </c>
      <c r="B17" s="132" t="s">
        <v>339</v>
      </c>
      <c r="C17" s="149" t="n">
        <f aca="false">+C6+C8+C9+C11+C12+C13+C14+C15+C16</f>
        <v>11958380</v>
      </c>
      <c r="D17" s="133" t="n">
        <f aca="false">+D6+D8+D9+D11+D12+D13+D14+D15+D16</f>
        <v>31630718</v>
      </c>
      <c r="E17" s="132" t="s">
        <v>340</v>
      </c>
      <c r="F17" s="149" t="n">
        <f aca="false">+F6+F8+F10+F11+F12+F13+F14+F15+F16</f>
        <v>56351471</v>
      </c>
      <c r="G17" s="134" t="n">
        <f aca="false">+G6+G7+G8+G10+G11+G12+G13+G14+G15+G16</f>
        <v>99771461</v>
      </c>
      <c r="H17" s="95"/>
    </row>
    <row r="18" customFormat="false" ht="12.95" hidden="false" customHeight="true" outlineLevel="0" collapsed="false">
      <c r="A18" s="110" t="s">
        <v>287</v>
      </c>
      <c r="B18" s="167" t="s">
        <v>341</v>
      </c>
      <c r="C18" s="168" t="n">
        <f aca="false">+C19+C20+C21+C22+C23</f>
        <v>0</v>
      </c>
      <c r="D18" s="169" t="n">
        <f aca="false">+D19+D20+D21+D22+D23</f>
        <v>0</v>
      </c>
      <c r="E18" s="138" t="s">
        <v>292</v>
      </c>
      <c r="F18" s="139"/>
      <c r="G18" s="140"/>
      <c r="H18" s="95"/>
    </row>
    <row r="19" customFormat="false" ht="12.95" hidden="false" customHeight="true" outlineLevel="0" collapsed="false">
      <c r="A19" s="114" t="s">
        <v>290</v>
      </c>
      <c r="B19" s="170" t="s">
        <v>342</v>
      </c>
      <c r="C19" s="118"/>
      <c r="D19" s="125"/>
      <c r="E19" s="138" t="s">
        <v>295</v>
      </c>
      <c r="F19" s="118" t="n">
        <v>0</v>
      </c>
      <c r="G19" s="119"/>
      <c r="H19" s="95"/>
    </row>
    <row r="20" customFormat="false" ht="12.95" hidden="false" customHeight="true" outlineLevel="0" collapsed="false">
      <c r="A20" s="110" t="s">
        <v>293</v>
      </c>
      <c r="B20" s="170" t="s">
        <v>343</v>
      </c>
      <c r="C20" s="118"/>
      <c r="D20" s="125"/>
      <c r="E20" s="138" t="s">
        <v>298</v>
      </c>
      <c r="F20" s="118"/>
      <c r="G20" s="119"/>
      <c r="H20" s="95"/>
    </row>
    <row r="21" customFormat="false" ht="12.95" hidden="false" customHeight="true" outlineLevel="0" collapsed="false">
      <c r="A21" s="114" t="s">
        <v>296</v>
      </c>
      <c r="B21" s="170" t="s">
        <v>344</v>
      </c>
      <c r="C21" s="118"/>
      <c r="D21" s="125"/>
      <c r="E21" s="138" t="s">
        <v>301</v>
      </c>
      <c r="F21" s="118"/>
      <c r="G21" s="119"/>
      <c r="H21" s="95"/>
    </row>
    <row r="22" customFormat="false" ht="12.95" hidden="false" customHeight="true" outlineLevel="0" collapsed="false">
      <c r="A22" s="110" t="s">
        <v>299</v>
      </c>
      <c r="B22" s="170" t="s">
        <v>345</v>
      </c>
      <c r="C22" s="118"/>
      <c r="D22" s="171"/>
      <c r="E22" s="136" t="s">
        <v>304</v>
      </c>
      <c r="F22" s="118"/>
      <c r="G22" s="119"/>
      <c r="H22" s="95"/>
    </row>
    <row r="23" customFormat="false" ht="12.95" hidden="false" customHeight="true" outlineLevel="0" collapsed="false">
      <c r="A23" s="114" t="s">
        <v>302</v>
      </c>
      <c r="B23" s="172" t="s">
        <v>346</v>
      </c>
      <c r="C23" s="118"/>
      <c r="D23" s="125"/>
      <c r="E23" s="138" t="s">
        <v>347</v>
      </c>
      <c r="F23" s="118"/>
      <c r="G23" s="119"/>
      <c r="H23" s="95"/>
    </row>
    <row r="24" customFormat="false" ht="12.95" hidden="false" customHeight="true" outlineLevel="0" collapsed="false">
      <c r="A24" s="110" t="s">
        <v>305</v>
      </c>
      <c r="B24" s="173" t="s">
        <v>348</v>
      </c>
      <c r="C24" s="174" t="n">
        <f aca="false">+C25+C26+C27+C28+C29</f>
        <v>0</v>
      </c>
      <c r="D24" s="169"/>
      <c r="E24" s="175" t="s">
        <v>349</v>
      </c>
      <c r="F24" s="118"/>
      <c r="G24" s="119"/>
      <c r="H24" s="95"/>
    </row>
    <row r="25" customFormat="false" ht="12.95" hidden="false" customHeight="true" outlineLevel="0" collapsed="false">
      <c r="A25" s="114" t="s">
        <v>308</v>
      </c>
      <c r="B25" s="172" t="s">
        <v>350</v>
      </c>
      <c r="C25" s="118"/>
      <c r="D25" s="155"/>
      <c r="E25" s="175" t="s">
        <v>351</v>
      </c>
      <c r="F25" s="118"/>
      <c r="G25" s="119"/>
      <c r="H25" s="95"/>
    </row>
    <row r="26" customFormat="false" ht="12.95" hidden="false" customHeight="true" outlineLevel="0" collapsed="false">
      <c r="A26" s="110" t="s">
        <v>311</v>
      </c>
      <c r="B26" s="172" t="s">
        <v>352</v>
      </c>
      <c r="C26" s="118"/>
      <c r="D26" s="155"/>
      <c r="E26" s="176"/>
      <c r="F26" s="118"/>
      <c r="G26" s="119"/>
      <c r="H26" s="95"/>
    </row>
    <row r="27" customFormat="false" ht="12.95" hidden="false" customHeight="true" outlineLevel="0" collapsed="false">
      <c r="A27" s="114" t="s">
        <v>313</v>
      </c>
      <c r="B27" s="170" t="s">
        <v>353</v>
      </c>
      <c r="C27" s="118"/>
      <c r="D27" s="155"/>
      <c r="E27" s="177"/>
      <c r="F27" s="118"/>
      <c r="G27" s="119"/>
      <c r="H27" s="95"/>
    </row>
    <row r="28" customFormat="false" ht="12.95" hidden="false" customHeight="true" outlineLevel="0" collapsed="false">
      <c r="A28" s="110" t="s">
        <v>315</v>
      </c>
      <c r="B28" s="178" t="s">
        <v>354</v>
      </c>
      <c r="C28" s="118"/>
      <c r="D28" s="125"/>
      <c r="E28" s="122"/>
      <c r="F28" s="118"/>
      <c r="G28" s="119"/>
      <c r="H28" s="95"/>
    </row>
    <row r="29" customFormat="false" ht="12.95" hidden="false" customHeight="true" outlineLevel="0" collapsed="false">
      <c r="A29" s="114" t="s">
        <v>317</v>
      </c>
      <c r="B29" s="179" t="s">
        <v>355</v>
      </c>
      <c r="C29" s="118"/>
      <c r="D29" s="155"/>
      <c r="E29" s="177"/>
      <c r="F29" s="129"/>
      <c r="G29" s="130"/>
      <c r="H29" s="95"/>
    </row>
    <row r="30" customFormat="false" ht="21.75" hidden="false" customHeight="true" outlineLevel="0" collapsed="false">
      <c r="A30" s="131" t="s">
        <v>320</v>
      </c>
      <c r="B30" s="132" t="s">
        <v>356</v>
      </c>
      <c r="C30" s="149" t="n">
        <f aca="false">+C18+C24</f>
        <v>0</v>
      </c>
      <c r="D30" s="149" t="n">
        <f aca="false">+D18+D24</f>
        <v>0</v>
      </c>
      <c r="E30" s="132" t="s">
        <v>357</v>
      </c>
      <c r="F30" s="149" t="n">
        <f aca="false">SUM(F18:F29)</f>
        <v>0</v>
      </c>
      <c r="G30" s="180" t="n">
        <f aca="false">SUM(G18:G29)</f>
        <v>0</v>
      </c>
      <c r="H30" s="95"/>
    </row>
    <row r="31" customFormat="false" ht="13.5" hidden="false" customHeight="false" outlineLevel="0" collapsed="false">
      <c r="A31" s="131" t="s">
        <v>323</v>
      </c>
      <c r="B31" s="150" t="s">
        <v>358</v>
      </c>
      <c r="C31" s="133" t="n">
        <f aca="false">+C17+C30</f>
        <v>11958380</v>
      </c>
      <c r="D31" s="133" t="n">
        <f aca="false">+D17+D30</f>
        <v>31630718</v>
      </c>
      <c r="E31" s="150" t="s">
        <v>359</v>
      </c>
      <c r="F31" s="133" t="n">
        <f aca="false">+F17+F30</f>
        <v>56351471</v>
      </c>
      <c r="G31" s="134" t="n">
        <f aca="false">+G17+G30</f>
        <v>99771461</v>
      </c>
      <c r="H31" s="95"/>
    </row>
    <row r="32" customFormat="false" ht="13.5" hidden="false" customHeight="false" outlineLevel="0" collapsed="false">
      <c r="A32" s="131" t="s">
        <v>326</v>
      </c>
      <c r="B32" s="150" t="s">
        <v>324</v>
      </c>
      <c r="C32" s="133"/>
      <c r="D32" s="152"/>
      <c r="E32" s="150" t="s">
        <v>325</v>
      </c>
      <c r="F32" s="133"/>
      <c r="G32" s="134"/>
      <c r="H32" s="95"/>
    </row>
    <row r="33" customFormat="false" ht="13.5" hidden="false" customHeight="false" outlineLevel="0" collapsed="false">
      <c r="A33" s="131" t="s">
        <v>360</v>
      </c>
      <c r="B33" s="150" t="s">
        <v>327</v>
      </c>
      <c r="C33" s="133"/>
      <c r="D33" s="152"/>
      <c r="E33" s="150" t="s">
        <v>328</v>
      </c>
      <c r="F33" s="133"/>
      <c r="G33" s="134"/>
      <c r="H33" s="95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90277777777778" bottom="0.7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6" activeCellId="0" sqref="L36"/>
    </sheetView>
  </sheetViews>
  <sheetFormatPr defaultRowHeight="15" zeroHeight="false" outlineLevelRow="0" outlineLevelCol="0"/>
  <cols>
    <col collapsed="false" customWidth="true" hidden="false" outlineLevel="0" max="1" min="1" style="181" width="5.66"/>
    <col collapsed="false" customWidth="true" hidden="false" outlineLevel="0" max="2" min="2" style="181" width="35.67"/>
    <col collapsed="false" customWidth="true" hidden="false" outlineLevel="0" max="6" min="3" style="181" width="14"/>
    <col collapsed="false" customWidth="true" hidden="false" outlineLevel="0" max="1025" min="7" style="181" width="9.33"/>
  </cols>
  <sheetData>
    <row r="1" customFormat="false" ht="33" hidden="false" customHeight="true" outlineLevel="0" collapsed="false">
      <c r="A1" s="182" t="s">
        <v>361</v>
      </c>
      <c r="B1" s="182"/>
      <c r="C1" s="182"/>
      <c r="D1" s="182"/>
      <c r="E1" s="182"/>
      <c r="F1" s="182"/>
    </row>
    <row r="2" customFormat="false" ht="20.25" hidden="false" customHeight="true" outlineLevel="0" collapsed="false">
      <c r="A2" s="183" t="s">
        <v>362</v>
      </c>
      <c r="B2" s="183"/>
      <c r="C2" s="183"/>
      <c r="D2" s="183"/>
      <c r="E2" s="183"/>
      <c r="F2" s="183"/>
      <c r="G2" s="184"/>
    </row>
    <row r="3" customFormat="false" ht="63" hidden="false" customHeight="true" outlineLevel="0" collapsed="false">
      <c r="A3" s="185" t="s">
        <v>363</v>
      </c>
      <c r="B3" s="186" t="s">
        <v>364</v>
      </c>
      <c r="C3" s="187" t="s">
        <v>365</v>
      </c>
      <c r="D3" s="187"/>
      <c r="E3" s="187"/>
      <c r="F3" s="188" t="s">
        <v>366</v>
      </c>
    </row>
    <row r="4" customFormat="false" ht="15.75" hidden="false" customHeight="false" outlineLevel="0" collapsed="false">
      <c r="A4" s="185"/>
      <c r="B4" s="186"/>
      <c r="C4" s="189" t="s">
        <v>367</v>
      </c>
      <c r="D4" s="189" t="s">
        <v>368</v>
      </c>
      <c r="E4" s="189" t="s">
        <v>369</v>
      </c>
      <c r="F4" s="188"/>
    </row>
    <row r="5" customFormat="false" ht="15.75" hidden="false" customHeight="false" outlineLevel="0" collapsed="false">
      <c r="A5" s="190" t="s">
        <v>7</v>
      </c>
      <c r="B5" s="191" t="s">
        <v>8</v>
      </c>
      <c r="C5" s="191" t="s">
        <v>9</v>
      </c>
      <c r="D5" s="191" t="s">
        <v>275</v>
      </c>
      <c r="E5" s="191" t="s">
        <v>276</v>
      </c>
      <c r="F5" s="192" t="s">
        <v>370</v>
      </c>
    </row>
    <row r="6" customFormat="false" ht="15" hidden="false" customHeight="false" outlineLevel="0" collapsed="false">
      <c r="A6" s="193" t="s">
        <v>10</v>
      </c>
      <c r="B6" s="194" t="s">
        <v>371</v>
      </c>
      <c r="C6" s="195"/>
      <c r="D6" s="195"/>
      <c r="E6" s="195" t="n">
        <v>9458380</v>
      </c>
      <c r="F6" s="196" t="n">
        <f aca="false">SUM(C6:E6)</f>
        <v>9458380</v>
      </c>
    </row>
    <row r="7" customFormat="false" ht="15" hidden="false" customHeight="false" outlineLevel="0" collapsed="false">
      <c r="A7" s="197" t="s">
        <v>24</v>
      </c>
      <c r="B7" s="198"/>
      <c r="C7" s="199"/>
      <c r="D7" s="200"/>
      <c r="E7" s="200"/>
      <c r="F7" s="201" t="n">
        <f aca="false">SUM(C7:E7)</f>
        <v>0</v>
      </c>
    </row>
    <row r="8" customFormat="false" ht="15" hidden="false" customHeight="false" outlineLevel="0" collapsed="false">
      <c r="A8" s="197" t="s">
        <v>38</v>
      </c>
      <c r="B8" s="198"/>
      <c r="C8" s="200"/>
      <c r="D8" s="200"/>
      <c r="E8" s="200"/>
      <c r="F8" s="201" t="n">
        <f aca="false">SUM(C8:E8)</f>
        <v>0</v>
      </c>
    </row>
    <row r="9" customFormat="false" ht="15" hidden="false" customHeight="false" outlineLevel="0" collapsed="false">
      <c r="A9" s="197" t="s">
        <v>236</v>
      </c>
      <c r="B9" s="198"/>
      <c r="C9" s="200"/>
      <c r="D9" s="200"/>
      <c r="E9" s="200"/>
      <c r="F9" s="201" t="n">
        <f aca="false">SUM(C9:E9)</f>
        <v>0</v>
      </c>
    </row>
    <row r="10" customFormat="false" ht="15.75" hidden="false" customHeight="false" outlineLevel="0" collapsed="false">
      <c r="A10" s="202" t="s">
        <v>68</v>
      </c>
      <c r="B10" s="203"/>
      <c r="C10" s="204"/>
      <c r="D10" s="204"/>
      <c r="E10" s="204"/>
      <c r="F10" s="201" t="n">
        <f aca="false">SUM(C10:E10)</f>
        <v>0</v>
      </c>
    </row>
    <row r="11" s="209" customFormat="true" ht="15" hidden="false" customHeight="false" outlineLevel="0" collapsed="false">
      <c r="A11" s="205" t="s">
        <v>93</v>
      </c>
      <c r="B11" s="206" t="s">
        <v>372</v>
      </c>
      <c r="C11" s="207" t="n">
        <f aca="false">SUM(C6:C10)</f>
        <v>0</v>
      </c>
      <c r="D11" s="207" t="n">
        <f aca="false">SUM(D6:D10)</f>
        <v>0</v>
      </c>
      <c r="E11" s="207" t="n">
        <f aca="false">SUM(E6:E10)</f>
        <v>9458380</v>
      </c>
      <c r="F11" s="208" t="n">
        <f aca="false">SUM(F6:F10)</f>
        <v>9458380</v>
      </c>
    </row>
  </sheetData>
  <mergeCells count="6">
    <mergeCell ref="A1:F1"/>
    <mergeCell ref="A2:F2"/>
    <mergeCell ref="A3:A4"/>
    <mergeCell ref="B3:B4"/>
    <mergeCell ref="C3:E3"/>
    <mergeCell ref="F3:F4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....../2020.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181" width="5.66"/>
    <col collapsed="false" customWidth="true" hidden="false" outlineLevel="0" max="2" min="2" style="181" width="68.66"/>
    <col collapsed="false" customWidth="true" hidden="false" outlineLevel="0" max="4" min="3" style="181" width="15.82"/>
    <col collapsed="false" customWidth="true" hidden="false" outlineLevel="0" max="1025" min="5" style="181" width="9.33"/>
  </cols>
  <sheetData>
    <row r="1" customFormat="false" ht="33" hidden="false" customHeight="true" outlineLevel="0" collapsed="false">
      <c r="A1" s="182" t="s">
        <v>373</v>
      </c>
      <c r="B1" s="182"/>
      <c r="C1" s="182"/>
      <c r="D1" s="182"/>
    </row>
    <row r="2" customFormat="false" ht="15.95" hidden="false" customHeight="true" outlineLevel="0" collapsed="false">
      <c r="A2" s="183" t="s">
        <v>2</v>
      </c>
      <c r="B2" s="183"/>
      <c r="C2" s="183"/>
      <c r="D2" s="183"/>
    </row>
    <row r="3" customFormat="false" ht="26.25" hidden="false" customHeight="true" outlineLevel="0" collapsed="false">
      <c r="A3" s="210" t="s">
        <v>363</v>
      </c>
      <c r="B3" s="211" t="s">
        <v>374</v>
      </c>
      <c r="C3" s="212" t="s">
        <v>5</v>
      </c>
      <c r="D3" s="213" t="s">
        <v>6</v>
      </c>
    </row>
    <row r="4" customFormat="false" ht="15.75" hidden="false" customHeight="false" outlineLevel="0" collapsed="false">
      <c r="A4" s="214" t="s">
        <v>7</v>
      </c>
      <c r="B4" s="215" t="s">
        <v>8</v>
      </c>
      <c r="C4" s="216" t="s">
        <v>9</v>
      </c>
      <c r="D4" s="216"/>
    </row>
    <row r="5" customFormat="false" ht="15" hidden="false" customHeight="false" outlineLevel="0" collapsed="false">
      <c r="A5" s="217" t="s">
        <v>10</v>
      </c>
      <c r="B5" s="218" t="s">
        <v>375</v>
      </c>
      <c r="C5" s="219" t="n">
        <v>20284305</v>
      </c>
      <c r="D5" s="35" t="n">
        <v>17784305</v>
      </c>
    </row>
    <row r="6" customFormat="false" ht="24.75" hidden="false" customHeight="false" outlineLevel="0" collapsed="false">
      <c r="A6" s="220" t="s">
        <v>24</v>
      </c>
      <c r="B6" s="221" t="s">
        <v>376</v>
      </c>
      <c r="C6" s="222"/>
      <c r="D6" s="223"/>
    </row>
    <row r="7" customFormat="false" ht="15" hidden="false" customHeight="false" outlineLevel="0" collapsed="false">
      <c r="A7" s="220" t="s">
        <v>38</v>
      </c>
      <c r="B7" s="224" t="s">
        <v>377</v>
      </c>
      <c r="C7" s="222"/>
      <c r="D7" s="223"/>
    </row>
    <row r="8" customFormat="false" ht="24.75" hidden="false" customHeight="false" outlineLevel="0" collapsed="false">
      <c r="A8" s="220" t="s">
        <v>236</v>
      </c>
      <c r="B8" s="224" t="s">
        <v>378</v>
      </c>
      <c r="C8" s="222"/>
      <c r="D8" s="223"/>
    </row>
    <row r="9" customFormat="false" ht="15" hidden="false" customHeight="false" outlineLevel="0" collapsed="false">
      <c r="A9" s="225" t="s">
        <v>68</v>
      </c>
      <c r="B9" s="224" t="s">
        <v>379</v>
      </c>
      <c r="C9" s="30" t="n">
        <v>150000</v>
      </c>
      <c r="D9" s="226" t="n">
        <v>150000</v>
      </c>
    </row>
    <row r="10" customFormat="false" ht="15.75" hidden="false" customHeight="false" outlineLevel="0" collapsed="false">
      <c r="A10" s="220" t="s">
        <v>93</v>
      </c>
      <c r="B10" s="227" t="s">
        <v>380</v>
      </c>
      <c r="C10" s="222"/>
      <c r="D10" s="228"/>
    </row>
    <row r="11" customFormat="false" ht="15.75" hidden="false" customHeight="false" outlineLevel="0" collapsed="false">
      <c r="A11" s="229" t="s">
        <v>381</v>
      </c>
      <c r="B11" s="229"/>
      <c r="C11" s="230" t="n">
        <f aca="false">SUM(C5:C10)</f>
        <v>20434305</v>
      </c>
      <c r="D11" s="231" t="n">
        <f aca="false">SUM(D5:D10)</f>
        <v>17934305</v>
      </c>
    </row>
    <row r="12" customFormat="false" ht="23.25" hidden="false" customHeight="true" outlineLevel="0" collapsed="false">
      <c r="A12" s="232" t="s">
        <v>382</v>
      </c>
      <c r="B12" s="232"/>
      <c r="C12" s="232"/>
      <c r="D12" s="232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........./2020.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81" width="5.66"/>
    <col collapsed="false" customWidth="true" hidden="false" outlineLevel="0" max="2" min="2" style="181" width="66.83"/>
    <col collapsed="false" customWidth="true" hidden="false" outlineLevel="0" max="3" min="3" style="181" width="27"/>
    <col collapsed="false" customWidth="true" hidden="false" outlineLevel="0" max="1025" min="4" style="181" width="9.33"/>
  </cols>
  <sheetData>
    <row r="1" customFormat="false" ht="33" hidden="false" customHeight="true" outlineLevel="0" collapsed="false">
      <c r="A1" s="182" t="s">
        <v>383</v>
      </c>
      <c r="B1" s="182"/>
      <c r="C1" s="182"/>
    </row>
    <row r="2" customFormat="false" ht="15.95" hidden="false" customHeight="true" outlineLevel="0" collapsed="false">
      <c r="A2" s="233"/>
      <c r="B2" s="233"/>
      <c r="C2" s="234" t="s">
        <v>2</v>
      </c>
      <c r="D2" s="184"/>
    </row>
    <row r="3" customFormat="false" ht="26.25" hidden="false" customHeight="true" outlineLevel="0" collapsed="false">
      <c r="A3" s="235" t="s">
        <v>363</v>
      </c>
      <c r="B3" s="236" t="s">
        <v>384</v>
      </c>
      <c r="C3" s="237" t="s">
        <v>385</v>
      </c>
    </row>
    <row r="4" customFormat="false" ht="15.75" hidden="false" customHeight="false" outlineLevel="0" collapsed="false">
      <c r="A4" s="238" t="s">
        <v>7</v>
      </c>
      <c r="B4" s="239" t="s">
        <v>8</v>
      </c>
      <c r="C4" s="240" t="s">
        <v>9</v>
      </c>
    </row>
    <row r="5" customFormat="false" ht="15" hidden="false" customHeight="false" outlineLevel="0" collapsed="false">
      <c r="A5" s="217" t="s">
        <v>10</v>
      </c>
      <c r="B5" s="241"/>
      <c r="C5" s="242"/>
    </row>
    <row r="6" customFormat="false" ht="15" hidden="false" customHeight="false" outlineLevel="0" collapsed="false">
      <c r="A6" s="220" t="s">
        <v>24</v>
      </c>
      <c r="B6" s="243"/>
      <c r="C6" s="244"/>
    </row>
    <row r="7" customFormat="false" ht="15.75" hidden="false" customHeight="false" outlineLevel="0" collapsed="false">
      <c r="A7" s="225" t="s">
        <v>38</v>
      </c>
      <c r="B7" s="245"/>
      <c r="C7" s="246"/>
    </row>
    <row r="8" s="209" customFormat="true" ht="17.25" hidden="false" customHeight="true" outlineLevel="0" collapsed="false">
      <c r="A8" s="214" t="s">
        <v>236</v>
      </c>
      <c r="B8" s="247" t="s">
        <v>386</v>
      </c>
      <c r="C8" s="248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........./2020.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admin</cp:lastModifiedBy>
  <cp:lastPrinted>2020-05-22T11:44:06Z</cp:lastPrinted>
  <dcterms:modified xsi:type="dcterms:W3CDTF">2020-11-12T11:35:33Z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