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2"/>
  </bookViews>
  <sheets>
    <sheet name="1.kiemelt ei" sheetId="1" r:id="rId1"/>
    <sheet name="2.kiadások működés,felh.Önk." sheetId="2" r:id="rId2"/>
    <sheet name="3.kiadások működ,felh.KözösHiv" sheetId="3" r:id="rId3"/>
    <sheet name="4.kiadások működés,felh.Óvoda" sheetId="4" r:id="rId4"/>
    <sheet name="5.kiadások működés,felh Összese" sheetId="5" r:id="rId5"/>
    <sheet name="6.bevételek működésfelh Önk." sheetId="6" r:id="rId6"/>
    <sheet name="7.bevételek műk,felh.KözösHiv" sheetId="7" r:id="rId7"/>
    <sheet name="8.bevételek működés,felh.Óvoda" sheetId="8" r:id="rId8"/>
    <sheet name="9.bevételek működés,felh.Összes" sheetId="9" r:id="rId9"/>
    <sheet name="10.beruházások felújítások" sheetId="10" r:id="rId10"/>
    <sheet name="11.szociális kiadások" sheetId="11" r:id="rId11"/>
    <sheet name="12.átvett" sheetId="12" r:id="rId12"/>
    <sheet name="13.mérleg" sheetId="13" r:id="rId13"/>
  </sheets>
  <definedNames>
    <definedName name="_xlnm.Print_Area" localSheetId="0">'1.kiemelt ei'!$A$1:$B$28</definedName>
    <definedName name="_xlnm.Print_Area" localSheetId="1">'2.kiadások működés,felh.Önk.'!$A$1:$AA$129</definedName>
    <definedName name="Excel_BuiltIn_Print_Area" localSheetId="1">'2.kiadások működés,felh.Önk.'!$A$1:$V$129</definedName>
    <definedName name="Excel_BuiltIn_Print_Area" localSheetId="1">'2.kiadások működés,felh.Önk.'!$A$1:$F$129</definedName>
    <definedName name="Excel_BuiltIn_Print_Area" localSheetId="3">'4.kiadások működés,felh.Óvoda'!$A$1:$D$123</definedName>
  </definedNames>
  <calcPr fullCalcOnLoad="1"/>
</workbook>
</file>

<file path=xl/sharedStrings.xml><?xml version="1.0" encoding="utf-8"?>
<sst xmlns="http://schemas.openxmlformats.org/spreadsheetml/2006/main" count="2192" uniqueCount="625">
  <si>
    <t>Lábod Község Önkormányzata 2016. évi költségvetés módosítása</t>
  </si>
  <si>
    <t>Az egységes rovatrend szerint a kiemelt kiadási és bevételi jogcímek</t>
  </si>
  <si>
    <t>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</si>
  <si>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</si>
  <si>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</si>
  <si>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</si>
  <si>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</si>
  <si>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</si>
  <si>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</si>
  <si>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</si>
  <si>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</si>
  <si>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</si>
  <si>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</si>
  <si>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</si>
  <si>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</si>
  <si>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</si>
  <si>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</si>
  <si>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</si>
  <si>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</si>
  <si>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</si>
  <si>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</si>
  <si>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</si>
  <si>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</si>
  <si>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</si>
  <si>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</si>
  <si>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(Ft)</t>
  </si>
  <si>
    <t>ÖNKORMÁNYZATI MÓDOSÍTOTT ELŐIRÁNYZATOK</t>
  </si>
  <si>
    <t>Rovat megnevezése</t>
  </si>
  <si>
    <t>Rovat-szám</t>
  </si>
  <si>
    <t>052020</t>
  </si>
  <si>
    <t>051030</t>
  </si>
  <si>
    <t>045160</t>
  </si>
  <si>
    <t>013350</t>
  </si>
  <si>
    <t>066010</t>
  </si>
  <si>
    <t>011130</t>
  </si>
  <si>
    <t>064010</t>
  </si>
  <si>
    <t>066020-1</t>
  </si>
  <si>
    <t>066020-2</t>
  </si>
  <si>
    <t>066020-3</t>
  </si>
  <si>
    <t>066020-4</t>
  </si>
  <si>
    <t>066020-5</t>
  </si>
  <si>
    <t>066020-7</t>
  </si>
  <si>
    <t>082092</t>
  </si>
  <si>
    <t>072111</t>
  </si>
  <si>
    <t>074031</t>
  </si>
  <si>
    <t>082044</t>
  </si>
  <si>
    <t>082091</t>
  </si>
  <si>
    <t>082094</t>
  </si>
  <si>
    <t>013320</t>
  </si>
  <si>
    <t>Közfogl.</t>
  </si>
  <si>
    <t>szoc kiad.</t>
  </si>
  <si>
    <t>018010</t>
  </si>
  <si>
    <t>Felhalm. kiadás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</si>
  <si>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</si>
  <si>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</si>
  <si>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</si>
  <si>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</si>
  <si>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</si>
  <si>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</si>
  <si>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</si>
  <si>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</si>
  <si>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</si>
  <si>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</si>
  <si>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</si>
  <si>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</si>
  <si>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</si>
  <si>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</si>
  <si>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</si>
  <si>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</si>
  <si>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</si>
  <si>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</si>
  <si>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</si>
  <si>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</si>
  <si>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</si>
  <si>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</si>
  <si>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</si>
  <si>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</si>
  <si>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</si>
  <si>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</si>
  <si>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</si>
  <si>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</si>
  <si>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</si>
  <si>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</si>
  <si>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</si>
  <si>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</si>
  <si>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</si>
  <si>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</si>
  <si>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</si>
  <si>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</si>
  <si>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</si>
  <si>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</si>
  <si>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</si>
  <si>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</si>
  <si>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</si>
  <si>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</si>
  <si>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</si>
  <si>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</si>
  <si>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</si>
  <si>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</si>
  <si>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</si>
  <si>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</si>
  <si>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</si>
  <si>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</si>
  <si>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</si>
  <si>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</si>
  <si>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</si>
  <si>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</si>
  <si>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</si>
  <si>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</si>
  <si>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</si>
  <si>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</si>
  <si>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</si>
  <si>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</si>
  <si>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</si>
  <si>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</si>
  <si>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</si>
  <si>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</si>
  <si>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</si>
  <si>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</si>
  <si>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</si>
  <si>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</si>
  <si>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</si>
  <si>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</si>
  <si>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</si>
  <si>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</si>
  <si>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</si>
  <si>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</si>
  <si>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</si>
  <si>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</si>
  <si>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</si>
  <si>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</si>
  <si>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</si>
  <si>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</si>
  <si>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</si>
  <si>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</si>
  <si>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</si>
  <si>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</si>
  <si>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</si>
  <si>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</si>
  <si>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</si>
  <si>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</si>
  <si>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</si>
  <si>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</si>
  <si>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</si>
  <si>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</si>
  <si>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</si>
  <si>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</si>
  <si>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</si>
  <si>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</si>
  <si>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</si>
  <si>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</si>
  <si>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</si>
  <si>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</si>
  <si>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</si>
  <si>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</si>
  <si>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</si>
  <si>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</si>
  <si>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</si>
  <si>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</si>
  <si>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</si>
  <si>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</si>
  <si>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</si>
  <si>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</si>
  <si>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</si>
  <si>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</si>
  <si>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</si>
  <si>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</si>
  <si>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</si>
  <si>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</si>
  <si>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</si>
  <si>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</si>
  <si>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</si>
  <si>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</si>
  <si>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</si>
  <si>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</si>
  <si>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</si>
  <si>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</si>
  <si>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</si>
  <si>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</si>
  <si>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</si>
  <si>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</si>
  <si>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</si>
  <si>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</si>
  <si>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</si>
  <si>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</si>
  <si>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</si>
  <si>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</si>
  <si>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</si>
  <si>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</si>
  <si>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</si>
  <si>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</si>
  <si>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</si>
  <si>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</si>
  <si>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</si>
  <si>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</si>
  <si>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</si>
  <si>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</si>
  <si>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</si>
  <si>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</si>
  <si>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</si>
  <si>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</si>
  <si>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</si>
  <si>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</si>
  <si>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</si>
  <si>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</si>
  <si>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</si>
  <si>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</si>
  <si>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</si>
  <si>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</si>
  <si>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</si>
  <si>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</si>
  <si>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</si>
  <si>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</si>
  <si>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</si>
  <si>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</si>
  <si>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</si>
  <si>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</si>
  <si>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</si>
  <si>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</si>
  <si>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</si>
  <si>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</si>
  <si>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</si>
  <si>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</si>
  <si>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</si>
  <si>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</si>
  <si>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</si>
  <si>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</si>
  <si>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</si>
  <si>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</si>
  <si>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</si>
  <si>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</si>
  <si>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</si>
  <si>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</si>
  <si>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</si>
  <si>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</si>
  <si>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</si>
  <si>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</si>
  <si>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</si>
  <si>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</si>
  <si>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</si>
  <si>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</si>
  <si>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</si>
  <si>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</si>
  <si>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</si>
  <si>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</si>
  <si>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</si>
  <si>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</si>
  <si>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</si>
  <si>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</si>
  <si>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</si>
  <si>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</si>
  <si>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</si>
  <si>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</si>
  <si>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</si>
  <si>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</si>
  <si>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</si>
  <si>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</si>
  <si>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</si>
  <si>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</si>
  <si>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</si>
  <si>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</si>
  <si>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</si>
  <si>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</si>
  <si>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</si>
  <si>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</si>
  <si>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</si>
  <si>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</si>
  <si>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</si>
  <si>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</si>
  <si>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</si>
  <si>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</si>
  <si>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</si>
  <si>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</si>
  <si>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</si>
  <si>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</si>
  <si>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</si>
  <si>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</si>
  <si>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</si>
  <si>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</si>
  <si>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</si>
  <si>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</si>
  <si>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</si>
  <si>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</si>
  <si>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</si>
  <si>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</si>
  <si>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</si>
  <si>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</si>
  <si>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</si>
  <si>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</si>
  <si>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</si>
  <si>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</si>
  <si>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</si>
  <si>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</si>
  <si>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</si>
  <si>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</si>
  <si>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LÁBOD KÖZÖS ÖNKORMÁNYZATI HIVATAL MÓDOSÍTOTT ELŐIRÁNYZATAI</t>
  </si>
  <si>
    <t>eredeti ei.</t>
  </si>
  <si>
    <t>módosított ei.</t>
  </si>
  <si>
    <t>Egyéb működési célú támogatások államháztartáson kivülről</t>
  </si>
  <si>
    <t>CSICSERGŐ ÓVODA MÓDOSÍTOTT ELŐIRÁNYZATAI</t>
  </si>
  <si>
    <t>ÖNKORMÁNYZAT ÉS KÖLTSÉGVETÉSI SZERVEI MÓDOSÍTOTT ELŐIRÁNYZATA MINDÖSSZESEN</t>
  </si>
  <si>
    <t>Önkormányzat</t>
  </si>
  <si>
    <t>Közös Hivatal</t>
  </si>
  <si>
    <t>Óvoda</t>
  </si>
  <si>
    <t>ÖSSZESEN</t>
  </si>
  <si>
    <t>Bevételek (Ft)</t>
  </si>
  <si>
    <t>Rovat-
szám</t>
  </si>
  <si>
    <t>összes bev. Önkormányzat</t>
  </si>
  <si>
    <t>adó bevételek</t>
  </si>
  <si>
    <t>104051</t>
  </si>
  <si>
    <t>pm</t>
  </si>
  <si>
    <t>közös hiv.</t>
  </si>
  <si>
    <t>közfog.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</si>
  <si>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</si>
  <si>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</si>
  <si>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</si>
  <si>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</si>
  <si>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</si>
  <si>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</si>
  <si>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</si>
  <si>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</si>
  <si>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</si>
  <si>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</si>
  <si>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</si>
  <si>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</si>
  <si>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</si>
  <si>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</si>
  <si>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</si>
  <si>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</si>
  <si>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</si>
  <si>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</si>
  <si>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</si>
  <si>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</si>
  <si>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</si>
  <si>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</si>
  <si>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</si>
  <si>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</si>
  <si>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</si>
  <si>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</si>
  <si>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</si>
  <si>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</si>
  <si>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</si>
  <si>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</si>
  <si>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</si>
  <si>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</si>
  <si>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</si>
  <si>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</si>
  <si>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</si>
  <si>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</si>
  <si>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</si>
  <si>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</si>
  <si>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</si>
  <si>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</si>
  <si>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</si>
  <si>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</si>
  <si>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</si>
  <si>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</si>
  <si>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</si>
  <si>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</si>
  <si>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</si>
  <si>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</si>
  <si>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</si>
  <si>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</si>
  <si>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</si>
  <si>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</si>
  <si>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</si>
  <si>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</si>
  <si>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</si>
  <si>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</si>
  <si>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</si>
  <si>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</si>
  <si>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</si>
  <si>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</si>
  <si>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</si>
  <si>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</si>
  <si>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</si>
  <si>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</si>
  <si>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</si>
  <si>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</si>
  <si>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</si>
  <si>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</si>
  <si>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</si>
  <si>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</si>
  <si>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</si>
  <si>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</si>
  <si>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</si>
  <si>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</si>
  <si>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</si>
  <si>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</si>
  <si>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</si>
  <si>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</si>
  <si>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</si>
  <si>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</si>
  <si>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</si>
  <si>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</si>
  <si>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</si>
  <si>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</si>
  <si>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</si>
  <si>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</si>
  <si>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</si>
  <si>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</si>
  <si>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</si>
  <si>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</si>
  <si>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</si>
  <si>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</si>
  <si>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</si>
  <si>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</si>
  <si>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</si>
  <si>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</si>
  <si>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</si>
  <si>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</si>
  <si>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</si>
  <si>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</si>
  <si>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</si>
  <si>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</si>
  <si>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</si>
  <si>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</si>
  <si>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</si>
  <si>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</si>
  <si>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</si>
  <si>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</si>
  <si>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</si>
  <si>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</si>
  <si>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</si>
  <si>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</si>
  <si>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</si>
  <si>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</si>
  <si>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</si>
  <si>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</si>
  <si>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</si>
  <si>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</si>
  <si>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</si>
  <si>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</si>
  <si>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</si>
  <si>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</si>
  <si>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</si>
  <si>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</si>
  <si>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</si>
  <si>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</si>
  <si>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</si>
  <si>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</si>
  <si>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</si>
  <si>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</si>
  <si>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</si>
  <si>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</si>
  <si>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</si>
  <si>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</si>
  <si>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</si>
  <si>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</si>
  <si>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</si>
  <si>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</si>
  <si>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</si>
  <si>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</si>
  <si>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</si>
  <si>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</si>
  <si>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</si>
  <si>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</si>
  <si>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</si>
  <si>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</si>
  <si>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</si>
  <si>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</si>
  <si>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</si>
  <si>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</si>
  <si>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</si>
  <si>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</si>
  <si>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</si>
  <si>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</si>
  <si>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</si>
  <si>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</si>
  <si>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</si>
  <si>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</si>
  <si>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</si>
  <si>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</si>
  <si>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</si>
  <si>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</si>
  <si>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</si>
  <si>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</si>
  <si>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</si>
  <si>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</si>
  <si>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</si>
  <si>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</si>
  <si>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</si>
  <si>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</si>
  <si>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</si>
  <si>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</si>
  <si>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</si>
  <si>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</si>
  <si>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</si>
  <si>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</si>
  <si>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</si>
  <si>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</si>
  <si>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</si>
  <si>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</si>
  <si>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</si>
  <si>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</si>
  <si>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</si>
  <si>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</si>
  <si>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</si>
  <si>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</si>
  <si>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</si>
  <si>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</si>
  <si>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LÁBODI KÖZÖS ÖNKORMÁNYZATI HIVATAL MÓDOSÍTOTT ELŐIRÁNYZATAI</t>
  </si>
  <si>
    <t>kötelező feladatok eredeti ei.</t>
  </si>
  <si>
    <t>kötelező feladatok módosított ei.</t>
  </si>
  <si>
    <t>Települési önkormányzatok szociális és gyermekjóléti  feladatainak támogatása</t>
  </si>
  <si>
    <t>Egyéb működési célú támogatások bevételei államháztartáson belülről</t>
  </si>
  <si>
    <t>Csicsergő ÓVODA MÓDOSÍTOTT ELŐIRÁNYZATAI</t>
  </si>
  <si>
    <t>kötlezező feladatok módosított ei.</t>
  </si>
  <si>
    <t>Beruházások és felújítások (Ft)</t>
  </si>
  <si>
    <t>ÖNKORMÁNYZATI ELŐIRÁNYZATOK</t>
  </si>
  <si>
    <t>KÖZÖS HIVATAL</t>
  </si>
  <si>
    <t>CSICSERGŐ ÓVODA</t>
  </si>
  <si>
    <t>MINDÖSSZESEN</t>
  </si>
  <si>
    <t xml:space="preserve">Ingatlanok beszerzése, létesítése </t>
  </si>
  <si>
    <t>Lakosságnak juttatott támogatások, szociális, rászorultsági jellegű ellátások (Ft)</t>
  </si>
  <si>
    <t>ÖNKORMÁNYZATI  MÓDOSÍTOTT ELŐIRÁNYZATOK</t>
  </si>
  <si>
    <t>Megnevezés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</si>
  <si>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</si>
  <si>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</si>
  <si>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</si>
  <si>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</si>
  <si>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</si>
  <si>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</si>
  <si>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</si>
  <si>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</si>
  <si>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</si>
  <si>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</si>
  <si>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</si>
  <si>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</si>
  <si>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</si>
  <si>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</si>
  <si>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</si>
  <si>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</si>
  <si>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</si>
  <si>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</si>
  <si>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</si>
  <si>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</si>
  <si>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</si>
  <si>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</si>
  <si>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</si>
  <si>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</si>
  <si>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tüzifa támogatás</t>
  </si>
  <si>
    <t>- Hulladékszállítási közszolgáltatás költségeinek támogatása (8750 Ft/háztartás= két negyedév)</t>
  </si>
  <si>
    <t>Elhunyt személy eltemetéséhez nyújtott települési támogatás (30000Ft/temetés)</t>
  </si>
  <si>
    <t>Gyermekek érdekében nyújtott települési támogatás</t>
  </si>
  <si>
    <t>- szülési támogatás (15000 Ft/szülés)</t>
  </si>
  <si>
    <t>- tankönyv támogatás (teljes ingyenesség)</t>
  </si>
  <si>
    <t>- gyermekétkezetetési támogatás (teljes ingyenesség)</t>
  </si>
  <si>
    <t>- egyedi kérelmek támogatása</t>
  </si>
  <si>
    <t>Lakhatáshoz kapcsolodó rendszeres kiadások viseléséhez nyújtott települési támogatás</t>
  </si>
  <si>
    <t xml:space="preserve">Egyéb nem intézményi ellátások 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</si>
  <si>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</si>
  <si>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</si>
  <si>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</si>
  <si>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</si>
  <si>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</si>
  <si>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</si>
  <si>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</si>
  <si>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</si>
  <si>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</si>
  <si>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</si>
  <si>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</si>
  <si>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</si>
  <si>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</si>
  <si>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</si>
  <si>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</si>
  <si>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</si>
  <si>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</si>
  <si>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</si>
  <si>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</si>
  <si>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</si>
  <si>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r>
      <t>Lábod Község Önkormányzatának összevont költségvetési 2016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</si>
  <si>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</si>
  <si>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</si>
  <si>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</si>
  <si>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</si>
  <si>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</si>
  <si>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</si>
  <si>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</si>
  <si>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</si>
  <si>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</si>
  <si>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</si>
  <si>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</si>
  <si>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</si>
  <si>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</si>
  <si>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</si>
  <si>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</si>
  <si>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</si>
  <si>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</si>
  <si>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</si>
  <si>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</si>
  <si>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</si>
  <si>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</si>
  <si>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</si>
  <si>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</si>
  <si>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</si>
  <si>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</si>
  <si>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</si>
  <si>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</si>
  <si>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</si>
  <si>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</si>
  <si>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</si>
  <si>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</si>
  <si>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</si>
  <si>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</si>
  <si>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</si>
  <si>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</si>
  <si>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</si>
  <si>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</si>
  <si>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</si>
  <si>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</si>
  <si>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</si>
  <si>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</si>
  <si>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</si>
  <si>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</si>
  <si>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</si>
  <si>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</si>
  <si>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</si>
  <si>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</si>
  <si>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</si>
  <si>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</si>
  <si>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</si>
  <si>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</si>
  <si>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</si>
  <si>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 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</si>
</sst>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\ ##########"/>
    <numFmt numFmtId="168" formatCode="0__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0"/>
      <color indexed="8"/>
      <name val="Bookman Old Style"/>
      <family val="1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b/>
      <sz val="11"/>
      <color indexed="10"/>
      <name val="Bookman Old Style"/>
      <family val="1"/>
    </font>
    <font>
      <sz val="10"/>
      <color indexed="10"/>
      <name val="Bookman Old Style"/>
      <family val="1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41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22" fillId="11" borderId="12" xfId="0" applyFont="1" applyFill="1" applyBorder="1" applyAlignment="1">
      <alignment/>
    </xf>
    <xf numFmtId="165" fontId="22" fillId="0" borderId="12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/>
    </xf>
    <xf numFmtId="164" fontId="23" fillId="0" borderId="0" xfId="0" applyFont="1" applyAlignment="1">
      <alignment/>
    </xf>
    <xf numFmtId="164" fontId="9" fillId="0" borderId="0" xfId="0" applyFont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24" fillId="0" borderId="14" xfId="0" applyFont="1" applyFill="1" applyBorder="1" applyAlignment="1">
      <alignment horizontal="center" vertical="center"/>
    </xf>
    <xf numFmtId="164" fontId="24" fillId="0" borderId="14" xfId="0" applyFont="1" applyFill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wrapText="1"/>
    </xf>
    <xf numFmtId="166" fontId="24" fillId="0" borderId="14" xfId="0" applyNumberFormat="1" applyFont="1" applyFill="1" applyBorder="1" applyAlignment="1">
      <alignment horizontal="center" wrapText="1"/>
    </xf>
    <xf numFmtId="166" fontId="25" fillId="0" borderId="14" xfId="0" applyNumberFormat="1" applyFont="1" applyBorder="1" applyAlignment="1">
      <alignment/>
    </xf>
    <xf numFmtId="166" fontId="26" fillId="0" borderId="14" xfId="0" applyNumberFormat="1" applyFont="1" applyBorder="1" applyAlignment="1">
      <alignment/>
    </xf>
    <xf numFmtId="166" fontId="27" fillId="0" borderId="14" xfId="0" applyNumberFormat="1" applyFont="1" applyBorder="1" applyAlignment="1">
      <alignment/>
    </xf>
    <xf numFmtId="164" fontId="27" fillId="0" borderId="14" xfId="0" applyFont="1" applyBorder="1" applyAlignment="1">
      <alignment/>
    </xf>
    <xf numFmtId="164" fontId="26" fillId="0" borderId="14" xfId="0" applyFont="1" applyBorder="1" applyAlignment="1">
      <alignment/>
    </xf>
    <xf numFmtId="164" fontId="28" fillId="0" borderId="14" xfId="0" applyFont="1" applyFill="1" applyBorder="1" applyAlignment="1">
      <alignment vertical="center"/>
    </xf>
    <xf numFmtId="164" fontId="28" fillId="0" borderId="14" xfId="0" applyNumberFormat="1" applyFont="1" applyFill="1" applyBorder="1" applyAlignment="1">
      <alignment vertical="center"/>
    </xf>
    <xf numFmtId="165" fontId="28" fillId="0" borderId="14" xfId="0" applyNumberFormat="1" applyFont="1" applyBorder="1" applyAlignment="1">
      <alignment/>
    </xf>
    <xf numFmtId="165" fontId="29" fillId="0" borderId="14" xfId="0" applyNumberFormat="1" applyFont="1" applyBorder="1" applyAlignment="1">
      <alignment/>
    </xf>
    <xf numFmtId="164" fontId="30" fillId="0" borderId="14" xfId="0" applyFont="1" applyBorder="1" applyAlignment="1">
      <alignment/>
    </xf>
    <xf numFmtId="164" fontId="31" fillId="0" borderId="14" xfId="0" applyFont="1" applyBorder="1" applyAlignment="1">
      <alignment/>
    </xf>
    <xf numFmtId="164" fontId="29" fillId="0" borderId="14" xfId="0" applyFont="1" applyBorder="1" applyAlignment="1">
      <alignment/>
    </xf>
    <xf numFmtId="167" fontId="28" fillId="0" borderId="14" xfId="0" applyNumberFormat="1" applyFont="1" applyFill="1" applyBorder="1" applyAlignment="1">
      <alignment vertical="center"/>
    </xf>
    <xf numFmtId="164" fontId="28" fillId="0" borderId="14" xfId="0" applyFont="1" applyFill="1" applyBorder="1" applyAlignment="1">
      <alignment vertical="center" wrapText="1"/>
    </xf>
    <xf numFmtId="164" fontId="28" fillId="0" borderId="14" xfId="0" applyFont="1" applyFill="1" applyBorder="1" applyAlignment="1">
      <alignment horizontal="left" vertical="center" wrapText="1"/>
    </xf>
    <xf numFmtId="164" fontId="24" fillId="0" borderId="14" xfId="0" applyFont="1" applyFill="1" applyBorder="1" applyAlignment="1">
      <alignment vertical="center" wrapText="1"/>
    </xf>
    <xf numFmtId="167" fontId="24" fillId="0" borderId="14" xfId="0" applyNumberFormat="1" applyFont="1" applyFill="1" applyBorder="1" applyAlignment="1">
      <alignment vertical="center"/>
    </xf>
    <xf numFmtId="165" fontId="24" fillId="0" borderId="14" xfId="0" applyNumberFormat="1" applyFont="1" applyBorder="1" applyAlignment="1">
      <alignment/>
    </xf>
    <xf numFmtId="165" fontId="32" fillId="0" borderId="14" xfId="0" applyNumberFormat="1" applyFont="1" applyBorder="1" applyAlignment="1">
      <alignment/>
    </xf>
    <xf numFmtId="165" fontId="33" fillId="0" borderId="14" xfId="0" applyNumberFormat="1" applyFont="1" applyBorder="1" applyAlignment="1">
      <alignment/>
    </xf>
    <xf numFmtId="164" fontId="28" fillId="0" borderId="14" xfId="0" applyFont="1" applyFill="1" applyBorder="1" applyAlignment="1">
      <alignment horizontal="left" vertical="center"/>
    </xf>
    <xf numFmtId="164" fontId="24" fillId="0" borderId="14" xfId="0" applyFont="1" applyFill="1" applyBorder="1" applyAlignment="1">
      <alignment horizontal="left" vertical="center" wrapText="1"/>
    </xf>
    <xf numFmtId="164" fontId="22" fillId="0" borderId="14" xfId="0" applyFont="1" applyFill="1" applyBorder="1" applyAlignment="1">
      <alignment vertical="center" wrapText="1"/>
    </xf>
    <xf numFmtId="167" fontId="22" fillId="0" borderId="14" xfId="0" applyNumberFormat="1" applyFont="1" applyFill="1" applyBorder="1" applyAlignment="1">
      <alignment vertical="center"/>
    </xf>
    <xf numFmtId="164" fontId="22" fillId="0" borderId="14" xfId="0" applyFont="1" applyFill="1" applyBorder="1" applyAlignment="1">
      <alignment horizontal="left" vertical="center" wrapText="1"/>
    </xf>
    <xf numFmtId="165" fontId="27" fillId="0" borderId="14" xfId="0" applyNumberFormat="1" applyFont="1" applyBorder="1" applyAlignment="1">
      <alignment/>
    </xf>
    <xf numFmtId="164" fontId="25" fillId="0" borderId="14" xfId="0" applyFont="1" applyBorder="1" applyAlignment="1">
      <alignment/>
    </xf>
    <xf numFmtId="164" fontId="28" fillId="24" borderId="14" xfId="0" applyFont="1" applyFill="1" applyBorder="1" applyAlignment="1">
      <alignment horizontal="left" vertical="center" wrapText="1"/>
    </xf>
    <xf numFmtId="164" fontId="34" fillId="0" borderId="14" xfId="0" applyFont="1" applyFill="1" applyBorder="1" applyAlignment="1">
      <alignment horizontal="left" vertical="center" wrapText="1"/>
    </xf>
    <xf numFmtId="164" fontId="34" fillId="24" borderId="14" xfId="0" applyFont="1" applyFill="1" applyBorder="1" applyAlignment="1">
      <alignment horizontal="left" vertical="center" wrapText="1"/>
    </xf>
    <xf numFmtId="164" fontId="35" fillId="0" borderId="14" xfId="0" applyFont="1" applyFill="1" applyBorder="1" applyAlignment="1">
      <alignment horizontal="left" vertical="center" wrapText="1"/>
    </xf>
    <xf numFmtId="164" fontId="34" fillId="0" borderId="14" xfId="0" applyFont="1" applyFill="1" applyBorder="1" applyAlignment="1">
      <alignment vertical="center" wrapText="1"/>
    </xf>
    <xf numFmtId="164" fontId="34" fillId="0" borderId="14" xfId="0" applyFont="1" applyFill="1" applyBorder="1" applyAlignment="1">
      <alignment vertical="center"/>
    </xf>
    <xf numFmtId="164" fontId="36" fillId="25" borderId="14" xfId="0" applyFont="1" applyFill="1" applyBorder="1" applyAlignment="1">
      <alignment/>
    </xf>
    <xf numFmtId="168" fontId="28" fillId="0" borderId="14" xfId="0" applyNumberFormat="1" applyFont="1" applyFill="1" applyBorder="1" applyAlignment="1">
      <alignment horizontal="left" vertical="center"/>
    </xf>
    <xf numFmtId="164" fontId="22" fillId="0" borderId="14" xfId="0" applyFont="1" applyFill="1" applyBorder="1" applyAlignment="1">
      <alignment horizontal="left" vertical="center"/>
    </xf>
    <xf numFmtId="164" fontId="37" fillId="10" borderId="14" xfId="0" applyFont="1" applyFill="1" applyBorder="1" applyAlignment="1">
      <alignment horizontal="left" vertical="center"/>
    </xf>
    <xf numFmtId="167" fontId="37" fillId="10" borderId="14" xfId="0" applyNumberFormat="1" applyFont="1" applyFill="1" applyBorder="1" applyAlignment="1">
      <alignment vertical="center"/>
    </xf>
    <xf numFmtId="165" fontId="34" fillId="0" borderId="14" xfId="0" applyNumberFormat="1" applyFont="1" applyFill="1" applyBorder="1" applyAlignment="1">
      <alignment horizontal="right" vertical="center" wrapText="1"/>
    </xf>
    <xf numFmtId="164" fontId="1" fillId="0" borderId="14" xfId="0" applyFont="1" applyFill="1" applyBorder="1" applyAlignment="1">
      <alignment horizontal="left" vertical="center" wrapText="1"/>
    </xf>
    <xf numFmtId="164" fontId="38" fillId="0" borderId="14" xfId="0" applyFont="1" applyFill="1" applyBorder="1" applyAlignment="1">
      <alignment horizontal="left" vertical="center" wrapText="1"/>
    </xf>
    <xf numFmtId="164" fontId="32" fillId="0" borderId="14" xfId="0" applyFont="1" applyFill="1" applyBorder="1" applyAlignment="1">
      <alignment horizontal="left" vertical="center" wrapText="1"/>
    </xf>
    <xf numFmtId="165" fontId="32" fillId="0" borderId="14" xfId="0" applyNumberFormat="1" applyFont="1" applyFill="1" applyBorder="1" applyAlignment="1">
      <alignment horizontal="right" vertical="center" wrapText="1"/>
    </xf>
    <xf numFmtId="165" fontId="33" fillId="0" borderId="14" xfId="0" applyNumberFormat="1" applyFont="1" applyFill="1" applyBorder="1" applyAlignment="1">
      <alignment horizontal="right" vertical="center" wrapText="1"/>
    </xf>
    <xf numFmtId="164" fontId="34" fillId="0" borderId="14" xfId="0" applyFont="1" applyFill="1" applyBorder="1" applyAlignment="1">
      <alignment horizontal="left" vertical="center"/>
    </xf>
    <xf numFmtId="165" fontId="34" fillId="0" borderId="14" xfId="0" applyNumberFormat="1" applyFont="1" applyFill="1" applyBorder="1" applyAlignment="1">
      <alignment horizontal="right" vertical="center"/>
    </xf>
    <xf numFmtId="164" fontId="1" fillId="0" borderId="14" xfId="0" applyFont="1" applyFill="1" applyBorder="1" applyAlignment="1">
      <alignment horizontal="left" vertical="center"/>
    </xf>
    <xf numFmtId="164" fontId="38" fillId="0" borderId="14" xfId="0" applyFont="1" applyFill="1" applyBorder="1" applyAlignment="1">
      <alignment horizontal="left" vertical="center"/>
    </xf>
    <xf numFmtId="164" fontId="32" fillId="0" borderId="14" xfId="0" applyFont="1" applyFill="1" applyBorder="1" applyAlignment="1">
      <alignment horizontal="left" vertical="center"/>
    </xf>
    <xf numFmtId="165" fontId="32" fillId="0" borderId="14" xfId="0" applyNumberFormat="1" applyFont="1" applyFill="1" applyBorder="1" applyAlignment="1">
      <alignment horizontal="right" vertical="center"/>
    </xf>
    <xf numFmtId="165" fontId="33" fillId="0" borderId="14" xfId="0" applyNumberFormat="1" applyFont="1" applyFill="1" applyBorder="1" applyAlignment="1">
      <alignment horizontal="right" vertical="center"/>
    </xf>
    <xf numFmtId="164" fontId="39" fillId="0" borderId="14" xfId="0" applyFont="1" applyFill="1" applyBorder="1" applyAlignment="1">
      <alignment horizontal="left" vertical="center"/>
    </xf>
    <xf numFmtId="164" fontId="40" fillId="0" borderId="14" xfId="0" applyFont="1" applyFill="1" applyBorder="1" applyAlignment="1">
      <alignment horizontal="left" vertical="center"/>
    </xf>
    <xf numFmtId="164" fontId="35" fillId="0" borderId="14" xfId="0" applyFont="1" applyFill="1" applyBorder="1" applyAlignment="1">
      <alignment horizontal="left" vertical="center"/>
    </xf>
    <xf numFmtId="164" fontId="41" fillId="10" borderId="14" xfId="0" applyFont="1" applyFill="1" applyBorder="1" applyAlignment="1">
      <alignment horizontal="left" vertical="center"/>
    </xf>
    <xf numFmtId="164" fontId="37" fillId="10" borderId="14" xfId="0" applyFont="1" applyFill="1" applyBorder="1" applyAlignment="1">
      <alignment horizontal="left" vertical="center" wrapText="1"/>
    </xf>
    <xf numFmtId="165" fontId="26" fillId="0" borderId="14" xfId="0" applyNumberFormat="1" applyFont="1" applyBorder="1" applyAlignment="1">
      <alignment/>
    </xf>
    <xf numFmtId="164" fontId="37" fillId="11" borderId="14" xfId="0" applyFont="1" applyFill="1" applyBorder="1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42" fillId="0" borderId="0" xfId="0" applyFont="1" applyAlignment="1">
      <alignment/>
    </xf>
    <xf numFmtId="164" fontId="37" fillId="0" borderId="0" xfId="0" applyFont="1" applyAlignment="1">
      <alignment horizontal="right"/>
    </xf>
    <xf numFmtId="164" fontId="24" fillId="0" borderId="10" xfId="0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 wrapText="1"/>
    </xf>
    <xf numFmtId="164" fontId="28" fillId="0" borderId="10" xfId="0" applyFont="1" applyBorder="1" applyAlignment="1">
      <alignment horizontal="center" wrapText="1"/>
    </xf>
    <xf numFmtId="164" fontId="28" fillId="0" borderId="0" xfId="0" applyFont="1" applyBorder="1" applyAlignment="1">
      <alignment horizontal="center" wrapText="1"/>
    </xf>
    <xf numFmtId="164" fontId="28" fillId="0" borderId="0" xfId="0" applyFont="1" applyFill="1" applyBorder="1" applyAlignment="1">
      <alignment horizontal="center" wrapText="1"/>
    </xf>
    <xf numFmtId="164" fontId="28" fillId="0" borderId="10" xfId="0" applyFont="1" applyFill="1" applyBorder="1" applyAlignment="1">
      <alignment vertical="center"/>
    </xf>
    <xf numFmtId="164" fontId="28" fillId="0" borderId="10" xfId="0" applyNumberFormat="1" applyFont="1" applyFill="1" applyBorder="1" applyAlignment="1">
      <alignment vertical="center"/>
    </xf>
    <xf numFmtId="165" fontId="28" fillId="0" borderId="10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164" fontId="28" fillId="0" borderId="10" xfId="0" applyFont="1" applyFill="1" applyBorder="1" applyAlignment="1">
      <alignment vertical="center" wrapText="1"/>
    </xf>
    <xf numFmtId="164" fontId="28" fillId="0" borderId="10" xfId="0" applyFont="1" applyFill="1" applyBorder="1" applyAlignment="1">
      <alignment horizontal="left" vertical="center" wrapText="1"/>
    </xf>
    <xf numFmtId="164" fontId="24" fillId="0" borderId="10" xfId="0" applyFont="1" applyFill="1" applyBorder="1" applyAlignment="1">
      <alignment vertical="center" wrapText="1"/>
    </xf>
    <xf numFmtId="167" fontId="24" fillId="0" borderId="10" xfId="0" applyNumberFormat="1" applyFont="1" applyFill="1" applyBorder="1" applyAlignment="1">
      <alignment vertical="center"/>
    </xf>
    <xf numFmtId="165" fontId="24" fillId="0" borderId="10" xfId="0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164" fontId="28" fillId="0" borderId="10" xfId="0" applyFont="1" applyFill="1" applyBorder="1" applyAlignment="1">
      <alignment horizontal="left" vertical="center"/>
    </xf>
    <xf numFmtId="164" fontId="24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vertical="center" wrapText="1"/>
    </xf>
    <xf numFmtId="167" fontId="22" fillId="0" borderId="10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/>
    </xf>
    <xf numFmtId="164" fontId="22" fillId="0" borderId="10" xfId="0" applyFont="1" applyFill="1" applyBorder="1" applyAlignment="1">
      <alignment horizontal="left" vertical="center" wrapText="1"/>
    </xf>
    <xf numFmtId="164" fontId="28" fillId="24" borderId="10" xfId="0" applyFont="1" applyFill="1" applyBorder="1" applyAlignment="1">
      <alignment horizontal="left" vertical="center" wrapText="1"/>
    </xf>
    <xf numFmtId="164" fontId="34" fillId="0" borderId="10" xfId="0" applyFont="1" applyFill="1" applyBorder="1" applyAlignment="1">
      <alignment horizontal="left" vertical="center" wrapText="1"/>
    </xf>
    <xf numFmtId="164" fontId="34" fillId="24" borderId="10" xfId="0" applyFont="1" applyFill="1" applyBorder="1" applyAlignment="1">
      <alignment horizontal="left" vertical="center" wrapText="1"/>
    </xf>
    <xf numFmtId="164" fontId="35" fillId="0" borderId="10" xfId="0" applyFont="1" applyFill="1" applyBorder="1" applyAlignment="1">
      <alignment horizontal="left" vertical="center" wrapText="1"/>
    </xf>
    <xf numFmtId="164" fontId="34" fillId="0" borderId="10" xfId="0" applyFont="1" applyFill="1" applyBorder="1" applyAlignment="1">
      <alignment vertical="center" wrapText="1"/>
    </xf>
    <xf numFmtId="164" fontId="34" fillId="0" borderId="10" xfId="0" applyFont="1" applyFill="1" applyBorder="1" applyAlignment="1">
      <alignment vertical="center"/>
    </xf>
    <xf numFmtId="164" fontId="36" fillId="25" borderId="10" xfId="0" applyFont="1" applyFill="1" applyBorder="1" applyAlignment="1">
      <alignment/>
    </xf>
    <xf numFmtId="168" fontId="28" fillId="0" borderId="10" xfId="0" applyNumberFormat="1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left" vertical="center"/>
    </xf>
    <xf numFmtId="164" fontId="37" fillId="10" borderId="10" xfId="0" applyFont="1" applyFill="1" applyBorder="1" applyAlignment="1">
      <alignment horizontal="left" vertical="center"/>
    </xf>
    <xf numFmtId="167" fontId="37" fillId="10" borderId="10" xfId="0" applyNumberFormat="1" applyFont="1" applyFill="1" applyBorder="1" applyAlignment="1">
      <alignment vertical="center"/>
    </xf>
    <xf numFmtId="165" fontId="34" fillId="0" borderId="10" xfId="0" applyNumberFormat="1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 wrapText="1"/>
    </xf>
    <xf numFmtId="165" fontId="32" fillId="0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4" fontId="32" fillId="0" borderId="10" xfId="0" applyFont="1" applyFill="1" applyBorder="1" applyAlignment="1">
      <alignment horizontal="left" vertical="center" wrapText="1"/>
    </xf>
    <xf numFmtId="165" fontId="34" fillId="0" borderId="10" xfId="0" applyNumberFormat="1" applyFont="1" applyFill="1" applyBorder="1" applyAlignment="1">
      <alignment horizontal="left" vertical="center"/>
    </xf>
    <xf numFmtId="165" fontId="34" fillId="0" borderId="0" xfId="0" applyNumberFormat="1" applyFont="1" applyFill="1" applyBorder="1" applyAlignment="1">
      <alignment horizontal="left" vertical="center"/>
    </xf>
    <xf numFmtId="164" fontId="34" fillId="0" borderId="10" xfId="0" applyFont="1" applyFill="1" applyBorder="1" applyAlignment="1">
      <alignment horizontal="left" vertical="center"/>
    </xf>
    <xf numFmtId="165" fontId="32" fillId="0" borderId="10" xfId="0" applyNumberFormat="1" applyFont="1" applyFill="1" applyBorder="1" applyAlignment="1">
      <alignment horizontal="right" vertical="center"/>
    </xf>
    <xf numFmtId="165" fontId="32" fillId="0" borderId="0" xfId="0" applyNumberFormat="1" applyFont="1" applyFill="1" applyBorder="1" applyAlignment="1">
      <alignment horizontal="right" vertical="center"/>
    </xf>
    <xf numFmtId="164" fontId="32" fillId="0" borderId="10" xfId="0" applyFont="1" applyFill="1" applyBorder="1" applyAlignment="1">
      <alignment horizontal="left" vertical="center"/>
    </xf>
    <xf numFmtId="165" fontId="34" fillId="0" borderId="10" xfId="0" applyNumberFormat="1" applyFont="1" applyFill="1" applyBorder="1" applyAlignment="1">
      <alignment horizontal="right" vertical="center"/>
    </xf>
    <xf numFmtId="164" fontId="35" fillId="0" borderId="10" xfId="0" applyFont="1" applyFill="1" applyBorder="1" applyAlignment="1">
      <alignment horizontal="left" vertical="center"/>
    </xf>
    <xf numFmtId="165" fontId="37" fillId="0" borderId="10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4" fontId="0" fillId="0" borderId="10" xfId="0" applyBorder="1" applyAlignment="1">
      <alignment/>
    </xf>
    <xf numFmtId="164" fontId="41" fillId="10" borderId="10" xfId="0" applyFont="1" applyFill="1" applyBorder="1" applyAlignment="1">
      <alignment horizontal="left" vertical="center"/>
    </xf>
    <xf numFmtId="164" fontId="37" fillId="10" borderId="10" xfId="0" applyFont="1" applyFill="1" applyBorder="1" applyAlignment="1">
      <alignment horizontal="left" vertical="center" wrapText="1"/>
    </xf>
    <xf numFmtId="164" fontId="37" fillId="11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/>
    </xf>
    <xf numFmtId="166" fontId="24" fillId="0" borderId="10" xfId="0" applyNumberFormat="1" applyFont="1" applyBorder="1" applyAlignment="1">
      <alignment horizontal="center" wrapText="1"/>
    </xf>
    <xf numFmtId="165" fontId="34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39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/>
    </xf>
    <xf numFmtId="164" fontId="39" fillId="0" borderId="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24" fillId="0" borderId="10" xfId="0" applyFont="1" applyBorder="1" applyAlignment="1">
      <alignment horizontal="center" wrapText="1"/>
    </xf>
    <xf numFmtId="164" fontId="32" fillId="0" borderId="10" xfId="0" applyFont="1" applyBorder="1" applyAlignment="1">
      <alignment horizontal="center" wrapText="1"/>
    </xf>
    <xf numFmtId="164" fontId="24" fillId="0" borderId="10" xfId="0" applyFont="1" applyFill="1" applyBorder="1" applyAlignment="1">
      <alignment horizontal="center" wrapText="1"/>
    </xf>
    <xf numFmtId="164" fontId="18" fillId="0" borderId="15" xfId="0" applyFont="1" applyBorder="1" applyAlignment="1">
      <alignment/>
    </xf>
    <xf numFmtId="165" fontId="43" fillId="0" borderId="10" xfId="0" applyNumberFormat="1" applyFont="1" applyBorder="1" applyAlignment="1">
      <alignment/>
    </xf>
    <xf numFmtId="164" fontId="0" fillId="0" borderId="15" xfId="0" applyBorder="1" applyAlignment="1">
      <alignment/>
    </xf>
    <xf numFmtId="165" fontId="35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44" fillId="0" borderId="0" xfId="0" applyFont="1" applyAlignment="1">
      <alignment/>
    </xf>
    <xf numFmtId="164" fontId="28" fillId="0" borderId="16" xfId="0" applyFont="1" applyBorder="1" applyAlignment="1">
      <alignment horizontal="center" wrapText="1"/>
    </xf>
    <xf numFmtId="166" fontId="45" fillId="0" borderId="10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5" fontId="18" fillId="0" borderId="16" xfId="0" applyNumberFormat="1" applyFont="1" applyBorder="1" applyAlignment="1">
      <alignment/>
    </xf>
    <xf numFmtId="165" fontId="46" fillId="0" borderId="10" xfId="0" applyNumberFormat="1" applyFont="1" applyBorder="1" applyAlignment="1">
      <alignment/>
    </xf>
    <xf numFmtId="164" fontId="47" fillId="0" borderId="0" xfId="0" applyFont="1" applyAlignment="1">
      <alignment/>
    </xf>
    <xf numFmtId="165" fontId="46" fillId="0" borderId="16" xfId="0" applyNumberFormat="1" applyFont="1" applyBorder="1" applyAlignment="1">
      <alignment/>
    </xf>
    <xf numFmtId="164" fontId="24" fillId="0" borderId="10" xfId="0" applyFont="1" applyFill="1" applyBorder="1" applyAlignment="1">
      <alignment horizontal="left" vertical="center"/>
    </xf>
    <xf numFmtId="164" fontId="22" fillId="25" borderId="10" xfId="0" applyFont="1" applyFill="1" applyBorder="1" applyAlignment="1">
      <alignment horizontal="left" vertical="center"/>
    </xf>
    <xf numFmtId="164" fontId="36" fillId="25" borderId="11" xfId="0" applyFont="1" applyFill="1" applyBorder="1" applyAlignment="1">
      <alignment/>
    </xf>
    <xf numFmtId="164" fontId="22" fillId="25" borderId="11" xfId="0" applyFont="1" applyFill="1" applyBorder="1" applyAlignment="1">
      <alignment horizontal="left" vertical="center"/>
    </xf>
    <xf numFmtId="165" fontId="18" fillId="0" borderId="17" xfId="0" applyNumberFormat="1" applyFont="1" applyBorder="1" applyAlignment="1">
      <alignment/>
    </xf>
    <xf numFmtId="164" fontId="41" fillId="10" borderId="12" xfId="0" applyFont="1" applyFill="1" applyBorder="1" applyAlignment="1">
      <alignment horizontal="left" vertical="center" wrapText="1"/>
    </xf>
    <xf numFmtId="164" fontId="37" fillId="10" borderId="12" xfId="0" applyFont="1" applyFill="1" applyBorder="1" applyAlignment="1">
      <alignment horizontal="left" vertical="center"/>
    </xf>
    <xf numFmtId="165" fontId="18" fillId="0" borderId="18" xfId="0" applyNumberFormat="1" applyFont="1" applyBorder="1" applyAlignment="1">
      <alignment/>
    </xf>
    <xf numFmtId="164" fontId="37" fillId="5" borderId="13" xfId="0" applyFont="1" applyFill="1" applyBorder="1" applyAlignment="1">
      <alignment/>
    </xf>
    <xf numFmtId="164" fontId="37" fillId="5" borderId="13" xfId="0" applyFont="1" applyFill="1" applyBorder="1" applyAlignment="1">
      <alignment horizontal="left" vertical="center"/>
    </xf>
    <xf numFmtId="165" fontId="18" fillId="0" borderId="19" xfId="0" applyNumberFormat="1" applyFont="1" applyBorder="1" applyAlignment="1">
      <alignment/>
    </xf>
    <xf numFmtId="164" fontId="37" fillId="5" borderId="10" xfId="0" applyFont="1" applyFill="1" applyBorder="1" applyAlignment="1">
      <alignment/>
    </xf>
    <xf numFmtId="164" fontId="37" fillId="5" borderId="10" xfId="0" applyFont="1" applyFill="1" applyBorder="1" applyAlignment="1">
      <alignment horizontal="left" vertical="center"/>
    </xf>
    <xf numFmtId="164" fontId="32" fillId="0" borderId="11" xfId="0" applyFont="1" applyFill="1" applyBorder="1" applyAlignment="1">
      <alignment horizontal="left" vertical="center" wrapText="1"/>
    </xf>
    <xf numFmtId="164" fontId="24" fillId="0" borderId="11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Border="1" applyAlignment="1">
      <alignment/>
    </xf>
    <xf numFmtId="164" fontId="41" fillId="10" borderId="12" xfId="0" applyFont="1" applyFill="1" applyBorder="1" applyAlignment="1">
      <alignment horizontal="left" vertical="center"/>
    </xf>
    <xf numFmtId="164" fontId="37" fillId="10" borderId="12" xfId="0" applyFont="1" applyFill="1" applyBorder="1" applyAlignment="1">
      <alignment horizontal="left" vertical="center" wrapText="1"/>
    </xf>
    <xf numFmtId="164" fontId="37" fillId="11" borderId="12" xfId="0" applyFont="1" applyFill="1" applyBorder="1" applyAlignment="1">
      <alignment/>
    </xf>
    <xf numFmtId="164" fontId="42" fillId="11" borderId="12" xfId="0" applyFont="1" applyFill="1" applyBorder="1" applyAlignment="1">
      <alignment/>
    </xf>
    <xf numFmtId="164" fontId="37" fillId="0" borderId="0" xfId="0" applyFont="1" applyAlignment="1">
      <alignment/>
    </xf>
    <xf numFmtId="164" fontId="28" fillId="0" borderId="10" xfId="0" applyFont="1" applyFill="1" applyBorder="1" applyAlignment="1">
      <alignment horizontal="center" wrapText="1"/>
    </xf>
    <xf numFmtId="164" fontId="41" fillId="10" borderId="10" xfId="0" applyFont="1" applyFill="1" applyBorder="1" applyAlignment="1">
      <alignment horizontal="left" vertical="center" wrapText="1"/>
    </xf>
    <xf numFmtId="164" fontId="42" fillId="11" borderId="10" xfId="0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34" fillId="0" borderId="10" xfId="0" applyFont="1" applyBorder="1" applyAlignment="1">
      <alignment horizontal="center" wrapText="1"/>
    </xf>
    <xf numFmtId="165" fontId="34" fillId="0" borderId="10" xfId="0" applyNumberFormat="1" applyFont="1" applyBorder="1" applyAlignment="1">
      <alignment/>
    </xf>
    <xf numFmtId="165" fontId="32" fillId="0" borderId="10" xfId="0" applyNumberFormat="1" applyFont="1" applyBorder="1" applyAlignment="1">
      <alignment/>
    </xf>
    <xf numFmtId="165" fontId="41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8" fillId="0" borderId="11" xfId="0" applyNumberFormat="1" applyFont="1" applyBorder="1" applyAlignment="1">
      <alignment/>
    </xf>
    <xf numFmtId="165" fontId="34" fillId="0" borderId="16" xfId="0" applyNumberFormat="1" applyFont="1" applyBorder="1" applyAlignment="1">
      <alignment/>
    </xf>
    <xf numFmtId="165" fontId="35" fillId="0" borderId="16" xfId="0" applyNumberFormat="1" applyFont="1" applyBorder="1" applyAlignment="1">
      <alignment/>
    </xf>
    <xf numFmtId="165" fontId="41" fillId="0" borderId="16" xfId="0" applyNumberFormat="1" applyFont="1" applyBorder="1" applyAlignment="1">
      <alignment/>
    </xf>
    <xf numFmtId="164" fontId="23" fillId="0" borderId="16" xfId="0" applyFont="1" applyBorder="1" applyAlignment="1">
      <alignment/>
    </xf>
    <xf numFmtId="165" fontId="23" fillId="0" borderId="16" xfId="0" applyNumberFormat="1" applyFont="1" applyBorder="1" applyAlignment="1">
      <alignment/>
    </xf>
    <xf numFmtId="164" fontId="28" fillId="0" borderId="16" xfId="0" applyFont="1" applyBorder="1" applyAlignment="1">
      <alignment wrapText="1"/>
    </xf>
    <xf numFmtId="164" fontId="28" fillId="0" borderId="10" xfId="0" applyFont="1" applyBorder="1" applyAlignment="1">
      <alignment wrapText="1"/>
    </xf>
    <xf numFmtId="164" fontId="24" fillId="0" borderId="20" xfId="0" applyFont="1" applyBorder="1" applyAlignment="1">
      <alignment wrapText="1"/>
    </xf>
    <xf numFmtId="164" fontId="0" fillId="0" borderId="16" xfId="0" applyBorder="1" applyAlignment="1">
      <alignment/>
    </xf>
    <xf numFmtId="164" fontId="0" fillId="0" borderId="20" xfId="0" applyBorder="1" applyAlignment="1">
      <alignment/>
    </xf>
    <xf numFmtId="164" fontId="24" fillId="0" borderId="11" xfId="0" applyFont="1" applyFill="1" applyBorder="1" applyAlignment="1">
      <alignment horizontal="left" vertical="center"/>
    </xf>
    <xf numFmtId="164" fontId="41" fillId="26" borderId="12" xfId="0" applyFont="1" applyFill="1" applyBorder="1" applyAlignment="1">
      <alignment horizontal="left" vertical="center" wrapText="1"/>
    </xf>
    <xf numFmtId="164" fontId="24" fillId="26" borderId="12" xfId="0" applyFont="1" applyFill="1" applyBorder="1" applyAlignment="1">
      <alignment horizontal="left" vertical="center"/>
    </xf>
    <xf numFmtId="165" fontId="18" fillId="0" borderId="20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164" fontId="34" fillId="0" borderId="11" xfId="0" applyFont="1" applyFill="1" applyBorder="1" applyAlignment="1">
      <alignment horizontal="left" vertical="center" wrapText="1"/>
    </xf>
    <xf numFmtId="164" fontId="28" fillId="0" borderId="11" xfId="0" applyFont="1" applyFill="1" applyBorder="1" applyAlignment="1">
      <alignment horizontal="left" vertical="center"/>
    </xf>
    <xf numFmtId="165" fontId="0" fillId="0" borderId="17" xfId="0" applyNumberFormat="1" applyBorder="1" applyAlignment="1">
      <alignment/>
    </xf>
    <xf numFmtId="164" fontId="41" fillId="26" borderId="14" xfId="0" applyFont="1" applyFill="1" applyBorder="1" applyAlignment="1">
      <alignment horizontal="left" vertical="center" wrapText="1"/>
    </xf>
    <xf numFmtId="164" fontId="24" fillId="26" borderId="14" xfId="0" applyFont="1" applyFill="1" applyBorder="1" applyAlignment="1">
      <alignment horizontal="left" vertical="center"/>
    </xf>
    <xf numFmtId="165" fontId="18" fillId="0" borderId="14" xfId="0" applyNumberFormat="1" applyFont="1" applyBorder="1" applyAlignment="1">
      <alignment/>
    </xf>
    <xf numFmtId="164" fontId="48" fillId="0" borderId="0" xfId="0" applyFont="1" applyFill="1" applyBorder="1" applyAlignment="1">
      <alignment horizontal="center" vertical="center" wrapText="1"/>
    </xf>
    <xf numFmtId="164" fontId="49" fillId="0" borderId="0" xfId="0" applyFont="1" applyAlignment="1">
      <alignment horizontal="center" wrapText="1"/>
    </xf>
    <xf numFmtId="164" fontId="22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32" fillId="24" borderId="10" xfId="0" applyFont="1" applyFill="1" applyBorder="1" applyAlignment="1">
      <alignment horizontal="left" vertical="center" wrapText="1"/>
    </xf>
    <xf numFmtId="164" fontId="32" fillId="0" borderId="10" xfId="0" applyFont="1" applyFill="1" applyBorder="1" applyAlignment="1">
      <alignment vertical="center" wrapText="1"/>
    </xf>
    <xf numFmtId="166" fontId="34" fillId="0" borderId="10" xfId="0" applyNumberFormat="1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left" vertical="center" wrapText="1"/>
    </xf>
    <xf numFmtId="164" fontId="32" fillId="0" borderId="11" xfId="0" applyFont="1" applyFill="1" applyBorder="1" applyAlignment="1">
      <alignment vertical="center" wrapText="1"/>
    </xf>
    <xf numFmtId="164" fontId="32" fillId="0" borderId="11" xfId="0" applyFont="1" applyFill="1" applyBorder="1" applyAlignment="1">
      <alignment horizontal="left" vertical="center"/>
    </xf>
    <xf numFmtId="165" fontId="41" fillId="26" borderId="12" xfId="0" applyNumberFormat="1" applyFont="1" applyFill="1" applyBorder="1" applyAlignment="1">
      <alignment vertical="center" wrapText="1"/>
    </xf>
    <xf numFmtId="165" fontId="24" fillId="26" borderId="12" xfId="0" applyNumberFormat="1" applyFont="1" applyFill="1" applyBorder="1" applyAlignment="1">
      <alignment horizontal="left" vertical="center"/>
    </xf>
    <xf numFmtId="164" fontId="0" fillId="0" borderId="0" xfId="0" applyAlignment="1">
      <alignment horizontal="center" wrapText="1"/>
    </xf>
    <xf numFmtId="164" fontId="24" fillId="0" borderId="12" xfId="0" applyFont="1" applyFill="1" applyBorder="1" applyAlignment="1">
      <alignment horizontal="left" vertical="center" wrapText="1"/>
    </xf>
    <xf numFmtId="164" fontId="24" fillId="0" borderId="12" xfId="0" applyFont="1" applyFill="1" applyBorder="1" applyAlignment="1">
      <alignment horizontal="left" vertical="center"/>
    </xf>
    <xf numFmtId="165" fontId="50" fillId="0" borderId="12" xfId="0" applyNumberFormat="1" applyFont="1" applyBorder="1" applyAlignment="1">
      <alignment/>
    </xf>
    <xf numFmtId="164" fontId="34" fillId="0" borderId="13" xfId="0" applyFont="1" applyFill="1" applyBorder="1" applyAlignment="1">
      <alignment horizontal="left" vertical="center" wrapText="1"/>
    </xf>
    <xf numFmtId="164" fontId="28" fillId="0" borderId="13" xfId="0" applyFont="1" applyFill="1" applyBorder="1" applyAlignment="1">
      <alignment horizontal="left" vertical="center"/>
    </xf>
    <xf numFmtId="164" fontId="51" fillId="0" borderId="0" xfId="0" applyFont="1" applyAlignment="1">
      <alignment/>
    </xf>
    <xf numFmtId="164" fontId="5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54" fillId="0" borderId="21" xfId="58" applyFont="1" applyBorder="1" applyAlignment="1">
      <alignment horizontal="center"/>
      <protection/>
    </xf>
    <xf numFmtId="164" fontId="55" fillId="0" borderId="22" xfId="58" applyFont="1" applyFill="1" applyBorder="1" applyAlignment="1">
      <alignment horizontal="center" vertical="center"/>
      <protection/>
    </xf>
    <xf numFmtId="164" fontId="56" fillId="0" borderId="23" xfId="58" applyFont="1" applyFill="1" applyBorder="1" applyAlignment="1">
      <alignment horizontal="center" vertical="center"/>
      <protection/>
    </xf>
    <xf numFmtId="164" fontId="54" fillId="0" borderId="24" xfId="58" applyFont="1" applyFill="1" applyBorder="1" applyAlignment="1">
      <alignment horizontal="center" vertical="center" wrapText="1"/>
      <protection/>
    </xf>
    <xf numFmtId="164" fontId="55" fillId="0" borderId="25" xfId="58" applyFont="1" applyFill="1" applyBorder="1" applyAlignment="1">
      <alignment horizontal="center" vertical="center"/>
      <protection/>
    </xf>
    <xf numFmtId="164" fontId="56" fillId="0" borderId="26" xfId="58" applyFont="1" applyFill="1" applyBorder="1" applyAlignment="1">
      <alignment horizontal="center" vertical="center"/>
      <protection/>
    </xf>
    <xf numFmtId="164" fontId="57" fillId="0" borderId="27" xfId="0" applyFont="1" applyBorder="1" applyAlignment="1">
      <alignment horizontal="center"/>
    </xf>
    <xf numFmtId="164" fontId="39" fillId="0" borderId="28" xfId="58" applyFont="1" applyFill="1" applyBorder="1" applyAlignment="1">
      <alignment horizontal="center"/>
      <protection/>
    </xf>
    <xf numFmtId="164" fontId="58" fillId="0" borderId="29" xfId="58" applyFont="1" applyFill="1" applyBorder="1" applyAlignment="1">
      <alignment horizontal="center"/>
      <protection/>
    </xf>
    <xf numFmtId="165" fontId="57" fillId="0" borderId="30" xfId="58" applyNumberFormat="1" applyFont="1" applyFill="1" applyBorder="1" applyAlignment="1">
      <alignment horizontal="center"/>
      <protection/>
    </xf>
    <xf numFmtId="164" fontId="39" fillId="0" borderId="31" xfId="58" applyFont="1" applyFill="1" applyBorder="1" applyAlignment="1">
      <alignment horizontal="center"/>
      <protection/>
    </xf>
    <xf numFmtId="164" fontId="58" fillId="0" borderId="30" xfId="58" applyFont="1" applyFill="1" applyBorder="1" applyAlignment="1">
      <alignment horizontal="center"/>
      <protection/>
    </xf>
    <xf numFmtId="164" fontId="57" fillId="0" borderId="32" xfId="0" applyFont="1" applyBorder="1" applyAlignment="1">
      <alignment horizontal="center"/>
    </xf>
    <xf numFmtId="164" fontId="59" fillId="0" borderId="10" xfId="58" applyFont="1" applyBorder="1">
      <alignment/>
      <protection/>
    </xf>
    <xf numFmtId="165" fontId="39" fillId="0" borderId="28" xfId="58" applyNumberFormat="1" applyFont="1" applyFill="1" applyBorder="1">
      <alignment/>
      <protection/>
    </xf>
    <xf numFmtId="165" fontId="39" fillId="0" borderId="29" xfId="58" applyNumberFormat="1" applyFont="1" applyFill="1" applyBorder="1">
      <alignment/>
      <protection/>
    </xf>
    <xf numFmtId="165" fontId="57" fillId="0" borderId="29" xfId="58" applyNumberFormat="1" applyFont="1" applyFill="1" applyBorder="1">
      <alignment/>
      <protection/>
    </xf>
    <xf numFmtId="164" fontId="55" fillId="0" borderId="31" xfId="58" applyFont="1" applyBorder="1" applyAlignment="1">
      <alignment horizontal="left"/>
      <protection/>
    </xf>
    <xf numFmtId="165" fontId="39" fillId="0" borderId="30" xfId="0" applyNumberFormat="1" applyFont="1" applyBorder="1" applyAlignment="1">
      <alignment/>
    </xf>
    <xf numFmtId="165" fontId="57" fillId="0" borderId="32" xfId="0" applyNumberFormat="1" applyFont="1" applyBorder="1" applyAlignment="1">
      <alignment/>
    </xf>
    <xf numFmtId="164" fontId="55" fillId="4" borderId="28" xfId="58" applyFont="1" applyFill="1" applyBorder="1" applyAlignment="1">
      <alignment horizontal="left"/>
      <protection/>
    </xf>
    <xf numFmtId="165" fontId="39" fillId="4" borderId="29" xfId="58" applyNumberFormat="1" applyFont="1" applyFill="1" applyBorder="1">
      <alignment/>
      <protection/>
    </xf>
    <xf numFmtId="165" fontId="57" fillId="4" borderId="29" xfId="58" applyNumberFormat="1" applyFont="1" applyFill="1" applyBorder="1">
      <alignment/>
      <protection/>
    </xf>
    <xf numFmtId="164" fontId="55" fillId="4" borderId="31" xfId="58" applyFont="1" applyFill="1" applyBorder="1" applyAlignment="1">
      <alignment horizontal="left"/>
      <protection/>
    </xf>
    <xf numFmtId="165" fontId="39" fillId="4" borderId="30" xfId="0" applyNumberFormat="1" applyFont="1" applyFill="1" applyBorder="1" applyAlignment="1">
      <alignment/>
    </xf>
    <xf numFmtId="165" fontId="57" fillId="4" borderId="32" xfId="0" applyNumberFormat="1" applyFont="1" applyFill="1" applyBorder="1" applyAlignment="1">
      <alignment/>
    </xf>
    <xf numFmtId="164" fontId="39" fillId="0" borderId="28" xfId="59" applyFont="1" applyFill="1" applyBorder="1" applyAlignment="1">
      <alignment horizontal="left"/>
      <protection/>
    </xf>
    <xf numFmtId="164" fontId="1" fillId="0" borderId="31" xfId="59" applyFont="1" applyFill="1" applyBorder="1" applyAlignment="1">
      <alignment horizontal="left"/>
      <protection/>
    </xf>
    <xf numFmtId="165" fontId="0" fillId="0" borderId="30" xfId="0" applyNumberFormat="1" applyBorder="1" applyAlignment="1">
      <alignment/>
    </xf>
    <xf numFmtId="165" fontId="51" fillId="0" borderId="32" xfId="0" applyNumberFormat="1" applyFont="1" applyBorder="1" applyAlignment="1">
      <alignment/>
    </xf>
    <xf numFmtId="164" fontId="60" fillId="0" borderId="28" xfId="59" applyFont="1" applyFill="1" applyBorder="1" applyAlignment="1">
      <alignment horizontal="left"/>
      <protection/>
    </xf>
    <xf numFmtId="165" fontId="1" fillId="0" borderId="29" xfId="58" applyNumberFormat="1" applyFont="1" applyFill="1" applyBorder="1">
      <alignment/>
      <protection/>
    </xf>
    <xf numFmtId="165" fontId="51" fillId="0" borderId="29" xfId="58" applyNumberFormat="1" applyFont="1" applyFill="1" applyBorder="1">
      <alignment/>
      <protection/>
    </xf>
    <xf numFmtId="164" fontId="1" fillId="0" borderId="28" xfId="59" applyFont="1" applyFill="1" applyBorder="1" applyAlignment="1">
      <alignment horizontal="left"/>
      <protection/>
    </xf>
    <xf numFmtId="164" fontId="61" fillId="0" borderId="28" xfId="59" applyFont="1" applyFill="1" applyBorder="1" applyAlignment="1">
      <alignment horizontal="left"/>
      <protection/>
    </xf>
    <xf numFmtId="165" fontId="62" fillId="0" borderId="29" xfId="58" applyNumberFormat="1" applyFont="1" applyFill="1" applyBorder="1">
      <alignment/>
      <protection/>
    </xf>
    <xf numFmtId="164" fontId="0" fillId="0" borderId="28" xfId="0" applyBorder="1" applyAlignment="1">
      <alignment horizontal="center"/>
    </xf>
    <xf numFmtId="164" fontId="0" fillId="0" borderId="33" xfId="0" applyBorder="1" applyAlignment="1">
      <alignment/>
    </xf>
    <xf numFmtId="164" fontId="51" fillId="0" borderId="33" xfId="0" applyFont="1" applyBorder="1" applyAlignment="1">
      <alignment/>
    </xf>
    <xf numFmtId="164" fontId="39" fillId="0" borderId="31" xfId="59" applyFont="1" applyFill="1" applyBorder="1" applyAlignment="1">
      <alignment horizontal="left"/>
      <protection/>
    </xf>
    <xf numFmtId="164" fontId="55" fillId="23" borderId="28" xfId="58" applyFont="1" applyFill="1" applyBorder="1" applyAlignment="1">
      <alignment horizontal="left"/>
      <protection/>
    </xf>
    <xf numFmtId="165" fontId="39" fillId="23" borderId="29" xfId="58" applyNumberFormat="1" applyFont="1" applyFill="1" applyBorder="1">
      <alignment/>
      <protection/>
    </xf>
    <xf numFmtId="165" fontId="57" fillId="23" borderId="29" xfId="58" applyNumberFormat="1" applyFont="1" applyFill="1" applyBorder="1">
      <alignment/>
      <protection/>
    </xf>
    <xf numFmtId="164" fontId="55" fillId="23" borderId="31" xfId="58" applyFont="1" applyFill="1" applyBorder="1" applyAlignment="1">
      <alignment horizontal="left"/>
      <protection/>
    </xf>
    <xf numFmtId="164" fontId="39" fillId="23" borderId="30" xfId="0" applyFont="1" applyFill="1" applyBorder="1" applyAlignment="1">
      <alignment/>
    </xf>
    <xf numFmtId="164" fontId="57" fillId="23" borderId="32" xfId="0" applyFont="1" applyFill="1" applyBorder="1" applyAlignment="1">
      <alignment/>
    </xf>
    <xf numFmtId="164" fontId="0" fillId="0" borderId="30" xfId="0" applyBorder="1" applyAlignment="1">
      <alignment/>
    </xf>
    <xf numFmtId="164" fontId="51" fillId="0" borderId="32" xfId="0" applyFont="1" applyBorder="1" applyAlignment="1">
      <alignment/>
    </xf>
    <xf numFmtId="164" fontId="63" fillId="0" borderId="28" xfId="59" applyFont="1" applyFill="1" applyBorder="1" applyAlignment="1">
      <alignment horizontal="left"/>
      <protection/>
    </xf>
    <xf numFmtId="165" fontId="1" fillId="0" borderId="30" xfId="58" applyNumberFormat="1" applyFont="1" applyFill="1" applyBorder="1" applyAlignment="1">
      <alignment horizontal="left"/>
      <protection/>
    </xf>
    <xf numFmtId="164" fontId="64" fillId="0" borderId="28" xfId="58" applyFont="1" applyBorder="1" applyAlignment="1">
      <alignment horizontal="left"/>
      <protection/>
    </xf>
    <xf numFmtId="164" fontId="65" fillId="0" borderId="34" xfId="58" applyFont="1" applyBorder="1" applyAlignment="1">
      <alignment/>
      <protection/>
    </xf>
    <xf numFmtId="164" fontId="65" fillId="0" borderId="33" xfId="58" applyFont="1" applyBorder="1" applyAlignment="1">
      <alignment/>
      <protection/>
    </xf>
    <xf numFmtId="164" fontId="52" fillId="0" borderId="34" xfId="58" applyFont="1" applyFill="1" applyBorder="1" applyAlignment="1">
      <alignment horizontal="center"/>
      <protection/>
    </xf>
    <xf numFmtId="164" fontId="52" fillId="0" borderId="33" xfId="58" applyFont="1" applyFill="1" applyBorder="1" applyAlignment="1">
      <alignment horizontal="center"/>
      <protection/>
    </xf>
    <xf numFmtId="164" fontId="39" fillId="0" borderId="31" xfId="58" applyFont="1" applyFill="1" applyBorder="1" applyAlignment="1">
      <alignment horizontal="left"/>
      <protection/>
    </xf>
    <xf numFmtId="164" fontId="29" fillId="0" borderId="0" xfId="0" applyFont="1" applyAlignment="1">
      <alignment/>
    </xf>
    <xf numFmtId="165" fontId="1" fillId="0" borderId="35" xfId="58" applyNumberFormat="1" applyFont="1" applyFill="1" applyBorder="1">
      <alignment/>
      <protection/>
    </xf>
    <xf numFmtId="165" fontId="51" fillId="0" borderId="35" xfId="58" applyNumberFormat="1" applyFont="1" applyFill="1" applyBorder="1">
      <alignment/>
      <protection/>
    </xf>
    <xf numFmtId="164" fontId="1" fillId="0" borderId="36" xfId="59" applyFont="1" applyFill="1" applyBorder="1" applyAlignment="1">
      <alignment horizontal="left"/>
      <protection/>
    </xf>
    <xf numFmtId="165" fontId="0" fillId="0" borderId="37" xfId="0" applyNumberFormat="1" applyBorder="1" applyAlignment="1">
      <alignment/>
    </xf>
    <xf numFmtId="165" fontId="51" fillId="0" borderId="38" xfId="0" applyNumberFormat="1" applyFont="1" applyBorder="1" applyAlignment="1">
      <alignment/>
    </xf>
    <xf numFmtId="164" fontId="39" fillId="0" borderId="39" xfId="58" applyFont="1" applyFill="1" applyBorder="1" applyAlignment="1">
      <alignment horizontal="center" wrapText="1"/>
      <protection/>
    </xf>
    <xf numFmtId="165" fontId="39" fillId="0" borderId="12" xfId="58" applyNumberFormat="1" applyFont="1" applyFill="1" applyBorder="1">
      <alignment/>
      <protection/>
    </xf>
    <xf numFmtId="165" fontId="57" fillId="0" borderId="12" xfId="58" applyNumberFormat="1" applyFont="1" applyFill="1" applyBorder="1">
      <alignment/>
      <protection/>
    </xf>
    <xf numFmtId="164" fontId="39" fillId="0" borderId="18" xfId="58" applyFont="1" applyFill="1" applyBorder="1" applyAlignment="1">
      <alignment horizontal="left"/>
      <protection/>
    </xf>
    <xf numFmtId="165" fontId="39" fillId="0" borderId="12" xfId="0" applyNumberFormat="1" applyFont="1" applyBorder="1" applyAlignment="1">
      <alignment/>
    </xf>
    <xf numFmtId="165" fontId="57" fillId="0" borderId="40" xfId="0" applyNumberFormat="1" applyFont="1" applyBorder="1" applyAlignment="1">
      <alignment/>
    </xf>
    <xf numFmtId="164" fontId="57" fillId="0" borderId="41" xfId="58" applyFont="1" applyFill="1" applyBorder="1" applyAlignment="1">
      <alignment horizontal="center"/>
      <protection/>
    </xf>
    <xf numFmtId="165" fontId="1" fillId="0" borderId="42" xfId="58" applyNumberFormat="1" applyFont="1" applyFill="1" applyBorder="1">
      <alignment/>
      <protection/>
    </xf>
    <xf numFmtId="165" fontId="51" fillId="0" borderId="42" xfId="58" applyNumberFormat="1" applyFont="1" applyFill="1" applyBorder="1">
      <alignment/>
      <protection/>
    </xf>
    <xf numFmtId="164" fontId="39" fillId="0" borderId="43" xfId="58" applyFont="1" applyFill="1" applyBorder="1">
      <alignment/>
      <protection/>
    </xf>
    <xf numFmtId="165" fontId="39" fillId="0" borderId="13" xfId="58" applyNumberFormat="1" applyFont="1" applyFill="1" applyBorder="1">
      <alignment/>
      <protection/>
    </xf>
    <xf numFmtId="164" fontId="1" fillId="0" borderId="13" xfId="0" applyFont="1" applyBorder="1" applyAlignment="1">
      <alignment/>
    </xf>
    <xf numFmtId="164" fontId="1" fillId="0" borderId="19" xfId="0" applyFont="1" applyBorder="1" applyAlignment="1">
      <alignment/>
    </xf>
    <xf numFmtId="165" fontId="39" fillId="0" borderId="44" xfId="0" applyNumberFormat="1" applyFont="1" applyBorder="1" applyAlignment="1">
      <alignment/>
    </xf>
    <xf numFmtId="165" fontId="57" fillId="0" borderId="45" xfId="0" applyNumberFormat="1" applyFont="1" applyBorder="1" applyAlignment="1">
      <alignment/>
    </xf>
    <xf numFmtId="164" fontId="39" fillId="0" borderId="28" xfId="58" applyFont="1" applyFill="1" applyBorder="1" applyAlignment="1">
      <alignment horizontal="left"/>
      <protection/>
    </xf>
    <xf numFmtId="164" fontId="52" fillId="0" borderId="31" xfId="58" applyFont="1" applyFill="1" applyBorder="1" applyAlignment="1">
      <alignment horizontal="center"/>
      <protection/>
    </xf>
    <xf numFmtId="164" fontId="55" fillId="0" borderId="28" xfId="58" applyFont="1" applyBorder="1" applyAlignment="1">
      <alignment horizontal="left"/>
      <protection/>
    </xf>
    <xf numFmtId="164" fontId="64" fillId="0" borderId="10" xfId="58" applyFont="1" applyBorder="1">
      <alignment/>
      <protection/>
    </xf>
    <xf numFmtId="165" fontId="1" fillId="0" borderId="28" xfId="58" applyNumberFormat="1" applyFont="1" applyFill="1" applyBorder="1">
      <alignment/>
      <protection/>
    </xf>
    <xf numFmtId="164" fontId="67" fillId="22" borderId="10" xfId="58" applyFont="1" applyFill="1" applyBorder="1">
      <alignment/>
      <protection/>
    </xf>
    <xf numFmtId="165" fontId="39" fillId="22" borderId="28" xfId="58" applyNumberFormat="1" applyFont="1" applyFill="1" applyBorder="1">
      <alignment/>
      <protection/>
    </xf>
    <xf numFmtId="165" fontId="39" fillId="22" borderId="29" xfId="58" applyNumberFormat="1" applyFont="1" applyFill="1" applyBorder="1">
      <alignment/>
      <protection/>
    </xf>
    <xf numFmtId="165" fontId="57" fillId="22" borderId="29" xfId="58" applyNumberFormat="1" applyFont="1" applyFill="1" applyBorder="1">
      <alignment/>
      <protection/>
    </xf>
    <xf numFmtId="164" fontId="39" fillId="22" borderId="31" xfId="58" applyFont="1" applyFill="1" applyBorder="1" applyAlignment="1">
      <alignment horizontal="left"/>
      <protection/>
    </xf>
    <xf numFmtId="165" fontId="39" fillId="22" borderId="30" xfId="0" applyNumberFormat="1" applyFont="1" applyFill="1" applyBorder="1" applyAlignment="1">
      <alignment/>
    </xf>
    <xf numFmtId="165" fontId="57" fillId="22" borderId="32" xfId="0" applyNumberFormat="1" applyFont="1" applyFill="1" applyBorder="1" applyAlignment="1">
      <alignment/>
    </xf>
    <xf numFmtId="164" fontId="0" fillId="0" borderId="36" xfId="0" applyFont="1" applyBorder="1" applyAlignment="1">
      <alignment horizontal="left"/>
    </xf>
    <xf numFmtId="164" fontId="0" fillId="0" borderId="36" xfId="0" applyFont="1" applyBorder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al_KTRSZJ" xfId="57"/>
    <cellStyle name="Normál 11" xfId="58"/>
    <cellStyle name="Normál 2 2" xfId="59"/>
    <cellStyle name="Rossz" xfId="60"/>
    <cellStyle name="Semleges" xfId="61"/>
    <cellStyle name="Számítás" xfId="62"/>
    <cellStyle name="Összes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262" zoomScaleSheetLayoutView="262" workbookViewId="0" topLeftCell="A1">
      <selection activeCell="B25" sqref="B25"/>
    </sheetView>
  </sheetViews>
  <sheetFormatPr defaultColWidth="9.140625" defaultRowHeight="15"/>
  <cols>
    <col min="1" max="1" width="77.421875" style="0" customWidth="1"/>
    <col min="2" max="2" width="15.71093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7">
        <v>212972466</v>
      </c>
      <c r="C5" s="5"/>
      <c r="D5" s="5"/>
      <c r="E5" s="5"/>
      <c r="F5" s="5"/>
      <c r="G5" s="5"/>
      <c r="H5" s="5"/>
      <c r="I5" s="5"/>
    </row>
    <row r="6" spans="1:9" ht="12.75">
      <c r="A6" s="6" t="s">
        <v>5</v>
      </c>
      <c r="B6" s="7">
        <v>48059261</v>
      </c>
      <c r="C6" s="5"/>
      <c r="D6" s="5"/>
      <c r="E6" s="5"/>
      <c r="F6" s="5"/>
      <c r="G6" s="5"/>
      <c r="H6" s="5"/>
      <c r="I6" s="5"/>
    </row>
    <row r="7" spans="1:9" ht="12.75">
      <c r="A7" s="6" t="s">
        <v>6</v>
      </c>
      <c r="B7" s="7">
        <v>91963372</v>
      </c>
      <c r="C7" s="5"/>
      <c r="D7" s="5"/>
      <c r="E7" s="5"/>
      <c r="F7" s="5"/>
      <c r="G7" s="5"/>
      <c r="H7" s="5"/>
      <c r="I7" s="5"/>
    </row>
    <row r="8" spans="1:9" ht="12.75">
      <c r="A8" s="6" t="s">
        <v>7</v>
      </c>
      <c r="B8" s="7">
        <v>26426600</v>
      </c>
      <c r="C8" s="5"/>
      <c r="D8" s="5"/>
      <c r="E8" s="5"/>
      <c r="F8" s="5"/>
      <c r="G8" s="5"/>
      <c r="H8" s="5"/>
      <c r="I8" s="5"/>
    </row>
    <row r="9" spans="1:9" ht="12.75">
      <c r="A9" s="6" t="s">
        <v>8</v>
      </c>
      <c r="B9" s="7">
        <v>10132753</v>
      </c>
      <c r="C9" s="5"/>
      <c r="D9" s="5"/>
      <c r="E9" s="5"/>
      <c r="F9" s="5"/>
      <c r="G9" s="5"/>
      <c r="H9" s="5"/>
      <c r="I9" s="5"/>
    </row>
    <row r="10" spans="1:9" ht="12.75">
      <c r="A10" s="6" t="s">
        <v>9</v>
      </c>
      <c r="B10" s="7">
        <v>5413970</v>
      </c>
      <c r="C10" s="5"/>
      <c r="D10" s="5"/>
      <c r="E10" s="5"/>
      <c r="F10" s="5"/>
      <c r="G10" s="5"/>
      <c r="H10" s="5"/>
      <c r="I10" s="5"/>
    </row>
    <row r="11" spans="1:9" ht="12.75">
      <c r="A11" s="6" t="s">
        <v>10</v>
      </c>
      <c r="B11" s="7">
        <v>99306208</v>
      </c>
      <c r="C11" s="5"/>
      <c r="D11" s="5"/>
      <c r="E11" s="5"/>
      <c r="F11" s="5"/>
      <c r="G11" s="5"/>
      <c r="H11" s="5"/>
      <c r="I11" s="5"/>
    </row>
    <row r="12" spans="1:9" ht="12.75">
      <c r="A12" s="6" t="s">
        <v>11</v>
      </c>
      <c r="B12" s="7"/>
      <c r="C12" s="5"/>
      <c r="D12" s="5"/>
      <c r="E12" s="5"/>
      <c r="F12" s="5"/>
      <c r="G12" s="5"/>
      <c r="H12" s="5"/>
      <c r="I12" s="5"/>
    </row>
    <row r="13" spans="1:9" ht="12.75">
      <c r="A13" s="8" t="s">
        <v>12</v>
      </c>
      <c r="B13" s="9">
        <f>SUM(B5:B12)</f>
        <v>494274630</v>
      </c>
      <c r="C13" s="5"/>
      <c r="D13" s="5"/>
      <c r="E13" s="5"/>
      <c r="F13" s="5"/>
      <c r="G13" s="5"/>
      <c r="H13" s="5"/>
      <c r="I13" s="5"/>
    </row>
    <row r="14" spans="1:9" ht="12.75">
      <c r="A14" s="10" t="s">
        <v>13</v>
      </c>
      <c r="B14" s="11">
        <v>6025954</v>
      </c>
      <c r="C14" s="5"/>
      <c r="D14" s="5"/>
      <c r="E14" s="5"/>
      <c r="F14" s="5"/>
      <c r="G14" s="5"/>
      <c r="H14" s="5"/>
      <c r="I14" s="5"/>
    </row>
    <row r="15" spans="1:9" ht="12.75">
      <c r="A15" s="12" t="s">
        <v>14</v>
      </c>
      <c r="B15" s="13">
        <f>B13+B14</f>
        <v>500300584</v>
      </c>
      <c r="C15" s="5"/>
      <c r="D15" s="5"/>
      <c r="E15" s="5"/>
      <c r="F15" s="5"/>
      <c r="G15" s="5"/>
      <c r="H15" s="5"/>
      <c r="I15" s="5"/>
    </row>
    <row r="16" spans="1:9" ht="12.75">
      <c r="A16" s="14" t="s">
        <v>15</v>
      </c>
      <c r="B16" s="15">
        <v>282746633</v>
      </c>
      <c r="C16" s="5"/>
      <c r="D16" s="5"/>
      <c r="E16" s="5"/>
      <c r="F16" s="5"/>
      <c r="G16" s="5"/>
      <c r="H16" s="5"/>
      <c r="I16" s="5"/>
    </row>
    <row r="17" spans="1:9" ht="12.75">
      <c r="A17" s="6" t="s">
        <v>16</v>
      </c>
      <c r="B17" s="7"/>
      <c r="C17" s="5"/>
      <c r="D17" s="5"/>
      <c r="E17" s="5"/>
      <c r="F17" s="5"/>
      <c r="G17" s="5"/>
      <c r="H17" s="5"/>
      <c r="I17" s="5"/>
    </row>
    <row r="18" spans="1:9" ht="12.75">
      <c r="A18" s="6" t="s">
        <v>17</v>
      </c>
      <c r="B18" s="7">
        <v>37800000</v>
      </c>
      <c r="C18" s="5"/>
      <c r="D18" s="5"/>
      <c r="E18" s="5"/>
      <c r="F18" s="5"/>
      <c r="G18" s="5"/>
      <c r="H18" s="5"/>
      <c r="I18" s="5"/>
    </row>
    <row r="19" spans="1:9" ht="12.75">
      <c r="A19" s="6" t="s">
        <v>18</v>
      </c>
      <c r="B19" s="7">
        <v>24856000</v>
      </c>
      <c r="C19" s="5"/>
      <c r="D19" s="5"/>
      <c r="E19" s="5"/>
      <c r="F19" s="5"/>
      <c r="G19" s="5"/>
      <c r="H19" s="5"/>
      <c r="I19" s="5"/>
    </row>
    <row r="20" spans="1:9" ht="12.75">
      <c r="A20" s="6" t="s">
        <v>19</v>
      </c>
      <c r="B20" s="7"/>
      <c r="C20" s="5"/>
      <c r="D20" s="5"/>
      <c r="E20" s="5"/>
      <c r="F20" s="5"/>
      <c r="G20" s="5"/>
      <c r="H20" s="5"/>
      <c r="I20" s="5"/>
    </row>
    <row r="21" spans="1:9" ht="12.75">
      <c r="A21" s="6" t="s">
        <v>20</v>
      </c>
      <c r="B21" s="7">
        <v>11637000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21</v>
      </c>
      <c r="B22" s="7">
        <v>1000000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22</v>
      </c>
      <c r="B23" s="9">
        <f>SUM(B16:B22)</f>
        <v>358039633</v>
      </c>
      <c r="C23" s="5"/>
      <c r="D23" s="5"/>
      <c r="E23" s="5"/>
      <c r="F23" s="5"/>
      <c r="G23" s="5"/>
      <c r="H23" s="5"/>
      <c r="I23" s="5"/>
    </row>
    <row r="24" spans="1:9" ht="12.75">
      <c r="A24" s="10" t="s">
        <v>23</v>
      </c>
      <c r="B24" s="11">
        <v>142260951</v>
      </c>
      <c r="C24" s="5"/>
      <c r="D24" s="5"/>
      <c r="E24" s="5"/>
      <c r="F24" s="5"/>
      <c r="G24" s="5"/>
      <c r="H24" s="5"/>
      <c r="I24" s="5"/>
    </row>
    <row r="25" spans="1:9" ht="12.75">
      <c r="A25" s="12" t="s">
        <v>24</v>
      </c>
      <c r="B25" s="13">
        <f>B23+B24</f>
        <v>500300584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 19/2016. (XII. 6.) 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SheetLayoutView="100" workbookViewId="0" topLeftCell="A1">
      <selection activeCell="D22" sqref="D2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18" t="s">
        <v>0</v>
      </c>
      <c r="B1" s="18"/>
      <c r="C1" s="18"/>
      <c r="D1" s="18"/>
      <c r="E1" s="18"/>
      <c r="F1" s="18"/>
    </row>
    <row r="2" spans="1:6" ht="26.25" customHeight="1">
      <c r="A2" s="19" t="s">
        <v>508</v>
      </c>
      <c r="B2" s="19"/>
      <c r="C2" s="19"/>
      <c r="D2" s="19"/>
      <c r="E2" s="19"/>
      <c r="F2" s="19"/>
    </row>
    <row r="4" spans="1:6" ht="12.75">
      <c r="A4" s="89" t="s">
        <v>27</v>
      </c>
      <c r="B4" s="90" t="s">
        <v>28</v>
      </c>
      <c r="C4" s="212" t="s">
        <v>509</v>
      </c>
      <c r="D4" s="213" t="s">
        <v>510</v>
      </c>
      <c r="E4" s="213" t="s">
        <v>511</v>
      </c>
      <c r="F4" s="214" t="s">
        <v>512</v>
      </c>
    </row>
    <row r="5" spans="1:6" ht="12.75">
      <c r="A5" s="138"/>
      <c r="B5" s="138"/>
      <c r="C5" s="215"/>
      <c r="D5" s="138"/>
      <c r="E5" s="138"/>
      <c r="F5" s="216"/>
    </row>
    <row r="6" spans="1:6" ht="12.75">
      <c r="A6" s="138"/>
      <c r="B6" s="138"/>
      <c r="C6" s="215"/>
      <c r="D6" s="138"/>
      <c r="E6" s="138"/>
      <c r="F6" s="216"/>
    </row>
    <row r="7" spans="1:6" ht="12.75">
      <c r="A7" s="138"/>
      <c r="B7" s="138"/>
      <c r="C7" s="215"/>
      <c r="D7" s="138"/>
      <c r="E7" s="138"/>
      <c r="F7" s="216"/>
    </row>
    <row r="8" spans="1:6" ht="12.75">
      <c r="A8" s="138"/>
      <c r="B8" s="138"/>
      <c r="C8" s="215"/>
      <c r="D8" s="138"/>
      <c r="E8" s="138"/>
      <c r="F8" s="216"/>
    </row>
    <row r="9" spans="1:6" s="4" customFormat="1" ht="12.75">
      <c r="A9" s="127" t="s">
        <v>191</v>
      </c>
      <c r="B9" s="172" t="s">
        <v>192</v>
      </c>
      <c r="C9" s="168"/>
      <c r="D9" s="160"/>
      <c r="E9" s="160"/>
      <c r="F9" s="216"/>
    </row>
    <row r="10" spans="1:6" s="4" customFormat="1" ht="12.75">
      <c r="A10" s="127" t="s">
        <v>513</v>
      </c>
      <c r="B10" s="172" t="s">
        <v>194</v>
      </c>
      <c r="C10" s="168"/>
      <c r="D10" s="160"/>
      <c r="E10" s="160"/>
      <c r="F10" s="216"/>
    </row>
    <row r="11" spans="1:6" s="4" customFormat="1" ht="12.75">
      <c r="A11" s="107" t="s">
        <v>195</v>
      </c>
      <c r="B11" s="172" t="s">
        <v>196</v>
      </c>
      <c r="C11" s="168">
        <v>333680</v>
      </c>
      <c r="D11" s="160">
        <v>150000</v>
      </c>
      <c r="E11" s="160"/>
      <c r="F11" s="216"/>
    </row>
    <row r="12" spans="1:6" s="4" customFormat="1" ht="12.75">
      <c r="A12" s="127" t="s">
        <v>197</v>
      </c>
      <c r="B12" s="172" t="s">
        <v>198</v>
      </c>
      <c r="C12" s="168">
        <v>3688901</v>
      </c>
      <c r="D12" s="160">
        <v>59055</v>
      </c>
      <c r="E12" s="160"/>
      <c r="F12" s="216"/>
    </row>
    <row r="13" spans="1:6" s="4" customFormat="1" ht="12.75">
      <c r="A13" s="127" t="s">
        <v>199</v>
      </c>
      <c r="B13" s="172" t="s">
        <v>200</v>
      </c>
      <c r="C13" s="168"/>
      <c r="D13" s="160"/>
      <c r="E13" s="160"/>
      <c r="F13" s="216"/>
    </row>
    <row r="14" spans="1:6" s="4" customFormat="1" ht="12.75">
      <c r="A14" s="107" t="s">
        <v>201</v>
      </c>
      <c r="B14" s="172" t="s">
        <v>202</v>
      </c>
      <c r="C14" s="168"/>
      <c r="D14" s="160"/>
      <c r="E14" s="160"/>
      <c r="F14" s="216"/>
    </row>
    <row r="15" spans="1:6" s="4" customFormat="1" ht="12.75">
      <c r="A15" s="186" t="s">
        <v>203</v>
      </c>
      <c r="B15" s="217" t="s">
        <v>204</v>
      </c>
      <c r="C15" s="176">
        <v>1134733</v>
      </c>
      <c r="D15" s="206">
        <v>47601</v>
      </c>
      <c r="E15" s="206"/>
      <c r="F15" s="216"/>
    </row>
    <row r="16" spans="1:6" ht="12.75">
      <c r="A16" s="218" t="s">
        <v>205</v>
      </c>
      <c r="B16" s="219" t="s">
        <v>206</v>
      </c>
      <c r="C16" s="179">
        <f>SUM(C9:C15)</f>
        <v>5157314</v>
      </c>
      <c r="D16" s="179">
        <f>SUM(D9:D15)</f>
        <v>256656</v>
      </c>
      <c r="E16" s="179"/>
      <c r="F16" s="179"/>
    </row>
    <row r="17" spans="1:6" s="4" customFormat="1" ht="12.75">
      <c r="A17" s="127" t="s">
        <v>207</v>
      </c>
      <c r="B17" s="172" t="s">
        <v>208</v>
      </c>
      <c r="C17" s="168">
        <v>78283697</v>
      </c>
      <c r="D17" s="160"/>
      <c r="E17" s="160"/>
      <c r="F17" s="220"/>
    </row>
    <row r="18" spans="1:6" ht="12.75">
      <c r="A18" s="113" t="s">
        <v>209</v>
      </c>
      <c r="B18" s="106" t="s">
        <v>210</v>
      </c>
      <c r="C18" s="221"/>
      <c r="D18" s="142"/>
      <c r="E18" s="142"/>
      <c r="F18" s="220"/>
    </row>
    <row r="19" spans="1:6" ht="12.75">
      <c r="A19" s="113" t="s">
        <v>211</v>
      </c>
      <c r="B19" s="106" t="s">
        <v>212</v>
      </c>
      <c r="C19" s="221"/>
      <c r="D19" s="142"/>
      <c r="E19" s="142"/>
      <c r="F19" s="220"/>
    </row>
    <row r="20" spans="1:6" ht="12.75">
      <c r="A20" s="222" t="s">
        <v>213</v>
      </c>
      <c r="B20" s="223" t="s">
        <v>214</v>
      </c>
      <c r="C20" s="224">
        <v>21022511</v>
      </c>
      <c r="D20" s="203"/>
      <c r="E20" s="203"/>
      <c r="F20" s="220"/>
    </row>
    <row r="21" spans="1:6" ht="12.75">
      <c r="A21" s="225" t="s">
        <v>215</v>
      </c>
      <c r="B21" s="226" t="s">
        <v>216</v>
      </c>
      <c r="C21" s="227">
        <f>SUM(C17:C20)</f>
        <v>99306208</v>
      </c>
      <c r="D21" s="227"/>
      <c r="E21" s="227"/>
      <c r="F21" s="220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10.melléklet a  19/2016. (XII. 6.)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view="pageBreakPreview" zoomScaleSheetLayoutView="100" workbookViewId="0" topLeftCell="A16">
      <selection activeCell="C41" sqref="C4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8" t="s">
        <v>0</v>
      </c>
      <c r="B1" s="18"/>
      <c r="C1" s="18"/>
    </row>
    <row r="2" spans="1:3" ht="26.25" customHeight="1">
      <c r="A2" s="19" t="s">
        <v>514</v>
      </c>
      <c r="B2" s="19"/>
      <c r="C2" s="19"/>
    </row>
    <row r="3" spans="1:3" ht="18.75" customHeight="1">
      <c r="A3" s="228"/>
      <c r="B3" s="229"/>
      <c r="C3" s="229"/>
    </row>
    <row r="4" ht="23.25" customHeight="1">
      <c r="A4" s="21" t="s">
        <v>515</v>
      </c>
    </row>
    <row r="5" spans="1:3" ht="12.75">
      <c r="A5" s="8" t="s">
        <v>516</v>
      </c>
      <c r="B5" s="90" t="s">
        <v>28</v>
      </c>
      <c r="C5" s="230" t="s">
        <v>296</v>
      </c>
    </row>
    <row r="6" spans="1:3" ht="12.75">
      <c r="A6" s="6" t="s">
        <v>517</v>
      </c>
      <c r="B6" s="101" t="s">
        <v>147</v>
      </c>
      <c r="C6" s="231">
        <v>1270200</v>
      </c>
    </row>
    <row r="7" spans="1:3" ht="12.75">
      <c r="A7" s="8" t="s">
        <v>146</v>
      </c>
      <c r="B7" s="107" t="s">
        <v>147</v>
      </c>
      <c r="C7" s="232">
        <v>1270200</v>
      </c>
    </row>
    <row r="8" spans="1:3" ht="12.75">
      <c r="A8" s="116" t="s">
        <v>518</v>
      </c>
      <c r="B8" s="106" t="s">
        <v>151</v>
      </c>
      <c r="C8" s="142"/>
    </row>
    <row r="9" spans="1:3" ht="12.75">
      <c r="A9" s="116" t="s">
        <v>519</v>
      </c>
      <c r="B9" s="106" t="s">
        <v>151</v>
      </c>
      <c r="C9" s="142"/>
    </row>
    <row r="10" spans="1:3" ht="12.75">
      <c r="A10" s="116" t="s">
        <v>520</v>
      </c>
      <c r="B10" s="106" t="s">
        <v>151</v>
      </c>
      <c r="C10" s="142"/>
    </row>
    <row r="11" spans="1:3" ht="12.75">
      <c r="A11" s="116" t="s">
        <v>521</v>
      </c>
      <c r="B11" s="106" t="s">
        <v>151</v>
      </c>
      <c r="C11" s="142"/>
    </row>
    <row r="12" spans="1:3" ht="12.75">
      <c r="A12" s="113" t="s">
        <v>522</v>
      </c>
      <c r="B12" s="106" t="s">
        <v>151</v>
      </c>
      <c r="C12" s="142"/>
    </row>
    <row r="13" spans="1:3" ht="12.75">
      <c r="A13" s="113" t="s">
        <v>523</v>
      </c>
      <c r="B13" s="106" t="s">
        <v>151</v>
      </c>
      <c r="C13" s="142"/>
    </row>
    <row r="14" spans="1:3" ht="12.75">
      <c r="A14" s="127" t="s">
        <v>524</v>
      </c>
      <c r="B14" s="133" t="s">
        <v>151</v>
      </c>
      <c r="C14" s="160"/>
    </row>
    <row r="15" spans="1:3" ht="12.75">
      <c r="A15" s="116" t="s">
        <v>525</v>
      </c>
      <c r="B15" s="106" t="s">
        <v>153</v>
      </c>
      <c r="C15" s="142"/>
    </row>
    <row r="16" spans="1:3" ht="12.75">
      <c r="A16" s="233" t="s">
        <v>526</v>
      </c>
      <c r="B16" s="133" t="s">
        <v>153</v>
      </c>
      <c r="C16" s="160">
        <f>SUM(C15)</f>
        <v>0</v>
      </c>
    </row>
    <row r="17" spans="1:3" ht="12.75">
      <c r="A17" s="116" t="s">
        <v>527</v>
      </c>
      <c r="B17" s="106" t="s">
        <v>155</v>
      </c>
      <c r="C17" s="142"/>
    </row>
    <row r="18" spans="1:3" ht="12.75">
      <c r="A18" s="116" t="s">
        <v>528</v>
      </c>
      <c r="B18" s="106" t="s">
        <v>155</v>
      </c>
      <c r="C18" s="142"/>
    </row>
    <row r="19" spans="1:3" ht="12.75">
      <c r="A19" s="113" t="s">
        <v>529</v>
      </c>
      <c r="B19" s="106" t="s">
        <v>155</v>
      </c>
      <c r="C19" s="142">
        <v>6400</v>
      </c>
    </row>
    <row r="20" spans="1:3" ht="12.75">
      <c r="A20" s="113" t="s">
        <v>530</v>
      </c>
      <c r="B20" s="106" t="s">
        <v>155</v>
      </c>
      <c r="C20" s="142"/>
    </row>
    <row r="21" spans="1:3" ht="12.75">
      <c r="A21" s="113" t="s">
        <v>531</v>
      </c>
      <c r="B21" s="106" t="s">
        <v>155</v>
      </c>
      <c r="C21" s="142"/>
    </row>
    <row r="22" spans="1:3" ht="12.75">
      <c r="A22" s="114" t="s">
        <v>532</v>
      </c>
      <c r="B22" s="106" t="s">
        <v>155</v>
      </c>
      <c r="C22" s="142"/>
    </row>
    <row r="23" spans="1:3" ht="12.75">
      <c r="A23" s="234" t="s">
        <v>533</v>
      </c>
      <c r="B23" s="133" t="s">
        <v>155</v>
      </c>
      <c r="C23" s="160">
        <f>SUM(C17:C22)</f>
        <v>6400</v>
      </c>
    </row>
    <row r="24" spans="1:3" ht="12.75">
      <c r="A24" s="116" t="s">
        <v>534</v>
      </c>
      <c r="B24" s="106" t="s">
        <v>157</v>
      </c>
      <c r="C24" s="142"/>
    </row>
    <row r="25" spans="1:3" ht="12.75">
      <c r="A25" s="116" t="s">
        <v>535</v>
      </c>
      <c r="B25" s="106" t="s">
        <v>157</v>
      </c>
      <c r="C25" s="142"/>
    </row>
    <row r="26" spans="1:3" ht="12.75">
      <c r="A26" s="234" t="s">
        <v>536</v>
      </c>
      <c r="B26" s="172" t="s">
        <v>157</v>
      </c>
      <c r="C26" s="160"/>
    </row>
    <row r="27" spans="1:3" ht="12.75">
      <c r="A27" s="116" t="s">
        <v>537</v>
      </c>
      <c r="B27" s="106" t="s">
        <v>159</v>
      </c>
      <c r="C27" s="142"/>
    </row>
    <row r="28" spans="1:3" ht="12.75">
      <c r="A28" s="113" t="s">
        <v>538</v>
      </c>
      <c r="B28" s="106" t="s">
        <v>159</v>
      </c>
      <c r="C28" s="142"/>
    </row>
    <row r="29" spans="1:3" ht="12.75">
      <c r="A29" s="113" t="s">
        <v>539</v>
      </c>
      <c r="B29" s="106" t="s">
        <v>159</v>
      </c>
      <c r="C29" s="142"/>
    </row>
    <row r="30" spans="1:3" ht="12.75">
      <c r="A30" s="235" t="s">
        <v>540</v>
      </c>
      <c r="B30" s="106" t="s">
        <v>159</v>
      </c>
      <c r="C30" s="142">
        <v>1700000</v>
      </c>
    </row>
    <row r="31" spans="1:3" ht="12.75">
      <c r="A31" s="235" t="s">
        <v>541</v>
      </c>
      <c r="B31" s="106" t="s">
        <v>159</v>
      </c>
      <c r="C31" s="142">
        <v>3000000</v>
      </c>
    </row>
    <row r="32" spans="1:3" ht="12.75">
      <c r="A32" s="235" t="s">
        <v>542</v>
      </c>
      <c r="B32" s="106" t="s">
        <v>159</v>
      </c>
      <c r="C32" s="142">
        <v>5600000</v>
      </c>
    </row>
    <row r="33" spans="1:3" ht="12.75">
      <c r="A33" s="235" t="s">
        <v>543</v>
      </c>
      <c r="B33" s="106" t="s">
        <v>159</v>
      </c>
      <c r="C33" s="142">
        <v>750000</v>
      </c>
    </row>
    <row r="34" spans="1:3" ht="12.75">
      <c r="A34" s="235" t="s">
        <v>544</v>
      </c>
      <c r="B34" s="106" t="s">
        <v>159</v>
      </c>
      <c r="C34" s="142"/>
    </row>
    <row r="35" spans="1:3" ht="12.75">
      <c r="A35" s="235" t="s">
        <v>545</v>
      </c>
      <c r="B35" s="106" t="s">
        <v>159</v>
      </c>
      <c r="C35" s="142">
        <v>250000</v>
      </c>
    </row>
    <row r="36" spans="1:3" ht="12.75">
      <c r="A36" s="235" t="s">
        <v>546</v>
      </c>
      <c r="B36" s="106" t="s">
        <v>159</v>
      </c>
      <c r="C36" s="142">
        <v>200000</v>
      </c>
    </row>
    <row r="37" spans="1:3" ht="12.75">
      <c r="A37" s="235" t="s">
        <v>547</v>
      </c>
      <c r="B37" s="106" t="s">
        <v>159</v>
      </c>
      <c r="C37" s="142">
        <v>1400000</v>
      </c>
    </row>
    <row r="38" spans="1:3" ht="12.75">
      <c r="A38" s="236" t="s">
        <v>548</v>
      </c>
      <c r="B38" s="223" t="s">
        <v>159</v>
      </c>
      <c r="C38" s="203">
        <v>250000</v>
      </c>
    </row>
    <row r="39" spans="1:3" ht="12.75">
      <c r="A39" s="236" t="s">
        <v>549</v>
      </c>
      <c r="B39" s="223" t="s">
        <v>159</v>
      </c>
      <c r="C39" s="203">
        <v>12000000</v>
      </c>
    </row>
    <row r="40" spans="1:3" ht="12.75">
      <c r="A40" s="237" t="s">
        <v>550</v>
      </c>
      <c r="B40" s="238" t="s">
        <v>159</v>
      </c>
      <c r="C40" s="203">
        <f>SUM(C30:C39)</f>
        <v>25150000</v>
      </c>
    </row>
    <row r="41" spans="1:3" ht="12.75">
      <c r="A41" s="239" t="s">
        <v>160</v>
      </c>
      <c r="B41" s="240" t="s">
        <v>161</v>
      </c>
      <c r="C41" s="204">
        <f>C7+C14+C16+C23+C26+C40</f>
        <v>26426600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portrait" paperSize="9"/>
  <headerFooter alignWithMargins="0">
    <oddHeader>&amp;C11. melléklet a 19/2016. (XII. 6.)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77"/>
  <sheetViews>
    <sheetView view="pageBreakPreview" zoomScaleSheetLayoutView="100" workbookViewId="0" topLeftCell="A67">
      <selection activeCell="C74" sqref="C7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8" t="s">
        <v>0</v>
      </c>
      <c r="B1" s="18"/>
      <c r="C1" s="18"/>
    </row>
    <row r="2" spans="1:3" ht="25.5" customHeight="1">
      <c r="A2" s="19" t="s">
        <v>551</v>
      </c>
      <c r="B2" s="19"/>
      <c r="C2" s="19"/>
    </row>
    <row r="3" spans="1:3" ht="15.75" customHeight="1">
      <c r="A3" s="2"/>
      <c r="B3" s="241"/>
      <c r="C3" s="241"/>
    </row>
    <row r="4" ht="21" customHeight="1">
      <c r="A4" s="21" t="s">
        <v>26</v>
      </c>
    </row>
    <row r="5" spans="1:3" ht="12.75">
      <c r="A5" s="8" t="s">
        <v>516</v>
      </c>
      <c r="B5" s="90" t="s">
        <v>28</v>
      </c>
      <c r="C5" s="230" t="s">
        <v>296</v>
      </c>
    </row>
    <row r="6" spans="1:3" ht="12.75">
      <c r="A6" s="113" t="s">
        <v>552</v>
      </c>
      <c r="B6" s="106" t="s">
        <v>332</v>
      </c>
      <c r="C6" s="142"/>
    </row>
    <row r="7" spans="1:3" ht="12.75">
      <c r="A7" s="113" t="s">
        <v>553</v>
      </c>
      <c r="B7" s="106" t="s">
        <v>332</v>
      </c>
      <c r="C7" s="142"/>
    </row>
    <row r="8" spans="1:3" ht="12.75">
      <c r="A8" s="113" t="s">
        <v>554</v>
      </c>
      <c r="B8" s="106" t="s">
        <v>332</v>
      </c>
      <c r="C8" s="142"/>
    </row>
    <row r="9" spans="1:3" ht="12.75">
      <c r="A9" s="113" t="s">
        <v>555</v>
      </c>
      <c r="B9" s="106" t="s">
        <v>332</v>
      </c>
      <c r="C9" s="142"/>
    </row>
    <row r="10" spans="1:3" ht="12.75">
      <c r="A10" s="113" t="s">
        <v>556</v>
      </c>
      <c r="B10" s="106" t="s">
        <v>332</v>
      </c>
      <c r="C10" s="142"/>
    </row>
    <row r="11" spans="1:3" ht="12.75">
      <c r="A11" s="113" t="s">
        <v>557</v>
      </c>
      <c r="B11" s="106" t="s">
        <v>332</v>
      </c>
      <c r="C11" s="142"/>
    </row>
    <row r="12" spans="1:3" ht="12.75">
      <c r="A12" s="113" t="s">
        <v>558</v>
      </c>
      <c r="B12" s="106" t="s">
        <v>332</v>
      </c>
      <c r="C12" s="142"/>
    </row>
    <row r="13" spans="1:3" ht="12.75">
      <c r="A13" s="113" t="s">
        <v>559</v>
      </c>
      <c r="B13" s="106" t="s">
        <v>332</v>
      </c>
      <c r="C13" s="142"/>
    </row>
    <row r="14" spans="1:3" ht="12.75">
      <c r="A14" s="113" t="s">
        <v>560</v>
      </c>
      <c r="B14" s="106" t="s">
        <v>332</v>
      </c>
      <c r="C14" s="142"/>
    </row>
    <row r="15" spans="1:3" ht="12.75">
      <c r="A15" s="113" t="s">
        <v>561</v>
      </c>
      <c r="B15" s="106" t="s">
        <v>332</v>
      </c>
      <c r="C15" s="142"/>
    </row>
    <row r="16" spans="1:3" ht="12.75">
      <c r="A16" s="107" t="s">
        <v>331</v>
      </c>
      <c r="B16" s="172" t="s">
        <v>332</v>
      </c>
      <c r="C16" s="142"/>
    </row>
    <row r="17" spans="1:3" ht="12.75">
      <c r="A17" s="113" t="s">
        <v>552</v>
      </c>
      <c r="B17" s="106" t="s">
        <v>334</v>
      </c>
      <c r="C17" s="142"/>
    </row>
    <row r="18" spans="1:3" ht="12.75">
      <c r="A18" s="113" t="s">
        <v>553</v>
      </c>
      <c r="B18" s="106" t="s">
        <v>334</v>
      </c>
      <c r="C18" s="142"/>
    </row>
    <row r="19" spans="1:3" ht="12.75">
      <c r="A19" s="113" t="s">
        <v>554</v>
      </c>
      <c r="B19" s="106" t="s">
        <v>334</v>
      </c>
      <c r="C19" s="142"/>
    </row>
    <row r="20" spans="1:3" ht="12.75">
      <c r="A20" s="113" t="s">
        <v>555</v>
      </c>
      <c r="B20" s="106" t="s">
        <v>334</v>
      </c>
      <c r="C20" s="142"/>
    </row>
    <row r="21" spans="1:3" ht="12.75">
      <c r="A21" s="113" t="s">
        <v>556</v>
      </c>
      <c r="B21" s="106" t="s">
        <v>334</v>
      </c>
      <c r="C21" s="142"/>
    </row>
    <row r="22" spans="1:3" ht="12.75">
      <c r="A22" s="113" t="s">
        <v>557</v>
      </c>
      <c r="B22" s="106" t="s">
        <v>334</v>
      </c>
      <c r="C22" s="142"/>
    </row>
    <row r="23" spans="1:3" ht="12.75">
      <c r="A23" s="113" t="s">
        <v>558</v>
      </c>
      <c r="B23" s="106" t="s">
        <v>334</v>
      </c>
      <c r="C23" s="142"/>
    </row>
    <row r="24" spans="1:3" ht="12.75">
      <c r="A24" s="113" t="s">
        <v>559</v>
      </c>
      <c r="B24" s="106" t="s">
        <v>334</v>
      </c>
      <c r="C24" s="142"/>
    </row>
    <row r="25" spans="1:3" ht="12.75">
      <c r="A25" s="113" t="s">
        <v>560</v>
      </c>
      <c r="B25" s="106" t="s">
        <v>334</v>
      </c>
      <c r="C25" s="142"/>
    </row>
    <row r="26" spans="1:3" ht="12.75">
      <c r="A26" s="113" t="s">
        <v>561</v>
      </c>
      <c r="B26" s="106" t="s">
        <v>334</v>
      </c>
      <c r="C26" s="142"/>
    </row>
    <row r="27" spans="1:3" ht="12.75">
      <c r="A27" s="107" t="s">
        <v>562</v>
      </c>
      <c r="B27" s="172" t="s">
        <v>334</v>
      </c>
      <c r="C27" s="142"/>
    </row>
    <row r="28" spans="1:3" ht="12.75">
      <c r="A28" s="113" t="s">
        <v>552</v>
      </c>
      <c r="B28" s="106" t="s">
        <v>336</v>
      </c>
      <c r="C28" s="142"/>
    </row>
    <row r="29" spans="1:3" ht="12.75">
      <c r="A29" s="113" t="s">
        <v>553</v>
      </c>
      <c r="B29" s="106" t="s">
        <v>336</v>
      </c>
      <c r="C29" s="142">
        <v>75726359</v>
      </c>
    </row>
    <row r="30" spans="1:3" ht="12.75">
      <c r="A30" s="113" t="s">
        <v>554</v>
      </c>
      <c r="B30" s="106" t="s">
        <v>336</v>
      </c>
      <c r="C30" s="142"/>
    </row>
    <row r="31" spans="1:3" ht="12.75">
      <c r="A31" s="113" t="s">
        <v>555</v>
      </c>
      <c r="B31" s="106" t="s">
        <v>336</v>
      </c>
      <c r="C31" s="142"/>
    </row>
    <row r="32" spans="1:3" ht="12.75">
      <c r="A32" s="113" t="s">
        <v>556</v>
      </c>
      <c r="B32" s="106" t="s">
        <v>336</v>
      </c>
      <c r="C32" s="142">
        <v>7200000</v>
      </c>
    </row>
    <row r="33" spans="1:3" ht="12.75">
      <c r="A33" s="113" t="s">
        <v>557</v>
      </c>
      <c r="B33" s="106" t="s">
        <v>336</v>
      </c>
      <c r="C33" s="142"/>
    </row>
    <row r="34" spans="1:3" ht="12.75">
      <c r="A34" s="113" t="s">
        <v>558</v>
      </c>
      <c r="B34" s="106" t="s">
        <v>336</v>
      </c>
      <c r="C34" s="142">
        <v>3564824</v>
      </c>
    </row>
    <row r="35" spans="1:3" ht="12.75">
      <c r="A35" s="113" t="s">
        <v>559</v>
      </c>
      <c r="B35" s="106" t="s">
        <v>336</v>
      </c>
      <c r="C35" s="142"/>
    </row>
    <row r="36" spans="1:3" ht="12.75">
      <c r="A36" s="113" t="s">
        <v>560</v>
      </c>
      <c r="B36" s="106" t="s">
        <v>336</v>
      </c>
      <c r="C36" s="142"/>
    </row>
    <row r="37" spans="1:3" ht="12.75">
      <c r="A37" s="222" t="s">
        <v>561</v>
      </c>
      <c r="B37" s="223" t="s">
        <v>336</v>
      </c>
      <c r="C37" s="203"/>
    </row>
    <row r="38" spans="1:3" ht="12.75">
      <c r="A38" s="242" t="s">
        <v>563</v>
      </c>
      <c r="B38" s="243" t="s">
        <v>336</v>
      </c>
      <c r="C38" s="244">
        <f>SUM(C28:C37)</f>
        <v>86491183</v>
      </c>
    </row>
    <row r="39" spans="1:3" ht="12.75">
      <c r="A39" s="245" t="s">
        <v>552</v>
      </c>
      <c r="B39" s="246" t="s">
        <v>408</v>
      </c>
      <c r="C39" s="205"/>
    </row>
    <row r="40" spans="1:3" ht="12.75">
      <c r="A40" s="113" t="s">
        <v>553</v>
      </c>
      <c r="B40" s="106" t="s">
        <v>408</v>
      </c>
      <c r="C40" s="142"/>
    </row>
    <row r="41" spans="1:3" ht="12.75">
      <c r="A41" s="113" t="s">
        <v>554</v>
      </c>
      <c r="B41" s="106" t="s">
        <v>408</v>
      </c>
      <c r="C41" s="142"/>
    </row>
    <row r="42" spans="1:3" ht="12.75">
      <c r="A42" s="113" t="s">
        <v>555</v>
      </c>
      <c r="B42" s="106" t="s">
        <v>408</v>
      </c>
      <c r="C42" s="142"/>
    </row>
    <row r="43" spans="1:3" ht="12.75">
      <c r="A43" s="113" t="s">
        <v>556</v>
      </c>
      <c r="B43" s="106" t="s">
        <v>408</v>
      </c>
      <c r="C43" s="142"/>
    </row>
    <row r="44" spans="1:3" ht="12.75">
      <c r="A44" s="113" t="s">
        <v>557</v>
      </c>
      <c r="B44" s="106" t="s">
        <v>408</v>
      </c>
      <c r="C44" s="142"/>
    </row>
    <row r="45" spans="1:3" ht="12.75">
      <c r="A45" s="113" t="s">
        <v>558</v>
      </c>
      <c r="B45" s="106" t="s">
        <v>408</v>
      </c>
      <c r="C45" s="142"/>
    </row>
    <row r="46" spans="1:3" ht="12.75">
      <c r="A46" s="113" t="s">
        <v>559</v>
      </c>
      <c r="B46" s="106" t="s">
        <v>408</v>
      </c>
      <c r="C46" s="142"/>
    </row>
    <row r="47" spans="1:3" ht="12.75">
      <c r="A47" s="113" t="s">
        <v>560</v>
      </c>
      <c r="B47" s="106" t="s">
        <v>408</v>
      </c>
      <c r="C47" s="142"/>
    </row>
    <row r="48" spans="1:3" ht="12.75">
      <c r="A48" s="113" t="s">
        <v>561</v>
      </c>
      <c r="B48" s="106" t="s">
        <v>408</v>
      </c>
      <c r="C48" s="142"/>
    </row>
    <row r="49" spans="1:3" ht="12.75">
      <c r="A49" s="107" t="s">
        <v>564</v>
      </c>
      <c r="B49" s="172" t="s">
        <v>408</v>
      </c>
      <c r="C49" s="142"/>
    </row>
    <row r="50" spans="1:3" ht="12.75">
      <c r="A50" s="113" t="s">
        <v>565</v>
      </c>
      <c r="B50" s="106" t="s">
        <v>410</v>
      </c>
      <c r="C50" s="142"/>
    </row>
    <row r="51" spans="1:3" ht="12.75">
      <c r="A51" s="113" t="s">
        <v>553</v>
      </c>
      <c r="B51" s="106" t="s">
        <v>410</v>
      </c>
      <c r="C51" s="142"/>
    </row>
    <row r="52" spans="1:3" ht="12.75">
      <c r="A52" s="113" t="s">
        <v>554</v>
      </c>
      <c r="B52" s="106" t="s">
        <v>410</v>
      </c>
      <c r="C52" s="142"/>
    </row>
    <row r="53" spans="1:3" ht="12.75">
      <c r="A53" s="113" t="s">
        <v>555</v>
      </c>
      <c r="B53" s="106" t="s">
        <v>410</v>
      </c>
      <c r="C53" s="142"/>
    </row>
    <row r="54" spans="1:3" ht="12.75">
      <c r="A54" s="113" t="s">
        <v>556</v>
      </c>
      <c r="B54" s="106" t="s">
        <v>410</v>
      </c>
      <c r="C54" s="142"/>
    </row>
    <row r="55" spans="1:3" ht="12.75">
      <c r="A55" s="113" t="s">
        <v>557</v>
      </c>
      <c r="B55" s="106" t="s">
        <v>410</v>
      </c>
      <c r="C55" s="142"/>
    </row>
    <row r="56" spans="1:3" ht="12.75">
      <c r="A56" s="113" t="s">
        <v>558</v>
      </c>
      <c r="B56" s="106" t="s">
        <v>410</v>
      </c>
      <c r="C56" s="142"/>
    </row>
    <row r="57" spans="1:3" ht="12.75">
      <c r="A57" s="113" t="s">
        <v>559</v>
      </c>
      <c r="B57" s="106" t="s">
        <v>410</v>
      </c>
      <c r="C57" s="142"/>
    </row>
    <row r="58" spans="1:3" ht="12.75">
      <c r="A58" s="113" t="s">
        <v>560</v>
      </c>
      <c r="B58" s="106" t="s">
        <v>410</v>
      </c>
      <c r="C58" s="142"/>
    </row>
    <row r="59" spans="1:3" ht="12.75">
      <c r="A59" s="113" t="s">
        <v>561</v>
      </c>
      <c r="B59" s="106" t="s">
        <v>410</v>
      </c>
      <c r="C59" s="142"/>
    </row>
    <row r="60" spans="1:3" ht="12.75">
      <c r="A60" s="107" t="s">
        <v>566</v>
      </c>
      <c r="B60" s="172" t="s">
        <v>410</v>
      </c>
      <c r="C60" s="142"/>
    </row>
    <row r="61" spans="1:3" ht="12.75">
      <c r="A61" s="113" t="s">
        <v>552</v>
      </c>
      <c r="B61" s="106" t="s">
        <v>412</v>
      </c>
      <c r="C61" s="142"/>
    </row>
    <row r="62" spans="1:3" ht="12.75">
      <c r="A62" s="113" t="s">
        <v>553</v>
      </c>
      <c r="B62" s="106" t="s">
        <v>412</v>
      </c>
      <c r="C62" s="142"/>
    </row>
    <row r="63" spans="1:3" ht="12.75">
      <c r="A63" s="113" t="s">
        <v>554</v>
      </c>
      <c r="B63" s="106" t="s">
        <v>412</v>
      </c>
      <c r="C63" s="142"/>
    </row>
    <row r="64" spans="1:3" ht="12.75">
      <c r="A64" s="113" t="s">
        <v>555</v>
      </c>
      <c r="B64" s="106" t="s">
        <v>412</v>
      </c>
      <c r="C64" s="142"/>
    </row>
    <row r="65" spans="1:3" ht="12.75">
      <c r="A65" s="113" t="s">
        <v>556</v>
      </c>
      <c r="B65" s="106" t="s">
        <v>412</v>
      </c>
      <c r="C65" s="142"/>
    </row>
    <row r="66" spans="1:3" ht="12.75">
      <c r="A66" s="113" t="s">
        <v>557</v>
      </c>
      <c r="B66" s="106" t="s">
        <v>412</v>
      </c>
      <c r="C66" s="142"/>
    </row>
    <row r="67" spans="1:3" ht="12.75">
      <c r="A67" s="113" t="s">
        <v>558</v>
      </c>
      <c r="B67" s="106" t="s">
        <v>412</v>
      </c>
      <c r="C67" s="142"/>
    </row>
    <row r="68" spans="1:3" ht="12.75">
      <c r="A68" s="113" t="s">
        <v>559</v>
      </c>
      <c r="B68" s="106" t="s">
        <v>412</v>
      </c>
      <c r="C68" s="142"/>
    </row>
    <row r="69" spans="1:3" ht="12.75">
      <c r="A69" s="113" t="s">
        <v>560</v>
      </c>
      <c r="B69" s="106" t="s">
        <v>412</v>
      </c>
      <c r="C69" s="142"/>
    </row>
    <row r="70" spans="1:3" ht="12.75">
      <c r="A70" s="113" t="s">
        <v>561</v>
      </c>
      <c r="B70" s="106" t="s">
        <v>412</v>
      </c>
      <c r="C70" s="142"/>
    </row>
    <row r="71" spans="1:3" ht="12.75">
      <c r="A71" s="107" t="s">
        <v>411</v>
      </c>
      <c r="B71" s="172" t="s">
        <v>412</v>
      </c>
      <c r="C71" s="142"/>
    </row>
    <row r="72" spans="1:3" ht="12.75">
      <c r="A72" s="242" t="s">
        <v>393</v>
      </c>
      <c r="B72" s="243" t="s">
        <v>394</v>
      </c>
      <c r="C72" s="204"/>
    </row>
    <row r="73" spans="1:3" ht="12.75">
      <c r="A73" s="127" t="s">
        <v>567</v>
      </c>
      <c r="B73" s="172" t="s">
        <v>396</v>
      </c>
      <c r="C73" s="142"/>
    </row>
    <row r="74" spans="1:3" ht="12.75">
      <c r="A74" s="127" t="s">
        <v>568</v>
      </c>
      <c r="B74" s="172" t="s">
        <v>398</v>
      </c>
      <c r="C74" s="162">
        <v>11637000</v>
      </c>
    </row>
    <row r="75" spans="1:3" ht="12.75">
      <c r="A75" s="107" t="s">
        <v>429</v>
      </c>
      <c r="B75" s="172" t="s">
        <v>430</v>
      </c>
      <c r="C75" s="142"/>
    </row>
    <row r="76" spans="1:3" ht="12.75">
      <c r="A76" s="185" t="s">
        <v>569</v>
      </c>
      <c r="B76" s="217" t="s">
        <v>432</v>
      </c>
      <c r="C76" s="203"/>
    </row>
    <row r="77" spans="1:3" ht="12.75">
      <c r="A77" s="113" t="s">
        <v>570</v>
      </c>
      <c r="B77" s="101" t="s">
        <v>434</v>
      </c>
      <c r="C77" s="138">
        <v>1000000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12.melléklet a  19/2016. (XII. 6.) 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265" zoomScaleSheetLayoutView="265" workbookViewId="0" topLeftCell="A1">
      <selection activeCell="A16" sqref="A16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4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4.140625" style="0" customWidth="1"/>
  </cols>
  <sheetData>
    <row r="1" spans="4:11" ht="12.75">
      <c r="D1" s="247"/>
      <c r="K1" s="247"/>
    </row>
    <row r="2" spans="1:11" ht="18.75" customHeight="1">
      <c r="A2" s="248" t="s">
        <v>571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4:11" ht="12.75">
      <c r="D3" s="247"/>
      <c r="I3" s="249"/>
      <c r="J3" s="249"/>
      <c r="K3" s="247"/>
    </row>
    <row r="4" spans="1:11" ht="12.75">
      <c r="A4" s="250" t="s">
        <v>572</v>
      </c>
      <c r="B4" s="250"/>
      <c r="C4" s="250"/>
      <c r="D4" s="250"/>
      <c r="E4" s="250" t="s">
        <v>573</v>
      </c>
      <c r="F4" s="250"/>
      <c r="G4" s="250"/>
      <c r="H4" s="250"/>
      <c r="I4" s="250"/>
      <c r="J4" s="250"/>
      <c r="K4" s="250"/>
    </row>
    <row r="5" spans="1:11" ht="12.75">
      <c r="A5" s="251" t="s">
        <v>516</v>
      </c>
      <c r="B5" s="251"/>
      <c r="C5" s="252"/>
      <c r="D5" s="253"/>
      <c r="E5" s="254" t="s">
        <v>516</v>
      </c>
      <c r="F5" s="254"/>
      <c r="G5" s="254"/>
      <c r="H5" s="254"/>
      <c r="I5" s="254"/>
      <c r="J5" s="255"/>
      <c r="K5" s="256"/>
    </row>
    <row r="6" spans="1:11" ht="12.75">
      <c r="A6" s="257" t="s">
        <v>574</v>
      </c>
      <c r="B6" s="257"/>
      <c r="C6" s="258"/>
      <c r="D6" s="259"/>
      <c r="E6" s="260" t="s">
        <v>575</v>
      </c>
      <c r="F6" s="260"/>
      <c r="G6" s="260"/>
      <c r="H6" s="260"/>
      <c r="I6" s="260"/>
      <c r="J6" s="261"/>
      <c r="K6" s="262"/>
    </row>
    <row r="7" spans="1:11" ht="12.75">
      <c r="A7" s="263" t="s">
        <v>576</v>
      </c>
      <c r="B7" s="264"/>
      <c r="C7" s="265"/>
      <c r="D7" s="266"/>
      <c r="E7" s="267" t="s">
        <v>577</v>
      </c>
      <c r="F7" s="267"/>
      <c r="G7" s="267"/>
      <c r="H7" s="267"/>
      <c r="I7" s="267"/>
      <c r="J7" s="268"/>
      <c r="K7" s="269"/>
    </row>
    <row r="8" spans="1:11" ht="12.75">
      <c r="A8" s="270" t="s">
        <v>578</v>
      </c>
      <c r="B8" s="270"/>
      <c r="C8" s="271"/>
      <c r="D8" s="272"/>
      <c r="E8" s="273" t="s">
        <v>578</v>
      </c>
      <c r="F8" s="273"/>
      <c r="G8" s="273"/>
      <c r="H8" s="273"/>
      <c r="I8" s="273"/>
      <c r="J8" s="274"/>
      <c r="K8" s="275">
        <f>SUM(K9:K13)</f>
        <v>389235433</v>
      </c>
    </row>
    <row r="9" spans="1:11" ht="12.75">
      <c r="A9" s="276" t="s">
        <v>579</v>
      </c>
      <c r="B9" s="276"/>
      <c r="C9" s="265"/>
      <c r="D9" s="266">
        <f>SUM(D10:D13)</f>
        <v>357039633</v>
      </c>
      <c r="E9" s="277" t="s">
        <v>580</v>
      </c>
      <c r="F9" s="277"/>
      <c r="G9" s="277"/>
      <c r="H9" s="277"/>
      <c r="I9" s="277"/>
      <c r="J9" s="278"/>
      <c r="K9" s="279">
        <v>212972466</v>
      </c>
    </row>
    <row r="10" spans="1:11" ht="12.75">
      <c r="A10" s="280" t="s">
        <v>581</v>
      </c>
      <c r="B10" s="280"/>
      <c r="C10" s="281"/>
      <c r="D10" s="282">
        <v>282746633</v>
      </c>
      <c r="E10" s="277" t="s">
        <v>582</v>
      </c>
      <c r="F10" s="277"/>
      <c r="G10" s="277"/>
      <c r="H10" s="277"/>
      <c r="I10" s="277"/>
      <c r="J10" s="278"/>
      <c r="K10" s="279">
        <v>48059261</v>
      </c>
    </row>
    <row r="11" spans="1:11" ht="12.75">
      <c r="A11" s="283" t="s">
        <v>583</v>
      </c>
      <c r="B11" s="283"/>
      <c r="C11" s="281"/>
      <c r="D11" s="282">
        <v>37800000</v>
      </c>
      <c r="E11" s="277" t="s">
        <v>584</v>
      </c>
      <c r="F11" s="277"/>
      <c r="G11" s="277"/>
      <c r="H11" s="277"/>
      <c r="I11" s="277"/>
      <c r="J11" s="278"/>
      <c r="K11" s="279">
        <v>91963372</v>
      </c>
    </row>
    <row r="12" spans="1:11" ht="12.75">
      <c r="A12" s="283" t="s">
        <v>579</v>
      </c>
      <c r="B12" s="283"/>
      <c r="C12" s="281"/>
      <c r="D12" s="282">
        <v>24856000</v>
      </c>
      <c r="E12" s="277" t="s">
        <v>585</v>
      </c>
      <c r="F12" s="277"/>
      <c r="G12" s="277"/>
      <c r="H12" s="277"/>
      <c r="I12" s="277"/>
      <c r="J12" s="278">
        <v>41581</v>
      </c>
      <c r="K12" s="279">
        <v>26426600</v>
      </c>
    </row>
    <row r="13" spans="1:11" ht="12.75">
      <c r="A13" s="283" t="s">
        <v>586</v>
      </c>
      <c r="B13" s="283"/>
      <c r="C13" s="281"/>
      <c r="D13" s="282">
        <v>11637000</v>
      </c>
      <c r="E13" s="277" t="s">
        <v>587</v>
      </c>
      <c r="F13" s="277"/>
      <c r="G13" s="277"/>
      <c r="H13" s="277"/>
      <c r="I13" s="277"/>
      <c r="J13" s="278">
        <v>1</v>
      </c>
      <c r="K13" s="279">
        <v>9813734</v>
      </c>
    </row>
    <row r="14" spans="1:11" ht="12.75">
      <c r="A14" s="284"/>
      <c r="B14" s="284"/>
      <c r="C14" s="285"/>
      <c r="D14" s="282"/>
      <c r="E14" s="277"/>
      <c r="F14" s="277"/>
      <c r="G14" s="277"/>
      <c r="H14" s="277"/>
      <c r="I14" s="277"/>
      <c r="J14" s="278"/>
      <c r="K14" s="279"/>
    </row>
    <row r="15" spans="1:11" ht="12.75">
      <c r="A15" s="283"/>
      <c r="B15" s="283"/>
      <c r="C15" s="281"/>
      <c r="D15" s="282"/>
      <c r="E15" s="277"/>
      <c r="F15" s="277"/>
      <c r="G15" s="277"/>
      <c r="H15" s="277"/>
      <c r="I15" s="277"/>
      <c r="J15" s="278"/>
      <c r="K15" s="279"/>
    </row>
    <row r="16" spans="1:11" ht="12.75">
      <c r="A16" s="283"/>
      <c r="B16" s="283"/>
      <c r="C16" s="281"/>
      <c r="D16" s="282"/>
      <c r="E16" s="277"/>
      <c r="F16" s="277"/>
      <c r="G16" s="277"/>
      <c r="H16" s="277"/>
      <c r="I16" s="277"/>
      <c r="J16" s="278"/>
      <c r="K16" s="279"/>
    </row>
    <row r="17" spans="1:11" ht="12.75">
      <c r="A17" s="286"/>
      <c r="B17" s="286"/>
      <c r="C17" s="287"/>
      <c r="D17" s="288"/>
      <c r="E17" s="277"/>
      <c r="F17" s="277"/>
      <c r="G17" s="277"/>
      <c r="H17" s="277"/>
      <c r="I17" s="277"/>
      <c r="J17" s="278"/>
      <c r="K17" s="279"/>
    </row>
    <row r="18" spans="1:11" ht="12.75">
      <c r="A18" s="276"/>
      <c r="B18" s="276"/>
      <c r="C18" s="265"/>
      <c r="D18" s="266"/>
      <c r="E18" s="289"/>
      <c r="F18" s="289"/>
      <c r="G18" s="289"/>
      <c r="H18" s="289"/>
      <c r="I18" s="289"/>
      <c r="J18" s="268"/>
      <c r="K18" s="269"/>
    </row>
    <row r="19" spans="1:11" ht="12.75">
      <c r="A19" s="290" t="s">
        <v>588</v>
      </c>
      <c r="B19" s="290"/>
      <c r="C19" s="291"/>
      <c r="D19" s="292"/>
      <c r="E19" s="293" t="s">
        <v>589</v>
      </c>
      <c r="F19" s="293"/>
      <c r="G19" s="293"/>
      <c r="H19" s="293"/>
      <c r="I19" s="293"/>
      <c r="J19" s="294"/>
      <c r="K19" s="295">
        <f>SUM(K20:K21)</f>
        <v>104720178</v>
      </c>
    </row>
    <row r="20" spans="1:11" ht="12.75">
      <c r="A20" s="283" t="s">
        <v>590</v>
      </c>
      <c r="B20" s="283"/>
      <c r="C20" s="281"/>
      <c r="D20" s="282">
        <v>1000000</v>
      </c>
      <c r="E20" s="277" t="s">
        <v>591</v>
      </c>
      <c r="F20" s="277"/>
      <c r="G20" s="277"/>
      <c r="H20" s="277"/>
      <c r="I20" s="277"/>
      <c r="J20" s="296"/>
      <c r="K20" s="297">
        <v>5413970</v>
      </c>
    </row>
    <row r="21" spans="1:11" ht="12.75">
      <c r="A21" s="298"/>
      <c r="B21" s="298"/>
      <c r="C21" s="281"/>
      <c r="D21" s="282"/>
      <c r="E21" s="277" t="s">
        <v>592</v>
      </c>
      <c r="F21" s="277"/>
      <c r="G21" s="277"/>
      <c r="H21" s="277"/>
      <c r="I21" s="277"/>
      <c r="J21" s="296"/>
      <c r="K21" s="297">
        <v>99306208</v>
      </c>
    </row>
    <row r="22" spans="1:11" ht="12.75">
      <c r="A22" s="298"/>
      <c r="B22" s="298"/>
      <c r="C22" s="281"/>
      <c r="D22" s="282"/>
      <c r="E22" s="277" t="s">
        <v>593</v>
      </c>
      <c r="F22" s="277"/>
      <c r="G22" s="277"/>
      <c r="H22" s="277"/>
      <c r="I22" s="277"/>
      <c r="J22" s="296"/>
      <c r="K22" s="297"/>
    </row>
    <row r="23" spans="1:11" ht="12.75">
      <c r="A23" s="283"/>
      <c r="B23" s="283"/>
      <c r="C23" s="281"/>
      <c r="D23" s="282"/>
      <c r="E23" s="277" t="s">
        <v>229</v>
      </c>
      <c r="F23" s="277"/>
      <c r="G23" s="277"/>
      <c r="H23" s="277"/>
      <c r="I23" s="277"/>
      <c r="J23" s="296"/>
      <c r="K23" s="297"/>
    </row>
    <row r="24" spans="1:11" ht="12.75">
      <c r="A24" s="283"/>
      <c r="B24" s="283"/>
      <c r="C24" s="281"/>
      <c r="D24" s="282"/>
      <c r="E24" s="299" t="s">
        <v>594</v>
      </c>
      <c r="F24" s="299"/>
      <c r="G24" s="299"/>
      <c r="H24" s="299"/>
      <c r="I24" s="299"/>
      <c r="J24" s="296"/>
      <c r="K24" s="297"/>
    </row>
    <row r="25" spans="1:11" ht="12.75">
      <c r="A25" s="300"/>
      <c r="B25" s="300"/>
      <c r="C25" s="281"/>
      <c r="D25" s="282"/>
      <c r="E25" s="277" t="s">
        <v>595</v>
      </c>
      <c r="F25" s="277"/>
      <c r="G25" s="277"/>
      <c r="H25" s="277"/>
      <c r="I25" s="277"/>
      <c r="J25" s="296"/>
      <c r="K25" s="297"/>
    </row>
    <row r="26" spans="1:11" ht="12.75">
      <c r="A26" s="301" t="s">
        <v>596</v>
      </c>
      <c r="B26" s="302"/>
      <c r="C26" s="281"/>
      <c r="D26" s="282">
        <v>1000000</v>
      </c>
      <c r="E26" s="267" t="s">
        <v>597</v>
      </c>
      <c r="F26" s="267"/>
      <c r="G26" s="267"/>
      <c r="H26" s="267"/>
      <c r="I26" s="267"/>
      <c r="J26" s="268"/>
      <c r="K26" s="269"/>
    </row>
    <row r="27" spans="1:11" ht="12.75">
      <c r="A27" s="301"/>
      <c r="B27" s="302"/>
      <c r="C27" s="281"/>
      <c r="D27" s="282"/>
      <c r="E27" s="267" t="s">
        <v>598</v>
      </c>
      <c r="F27" s="267"/>
      <c r="G27" s="267"/>
      <c r="H27" s="267"/>
      <c r="I27" s="267"/>
      <c r="J27" s="268"/>
      <c r="K27" s="269"/>
    </row>
    <row r="28" spans="1:11" ht="12.75">
      <c r="A28" s="301"/>
      <c r="B28" s="302"/>
      <c r="C28" s="281"/>
      <c r="D28" s="282"/>
      <c r="E28" s="277" t="s">
        <v>599</v>
      </c>
      <c r="F28" s="277"/>
      <c r="G28" s="277"/>
      <c r="H28" s="277"/>
      <c r="I28" s="277"/>
      <c r="J28" s="278"/>
      <c r="K28" s="279">
        <v>319019</v>
      </c>
    </row>
    <row r="29" spans="1:11" ht="12.75">
      <c r="A29" s="301"/>
      <c r="B29" s="302"/>
      <c r="C29" s="281"/>
      <c r="D29" s="282"/>
      <c r="E29" s="277" t="s">
        <v>600</v>
      </c>
      <c r="F29" s="277"/>
      <c r="G29" s="277"/>
      <c r="H29" s="277"/>
      <c r="I29" s="277"/>
      <c r="J29" s="278"/>
      <c r="K29" s="279"/>
    </row>
    <row r="30" spans="1:11" ht="12.75">
      <c r="A30" s="301"/>
      <c r="B30" s="302"/>
      <c r="C30" s="281"/>
      <c r="D30" s="282"/>
      <c r="E30" s="267" t="s">
        <v>601</v>
      </c>
      <c r="F30" s="267"/>
      <c r="G30" s="267"/>
      <c r="H30" s="267"/>
      <c r="I30" s="267"/>
      <c r="J30" s="268"/>
      <c r="K30" s="269"/>
    </row>
    <row r="31" spans="1:11" ht="12.75">
      <c r="A31" s="301"/>
      <c r="B31" s="302"/>
      <c r="C31" s="281"/>
      <c r="D31" s="282"/>
      <c r="E31" s="277" t="s">
        <v>602</v>
      </c>
      <c r="F31" s="277"/>
      <c r="G31" s="277"/>
      <c r="H31" s="277"/>
      <c r="I31" s="277"/>
      <c r="J31" s="278"/>
      <c r="K31" s="279"/>
    </row>
    <row r="32" spans="1:11" ht="12.75">
      <c r="A32" s="303"/>
      <c r="B32" s="304"/>
      <c r="C32" s="281"/>
      <c r="D32" s="282"/>
      <c r="E32" s="305" t="s">
        <v>603</v>
      </c>
      <c r="F32" s="305"/>
      <c r="G32" s="305"/>
      <c r="H32" s="305"/>
      <c r="I32" s="305"/>
      <c r="J32" s="278"/>
      <c r="K32" s="279"/>
    </row>
    <row r="33" spans="1:11" ht="12.75">
      <c r="A33" s="303"/>
      <c r="B33" s="304"/>
      <c r="C33" s="281"/>
      <c r="D33" s="282"/>
      <c r="E33" s="277" t="s">
        <v>604</v>
      </c>
      <c r="F33" s="277"/>
      <c r="G33" s="277"/>
      <c r="H33" s="277"/>
      <c r="I33" s="277"/>
      <c r="J33" s="278"/>
      <c r="K33" s="279"/>
    </row>
    <row r="34" spans="1:11" ht="12.75">
      <c r="A34" s="303"/>
      <c r="B34" s="304"/>
      <c r="C34" s="281"/>
      <c r="D34" s="282"/>
      <c r="E34" s="277" t="s">
        <v>605</v>
      </c>
      <c r="F34" s="277"/>
      <c r="G34" s="277"/>
      <c r="H34" s="277"/>
      <c r="I34" s="277"/>
      <c r="J34" s="278"/>
      <c r="K34" s="279"/>
    </row>
    <row r="35" spans="1:11" ht="12.75">
      <c r="A35" s="303"/>
      <c r="B35" s="304"/>
      <c r="C35" s="281"/>
      <c r="D35" s="282"/>
      <c r="E35" s="305" t="s">
        <v>606</v>
      </c>
      <c r="F35" s="305"/>
      <c r="G35" s="305"/>
      <c r="H35" s="305"/>
      <c r="I35" s="305"/>
      <c r="J35" s="268"/>
      <c r="K35" s="269">
        <f>SUM(K36)</f>
        <v>6025954</v>
      </c>
    </row>
    <row r="36" spans="1:14" ht="12.75">
      <c r="A36" s="303"/>
      <c r="B36" s="304"/>
      <c r="C36" s="281"/>
      <c r="D36" s="282"/>
      <c r="E36" s="277" t="s">
        <v>469</v>
      </c>
      <c r="F36" s="277"/>
      <c r="G36" s="277"/>
      <c r="H36" s="277"/>
      <c r="I36" s="277"/>
      <c r="J36" s="278"/>
      <c r="K36" s="279">
        <v>6025954</v>
      </c>
      <c r="N36" s="306"/>
    </row>
    <row r="37" spans="1:11" ht="12.75">
      <c r="A37" s="303"/>
      <c r="B37" s="304"/>
      <c r="C37" s="307"/>
      <c r="D37" s="308"/>
      <c r="E37" s="309"/>
      <c r="F37" s="309"/>
      <c r="G37" s="309"/>
      <c r="H37" s="309"/>
      <c r="I37" s="309"/>
      <c r="J37" s="310"/>
      <c r="K37" s="311"/>
    </row>
    <row r="38" spans="1:11" ht="12.75" customHeight="1">
      <c r="A38" s="312" t="s">
        <v>607</v>
      </c>
      <c r="B38" s="312"/>
      <c r="C38" s="313"/>
      <c r="D38" s="314"/>
      <c r="E38" s="315" t="s">
        <v>608</v>
      </c>
      <c r="F38" s="315"/>
      <c r="G38" s="315"/>
      <c r="H38" s="315"/>
      <c r="I38" s="315"/>
      <c r="J38" s="316"/>
      <c r="K38" s="317">
        <f>K8+K19+K28+K35</f>
        <v>500300584</v>
      </c>
    </row>
    <row r="39" spans="1:11" ht="12.75">
      <c r="A39" s="318"/>
      <c r="B39" s="318"/>
      <c r="C39" s="319"/>
      <c r="D39" s="320"/>
      <c r="E39" s="321" t="s">
        <v>609</v>
      </c>
      <c r="F39" s="322"/>
      <c r="G39" s="323"/>
      <c r="H39" s="323"/>
      <c r="I39" s="324"/>
      <c r="J39" s="325"/>
      <c r="K39" s="326"/>
    </row>
    <row r="40" spans="1:11" ht="12.75">
      <c r="A40" s="318"/>
      <c r="B40" s="318"/>
      <c r="C40" s="281"/>
      <c r="D40" s="282"/>
      <c r="E40" s="277" t="s">
        <v>604</v>
      </c>
      <c r="F40" s="277"/>
      <c r="G40" s="277"/>
      <c r="H40" s="277"/>
      <c r="I40" s="277"/>
      <c r="J40" s="278"/>
      <c r="K40" s="279"/>
    </row>
    <row r="41" spans="1:11" ht="12.75">
      <c r="A41" s="318"/>
      <c r="B41" s="318"/>
      <c r="C41" s="281"/>
      <c r="D41" s="282"/>
      <c r="E41" s="277" t="s">
        <v>605</v>
      </c>
      <c r="F41" s="277"/>
      <c r="G41" s="277"/>
      <c r="H41" s="277"/>
      <c r="I41" s="277"/>
      <c r="J41" s="278"/>
      <c r="K41" s="279"/>
    </row>
    <row r="42" spans="1:11" ht="12.75">
      <c r="A42" s="327" t="s">
        <v>610</v>
      </c>
      <c r="B42" s="327"/>
      <c r="C42" s="266"/>
      <c r="D42" s="266"/>
      <c r="E42" s="328"/>
      <c r="F42" s="328"/>
      <c r="G42" s="328"/>
      <c r="H42" s="328"/>
      <c r="I42" s="328"/>
      <c r="J42" s="278"/>
      <c r="K42" s="279"/>
    </row>
    <row r="43" spans="1:11" ht="12.75">
      <c r="A43" s="329" t="s">
        <v>611</v>
      </c>
      <c r="B43" s="329"/>
      <c r="C43" s="265"/>
      <c r="D43" s="266">
        <f>SUM(D44:D45)</f>
        <v>142260951</v>
      </c>
      <c r="E43" s="328"/>
      <c r="F43" s="328"/>
      <c r="G43" s="328"/>
      <c r="H43" s="328"/>
      <c r="I43" s="328"/>
      <c r="J43" s="278"/>
      <c r="K43" s="279"/>
    </row>
    <row r="44" spans="1:11" ht="12.75">
      <c r="A44" s="330" t="s">
        <v>612</v>
      </c>
      <c r="B44" s="331"/>
      <c r="C44" s="281"/>
      <c r="D44" s="282">
        <v>44367951</v>
      </c>
      <c r="E44" s="328"/>
      <c r="F44" s="328"/>
      <c r="G44" s="328"/>
      <c r="H44" s="328"/>
      <c r="I44" s="328"/>
      <c r="J44" s="278"/>
      <c r="K44" s="279"/>
    </row>
    <row r="45" spans="1:11" ht="12.75">
      <c r="A45" s="330" t="s">
        <v>613</v>
      </c>
      <c r="B45" s="331"/>
      <c r="C45" s="281"/>
      <c r="D45" s="282">
        <v>97893000</v>
      </c>
      <c r="E45" s="328"/>
      <c r="F45" s="328"/>
      <c r="G45" s="328"/>
      <c r="H45" s="328"/>
      <c r="I45" s="328"/>
      <c r="J45" s="278"/>
      <c r="K45" s="279"/>
    </row>
    <row r="46" spans="1:11" ht="12.75">
      <c r="A46" s="329" t="s">
        <v>614</v>
      </c>
      <c r="B46" s="329"/>
      <c r="C46" s="265"/>
      <c r="D46" s="266"/>
      <c r="E46" s="328"/>
      <c r="F46" s="328"/>
      <c r="G46" s="328"/>
      <c r="H46" s="328"/>
      <c r="I46" s="328"/>
      <c r="J46" s="278"/>
      <c r="K46" s="279"/>
    </row>
    <row r="47" spans="1:11" ht="12.75">
      <c r="A47" s="300" t="s">
        <v>615</v>
      </c>
      <c r="B47" s="300"/>
      <c r="C47" s="281"/>
      <c r="D47" s="282"/>
      <c r="E47" s="328"/>
      <c r="F47" s="328"/>
      <c r="G47" s="328"/>
      <c r="H47" s="328"/>
      <c r="I47" s="328"/>
      <c r="J47" s="278"/>
      <c r="K47" s="279"/>
    </row>
    <row r="48" spans="1:11" ht="12.75">
      <c r="A48" s="300" t="s">
        <v>616</v>
      </c>
      <c r="B48" s="300"/>
      <c r="C48" s="281"/>
      <c r="D48" s="282"/>
      <c r="E48" s="328"/>
      <c r="F48" s="328"/>
      <c r="G48" s="328"/>
      <c r="H48" s="328"/>
      <c r="I48" s="328"/>
      <c r="J48" s="278"/>
      <c r="K48" s="279"/>
    </row>
    <row r="49" spans="1:11" ht="12.75">
      <c r="A49" s="332" t="s">
        <v>617</v>
      </c>
      <c r="B49" s="333"/>
      <c r="C49" s="334"/>
      <c r="D49" s="335">
        <f>D9+D20+D43</f>
        <v>500300584</v>
      </c>
      <c r="E49" s="336" t="s">
        <v>618</v>
      </c>
      <c r="F49" s="336"/>
      <c r="G49" s="336"/>
      <c r="H49" s="336"/>
      <c r="I49" s="336"/>
      <c r="J49" s="337"/>
      <c r="K49" s="338">
        <f>K38</f>
        <v>500300584</v>
      </c>
    </row>
    <row r="50" spans="1:11" ht="12.75">
      <c r="A50" s="300" t="s">
        <v>619</v>
      </c>
      <c r="B50" s="300"/>
      <c r="C50" s="281"/>
      <c r="D50" s="282">
        <v>357039633</v>
      </c>
      <c r="E50" s="277" t="s">
        <v>620</v>
      </c>
      <c r="F50" s="277"/>
      <c r="G50" s="277"/>
      <c r="H50" s="277"/>
      <c r="I50" s="277"/>
      <c r="J50" s="278"/>
      <c r="K50" s="279">
        <v>335554822</v>
      </c>
    </row>
    <row r="51" spans="1:11" ht="12.75">
      <c r="A51" s="300" t="s">
        <v>621</v>
      </c>
      <c r="B51" s="300"/>
      <c r="C51" s="281"/>
      <c r="D51" s="282">
        <v>1000000</v>
      </c>
      <c r="E51" s="277" t="s">
        <v>622</v>
      </c>
      <c r="F51" s="277"/>
      <c r="G51" s="277"/>
      <c r="H51" s="277"/>
      <c r="I51" s="277"/>
      <c r="J51" s="278"/>
      <c r="K51" s="279">
        <v>104720178</v>
      </c>
    </row>
    <row r="52" spans="1:11" ht="12.75">
      <c r="A52" s="339" t="s">
        <v>623</v>
      </c>
      <c r="B52" s="339"/>
      <c r="D52" s="170">
        <v>142260951</v>
      </c>
      <c r="E52" s="340" t="s">
        <v>624</v>
      </c>
      <c r="F52" s="340"/>
      <c r="G52" s="340"/>
      <c r="H52" s="340"/>
      <c r="K52">
        <v>6025584</v>
      </c>
    </row>
  </sheetData>
  <sheetProtection selectLockedCells="1" selectUnlockedCells="1"/>
  <mergeCells count="74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A38:B38"/>
    <mergeCell ref="E38:I38"/>
    <mergeCell ref="A39:B41"/>
    <mergeCell ref="E40:I40"/>
    <mergeCell ref="E41:I41"/>
    <mergeCell ref="A42:B42"/>
    <mergeCell ref="E42:I48"/>
    <mergeCell ref="A43:B43"/>
    <mergeCell ref="A46:B46"/>
    <mergeCell ref="A47:B47"/>
    <mergeCell ref="A48:B48"/>
    <mergeCell ref="E49:I49"/>
    <mergeCell ref="A50:B50"/>
    <mergeCell ref="E50:I50"/>
    <mergeCell ref="A51:B51"/>
    <mergeCell ref="E51:I51"/>
    <mergeCell ref="A52:B52"/>
    <mergeCell ref="E52:H52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scale="84"/>
  <headerFooter alignWithMargins="0">
    <oddHeader>&amp;C13.melléklet a  19/2016. (XII. 6.)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7"/>
  <sheetViews>
    <sheetView view="pageBreakPreview" zoomScaleSheetLayoutView="100" workbookViewId="0" topLeftCell="A1">
      <pane xSplit="2" ySplit="5" topLeftCell="Q119" activePane="bottomRight" state="frozen"/>
      <selection pane="topLeft" activeCell="A1" sqref="A1"/>
      <selection pane="topRight" activeCell="Q1" sqref="Q1"/>
      <selection pane="bottomLeft" activeCell="A119" sqref="A119"/>
      <selection pane="bottomRight" activeCell="W59" sqref="W59"/>
    </sheetView>
  </sheetViews>
  <sheetFormatPr defaultColWidth="9.140625" defaultRowHeight="15"/>
  <cols>
    <col min="1" max="1" width="83.8515625" style="0" customWidth="1"/>
    <col min="2" max="2" width="8.7109375" style="0" customWidth="1"/>
    <col min="3" max="3" width="11.28125" style="0" customWidth="1"/>
    <col min="4" max="4" width="8.8515625" style="0" customWidth="1"/>
    <col min="5" max="5" width="12.421875" style="0" customWidth="1"/>
    <col min="6" max="6" width="11.421875" style="0" customWidth="1"/>
    <col min="7" max="7" width="12.7109375" style="16" customWidth="1"/>
    <col min="8" max="8" width="12.7109375" style="17" customWidth="1"/>
    <col min="9" max="9" width="11.421875" style="0" customWidth="1"/>
    <col min="10" max="10" width="9.57421875" style="0" customWidth="1"/>
    <col min="11" max="12" width="11.421875" style="0" customWidth="1"/>
    <col min="13" max="14" width="9.57421875" style="0" customWidth="1"/>
    <col min="15" max="15" width="8.57421875" style="0" customWidth="1"/>
    <col min="16" max="16" width="9.57421875" style="0" customWidth="1"/>
    <col min="17" max="18" width="11.421875" style="0" customWidth="1"/>
    <col min="19" max="19" width="9.57421875" style="0" customWidth="1"/>
    <col min="20" max="22" width="11.421875" style="0" customWidth="1"/>
    <col min="23" max="23" width="12.57421875" style="0" customWidth="1"/>
    <col min="24" max="24" width="12.421875" style="0" customWidth="1"/>
    <col min="25" max="25" width="11.140625" style="0" customWidth="1"/>
    <col min="26" max="26" width="12.7109375" style="0" customWidth="1"/>
    <col min="27" max="27" width="10.8515625" style="0" customWidth="1"/>
  </cols>
  <sheetData>
    <row r="1" spans="1:6" ht="21" customHeight="1">
      <c r="A1" s="18" t="s">
        <v>0</v>
      </c>
      <c r="B1" s="18"/>
      <c r="C1" s="18"/>
      <c r="D1" s="18"/>
      <c r="E1" s="18"/>
      <c r="F1" s="18"/>
    </row>
    <row r="2" spans="1:6" ht="18.75" customHeight="1">
      <c r="A2" s="19" t="s">
        <v>25</v>
      </c>
      <c r="B2" s="19"/>
      <c r="C2" s="19"/>
      <c r="D2" s="19"/>
      <c r="E2" s="19"/>
      <c r="F2" s="19"/>
    </row>
    <row r="3" ht="12.75">
      <c r="A3" s="20"/>
    </row>
    <row r="4" ht="12.75">
      <c r="A4" s="21" t="s">
        <v>26</v>
      </c>
    </row>
    <row r="5" spans="1:27" s="4" customFormat="1" ht="12.75">
      <c r="A5" s="22" t="s">
        <v>27</v>
      </c>
      <c r="B5" s="23" t="s">
        <v>28</v>
      </c>
      <c r="C5" s="24" t="s">
        <v>29</v>
      </c>
      <c r="D5" s="24" t="s">
        <v>30</v>
      </c>
      <c r="E5" s="24" t="s">
        <v>31</v>
      </c>
      <c r="F5" s="25" t="s">
        <v>32</v>
      </c>
      <c r="G5" s="26" t="s">
        <v>33</v>
      </c>
      <c r="H5" s="27" t="s">
        <v>34</v>
      </c>
      <c r="I5" s="28" t="s">
        <v>35</v>
      </c>
      <c r="J5" s="28" t="s">
        <v>36</v>
      </c>
      <c r="K5" s="28" t="s">
        <v>37</v>
      </c>
      <c r="L5" s="28" t="s">
        <v>38</v>
      </c>
      <c r="M5" s="28" t="s">
        <v>39</v>
      </c>
      <c r="N5" s="28" t="s">
        <v>40</v>
      </c>
      <c r="O5" s="28" t="s">
        <v>41</v>
      </c>
      <c r="P5" s="28" t="s">
        <v>42</v>
      </c>
      <c r="Q5" s="28" t="s">
        <v>43</v>
      </c>
      <c r="R5" s="28" t="s">
        <v>44</v>
      </c>
      <c r="S5" s="28" t="s">
        <v>45</v>
      </c>
      <c r="T5" s="28" t="s">
        <v>46</v>
      </c>
      <c r="U5" s="28" t="s">
        <v>47</v>
      </c>
      <c r="V5" s="28" t="s">
        <v>48</v>
      </c>
      <c r="W5" s="29" t="s">
        <v>49</v>
      </c>
      <c r="X5" s="30" t="s">
        <v>50</v>
      </c>
      <c r="Y5" s="27" t="s">
        <v>51</v>
      </c>
      <c r="Z5" s="29" t="s">
        <v>52</v>
      </c>
      <c r="AA5" s="29" t="s">
        <v>53</v>
      </c>
    </row>
    <row r="6" spans="1:27" ht="12.75">
      <c r="A6" s="31" t="s">
        <v>54</v>
      </c>
      <c r="B6" s="32" t="s">
        <v>55</v>
      </c>
      <c r="C6" s="33">
        <v>1548000</v>
      </c>
      <c r="D6" s="33"/>
      <c r="E6" s="33"/>
      <c r="F6" s="34"/>
      <c r="G6" s="35">
        <v>10224000</v>
      </c>
      <c r="H6" s="36">
        <v>1332000</v>
      </c>
      <c r="I6" s="37"/>
      <c r="J6" s="37"/>
      <c r="K6" s="37"/>
      <c r="L6" s="37"/>
      <c r="M6" s="37"/>
      <c r="N6" s="37"/>
      <c r="O6" s="37"/>
      <c r="P6" s="37"/>
      <c r="Q6" s="37"/>
      <c r="R6" s="37">
        <v>5014000</v>
      </c>
      <c r="S6" s="37"/>
      <c r="T6" s="37">
        <v>2922000</v>
      </c>
      <c r="U6" s="37">
        <v>1332000</v>
      </c>
      <c r="V6" s="37"/>
      <c r="W6" s="37">
        <v>72010419</v>
      </c>
      <c r="X6" s="36"/>
      <c r="Y6" s="36"/>
      <c r="Z6" s="37"/>
      <c r="AA6" s="34">
        <f>SUM(C6:Z6)</f>
        <v>94382419</v>
      </c>
    </row>
    <row r="7" spans="1:27" ht="12.75">
      <c r="A7" s="31" t="s">
        <v>56</v>
      </c>
      <c r="B7" s="38" t="s">
        <v>57</v>
      </c>
      <c r="C7" s="33"/>
      <c r="D7" s="33"/>
      <c r="E7" s="33"/>
      <c r="F7" s="34"/>
      <c r="G7" s="35"/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36"/>
      <c r="Z7" s="37"/>
      <c r="AA7" s="34">
        <f aca="true" t="shared" si="0" ref="AA7:AA69">SUM(C7:Z7)</f>
        <v>0</v>
      </c>
    </row>
    <row r="8" spans="1:27" ht="12.75">
      <c r="A8" s="31" t="s">
        <v>58</v>
      </c>
      <c r="B8" s="38" t="s">
        <v>59</v>
      </c>
      <c r="C8" s="33"/>
      <c r="D8" s="33"/>
      <c r="E8" s="33"/>
      <c r="F8" s="34"/>
      <c r="G8" s="35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36"/>
      <c r="Z8" s="37"/>
      <c r="AA8" s="34">
        <f t="shared" si="0"/>
        <v>0</v>
      </c>
    </row>
    <row r="9" spans="1:27" ht="12.75">
      <c r="A9" s="39" t="s">
        <v>60</v>
      </c>
      <c r="B9" s="38" t="s">
        <v>61</v>
      </c>
      <c r="C9" s="33"/>
      <c r="D9" s="33"/>
      <c r="E9" s="33"/>
      <c r="F9" s="34"/>
      <c r="G9" s="35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36"/>
      <c r="Z9" s="37"/>
      <c r="AA9" s="34">
        <f t="shared" si="0"/>
        <v>0</v>
      </c>
    </row>
    <row r="10" spans="1:27" ht="12.75">
      <c r="A10" s="39" t="s">
        <v>62</v>
      </c>
      <c r="B10" s="38" t="s">
        <v>63</v>
      </c>
      <c r="C10" s="33"/>
      <c r="D10" s="33"/>
      <c r="E10" s="33"/>
      <c r="F10" s="34"/>
      <c r="G10" s="35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36"/>
      <c r="Z10" s="37"/>
      <c r="AA10" s="34">
        <f t="shared" si="0"/>
        <v>0</v>
      </c>
    </row>
    <row r="11" spans="1:27" ht="12.75">
      <c r="A11" s="39" t="s">
        <v>64</v>
      </c>
      <c r="B11" s="38" t="s">
        <v>65</v>
      </c>
      <c r="C11" s="33"/>
      <c r="D11" s="33"/>
      <c r="E11" s="33"/>
      <c r="F11" s="34"/>
      <c r="G11" s="35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36"/>
      <c r="Z11" s="37"/>
      <c r="AA11" s="34">
        <f t="shared" si="0"/>
        <v>0</v>
      </c>
    </row>
    <row r="12" spans="1:27" ht="12.75">
      <c r="A12" s="39" t="s">
        <v>66</v>
      </c>
      <c r="B12" s="38" t="s">
        <v>67</v>
      </c>
      <c r="C12" s="33">
        <v>111000</v>
      </c>
      <c r="D12" s="33"/>
      <c r="E12" s="33"/>
      <c r="F12" s="34"/>
      <c r="G12" s="35">
        <v>223000</v>
      </c>
      <c r="H12" s="36">
        <v>222000</v>
      </c>
      <c r="I12" s="37"/>
      <c r="J12" s="37"/>
      <c r="K12" s="37"/>
      <c r="L12" s="37"/>
      <c r="M12" s="37"/>
      <c r="N12" s="37"/>
      <c r="O12" s="37"/>
      <c r="P12" s="37"/>
      <c r="Q12" s="37"/>
      <c r="R12" s="37">
        <v>222000</v>
      </c>
      <c r="S12" s="37"/>
      <c r="T12" s="37">
        <v>222000</v>
      </c>
      <c r="U12" s="37">
        <v>111000</v>
      </c>
      <c r="V12" s="37"/>
      <c r="W12" s="37">
        <v>89000</v>
      </c>
      <c r="X12" s="36"/>
      <c r="Y12" s="36"/>
      <c r="Z12" s="37"/>
      <c r="AA12" s="34">
        <f t="shared" si="0"/>
        <v>1200000</v>
      </c>
    </row>
    <row r="13" spans="1:27" ht="12.75">
      <c r="A13" s="39" t="s">
        <v>68</v>
      </c>
      <c r="B13" s="38" t="s">
        <v>69</v>
      </c>
      <c r="C13" s="33"/>
      <c r="D13" s="33"/>
      <c r="E13" s="33"/>
      <c r="F13" s="34"/>
      <c r="G13" s="35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36"/>
      <c r="Z13" s="37"/>
      <c r="AA13" s="34">
        <f t="shared" si="0"/>
        <v>0</v>
      </c>
    </row>
    <row r="14" spans="1:27" ht="12.75">
      <c r="A14" s="40" t="s">
        <v>70</v>
      </c>
      <c r="B14" s="38" t="s">
        <v>71</v>
      </c>
      <c r="C14" s="33"/>
      <c r="D14" s="33"/>
      <c r="E14" s="33"/>
      <c r="F14" s="34"/>
      <c r="G14" s="35"/>
      <c r="H14" s="36">
        <v>808000</v>
      </c>
      <c r="I14" s="37"/>
      <c r="J14" s="37"/>
      <c r="K14" s="37"/>
      <c r="L14" s="37"/>
      <c r="M14" s="37"/>
      <c r="N14" s="37"/>
      <c r="O14" s="37"/>
      <c r="P14" s="37"/>
      <c r="Q14" s="37"/>
      <c r="R14" s="37">
        <v>40000</v>
      </c>
      <c r="S14" s="37"/>
      <c r="T14" s="37"/>
      <c r="U14" s="37"/>
      <c r="V14" s="37"/>
      <c r="W14" s="37"/>
      <c r="X14" s="36"/>
      <c r="Y14" s="36"/>
      <c r="Z14" s="37"/>
      <c r="AA14" s="34">
        <f t="shared" si="0"/>
        <v>848000</v>
      </c>
    </row>
    <row r="15" spans="1:27" ht="12.75">
      <c r="A15" s="40" t="s">
        <v>72</v>
      </c>
      <c r="B15" s="38" t="s">
        <v>73</v>
      </c>
      <c r="C15" s="33">
        <v>4263000</v>
      </c>
      <c r="D15" s="33"/>
      <c r="E15" s="33"/>
      <c r="F15" s="34"/>
      <c r="G15" s="35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36"/>
      <c r="Z15" s="37"/>
      <c r="AA15" s="34">
        <f t="shared" si="0"/>
        <v>4263000</v>
      </c>
    </row>
    <row r="16" spans="1:27" ht="12.75">
      <c r="A16" s="40" t="s">
        <v>74</v>
      </c>
      <c r="B16" s="38" t="s">
        <v>75</v>
      </c>
      <c r="C16" s="33"/>
      <c r="D16" s="33"/>
      <c r="E16" s="33"/>
      <c r="F16" s="34"/>
      <c r="G16" s="35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36"/>
      <c r="Z16" s="37"/>
      <c r="AA16" s="34">
        <f t="shared" si="0"/>
        <v>0</v>
      </c>
    </row>
    <row r="17" spans="1:27" ht="12.75">
      <c r="A17" s="40" t="s">
        <v>76</v>
      </c>
      <c r="B17" s="38" t="s">
        <v>77</v>
      </c>
      <c r="C17" s="33"/>
      <c r="D17" s="33"/>
      <c r="E17" s="33"/>
      <c r="F17" s="34"/>
      <c r="G17" s="35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36"/>
      <c r="Z17" s="37"/>
      <c r="AA17" s="34">
        <f t="shared" si="0"/>
        <v>0</v>
      </c>
    </row>
    <row r="18" spans="1:27" ht="12.75">
      <c r="A18" s="40" t="s">
        <v>78</v>
      </c>
      <c r="B18" s="38" t="s">
        <v>79</v>
      </c>
      <c r="C18" s="33">
        <v>200000</v>
      </c>
      <c r="D18" s="33"/>
      <c r="E18" s="33"/>
      <c r="F18" s="34"/>
      <c r="G18" s="35">
        <v>526427</v>
      </c>
      <c r="H18" s="36">
        <v>200000</v>
      </c>
      <c r="I18" s="37"/>
      <c r="J18" s="37"/>
      <c r="K18" s="37"/>
      <c r="L18" s="37"/>
      <c r="M18" s="37"/>
      <c r="N18" s="37"/>
      <c r="O18" s="37"/>
      <c r="P18" s="37"/>
      <c r="Q18" s="37"/>
      <c r="R18" s="37">
        <v>300000</v>
      </c>
      <c r="S18" s="37"/>
      <c r="T18" s="37"/>
      <c r="U18" s="37"/>
      <c r="V18" s="37"/>
      <c r="W18" s="37">
        <v>1200000</v>
      </c>
      <c r="X18" s="36"/>
      <c r="Y18" s="36"/>
      <c r="Z18" s="37"/>
      <c r="AA18" s="34">
        <f t="shared" si="0"/>
        <v>2426427</v>
      </c>
    </row>
    <row r="19" spans="1:27" s="4" customFormat="1" ht="12.75">
      <c r="A19" s="41" t="s">
        <v>80</v>
      </c>
      <c r="B19" s="42" t="s">
        <v>81</v>
      </c>
      <c r="C19" s="43">
        <f>SUM(C6:C18)</f>
        <v>6122000</v>
      </c>
      <c r="D19" s="43">
        <f aca="true" t="shared" si="1" ref="D19:Z19">SUM(D6:D18)</f>
        <v>0</v>
      </c>
      <c r="E19" s="43">
        <f t="shared" si="1"/>
        <v>0</v>
      </c>
      <c r="F19" s="43">
        <f t="shared" si="1"/>
        <v>0</v>
      </c>
      <c r="G19" s="44">
        <f t="shared" si="1"/>
        <v>10973427</v>
      </c>
      <c r="H19" s="45">
        <f t="shared" si="1"/>
        <v>2562000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 t="shared" si="1"/>
        <v>0</v>
      </c>
      <c r="O19" s="43"/>
      <c r="P19" s="43">
        <f t="shared" si="1"/>
        <v>0</v>
      </c>
      <c r="Q19" s="43">
        <f t="shared" si="1"/>
        <v>0</v>
      </c>
      <c r="R19" s="43">
        <f t="shared" si="1"/>
        <v>5576000</v>
      </c>
      <c r="S19" s="43">
        <f t="shared" si="1"/>
        <v>0</v>
      </c>
      <c r="T19" s="43">
        <f t="shared" si="1"/>
        <v>3144000</v>
      </c>
      <c r="U19" s="43">
        <f t="shared" si="1"/>
        <v>1443000</v>
      </c>
      <c r="V19" s="43">
        <f t="shared" si="1"/>
        <v>0</v>
      </c>
      <c r="W19" s="43">
        <f t="shared" si="1"/>
        <v>73299419</v>
      </c>
      <c r="X19" s="45">
        <f t="shared" si="1"/>
        <v>0</v>
      </c>
      <c r="Y19" s="45"/>
      <c r="Z19" s="43">
        <f t="shared" si="1"/>
        <v>0</v>
      </c>
      <c r="AA19" s="34">
        <f t="shared" si="0"/>
        <v>103119846</v>
      </c>
    </row>
    <row r="20" spans="1:27" ht="12.75">
      <c r="A20" s="40" t="s">
        <v>82</v>
      </c>
      <c r="B20" s="38" t="s">
        <v>83</v>
      </c>
      <c r="C20" s="33"/>
      <c r="D20" s="33"/>
      <c r="E20" s="33"/>
      <c r="F20" s="34"/>
      <c r="G20" s="35"/>
      <c r="H20" s="36">
        <v>10084000</v>
      </c>
      <c r="I20" s="37"/>
      <c r="J20" s="37">
        <v>116000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36"/>
      <c r="Z20" s="37"/>
      <c r="AA20" s="34">
        <f t="shared" si="0"/>
        <v>10200000</v>
      </c>
    </row>
    <row r="21" spans="1:27" ht="12.75">
      <c r="A21" s="40" t="s">
        <v>84</v>
      </c>
      <c r="B21" s="38" t="s">
        <v>85</v>
      </c>
      <c r="C21" s="33"/>
      <c r="D21" s="33"/>
      <c r="E21" s="33"/>
      <c r="F21" s="34"/>
      <c r="G21" s="35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>
        <v>550000</v>
      </c>
      <c r="U21" s="37"/>
      <c r="V21" s="37"/>
      <c r="W21" s="37"/>
      <c r="X21" s="36"/>
      <c r="Y21" s="36"/>
      <c r="Z21" s="37"/>
      <c r="AA21" s="34">
        <f t="shared" si="0"/>
        <v>550000</v>
      </c>
    </row>
    <row r="22" spans="1:27" ht="12.75">
      <c r="A22" s="46" t="s">
        <v>86</v>
      </c>
      <c r="B22" s="38" t="s">
        <v>87</v>
      </c>
      <c r="C22" s="33"/>
      <c r="D22" s="33"/>
      <c r="E22" s="33"/>
      <c r="F22" s="34"/>
      <c r="G22" s="35"/>
      <c r="H22" s="36">
        <v>850000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36"/>
      <c r="Z22" s="37"/>
      <c r="AA22" s="34">
        <f t="shared" si="0"/>
        <v>850000</v>
      </c>
    </row>
    <row r="23" spans="1:27" s="4" customFormat="1" ht="12.75">
      <c r="A23" s="47" t="s">
        <v>88</v>
      </c>
      <c r="B23" s="42" t="s">
        <v>89</v>
      </c>
      <c r="C23" s="43">
        <f>SUM(C20:C22)</f>
        <v>0</v>
      </c>
      <c r="D23" s="43">
        <f aca="true" t="shared" si="2" ref="D23:Z23">SUM(D20:D22)</f>
        <v>0</v>
      </c>
      <c r="E23" s="43">
        <f t="shared" si="2"/>
        <v>0</v>
      </c>
      <c r="F23" s="43">
        <f t="shared" si="2"/>
        <v>0</v>
      </c>
      <c r="G23" s="44">
        <f t="shared" si="2"/>
        <v>0</v>
      </c>
      <c r="H23" s="45">
        <f t="shared" si="2"/>
        <v>10934000</v>
      </c>
      <c r="I23" s="43">
        <f t="shared" si="2"/>
        <v>0</v>
      </c>
      <c r="J23" s="43">
        <f>SUM(J20:J22)</f>
        <v>116000</v>
      </c>
      <c r="K23" s="43">
        <f t="shared" si="2"/>
        <v>0</v>
      </c>
      <c r="L23" s="43">
        <f t="shared" si="2"/>
        <v>0</v>
      </c>
      <c r="M23" s="43">
        <f t="shared" si="2"/>
        <v>0</v>
      </c>
      <c r="N23" s="43">
        <f t="shared" si="2"/>
        <v>0</v>
      </c>
      <c r="O23" s="43"/>
      <c r="P23" s="43">
        <f t="shared" si="2"/>
        <v>0</v>
      </c>
      <c r="Q23" s="43">
        <f t="shared" si="2"/>
        <v>0</v>
      </c>
      <c r="R23" s="43">
        <f t="shared" si="2"/>
        <v>0</v>
      </c>
      <c r="S23" s="43">
        <f t="shared" si="2"/>
        <v>0</v>
      </c>
      <c r="T23" s="43">
        <f t="shared" si="2"/>
        <v>550000</v>
      </c>
      <c r="U23" s="43">
        <f t="shared" si="2"/>
        <v>0</v>
      </c>
      <c r="V23" s="43">
        <f t="shared" si="2"/>
        <v>0</v>
      </c>
      <c r="W23" s="43">
        <f t="shared" si="2"/>
        <v>0</v>
      </c>
      <c r="X23" s="45">
        <f t="shared" si="2"/>
        <v>0</v>
      </c>
      <c r="Y23" s="45"/>
      <c r="Z23" s="43">
        <f t="shared" si="2"/>
        <v>0</v>
      </c>
      <c r="AA23" s="34">
        <f t="shared" si="0"/>
        <v>11600000</v>
      </c>
    </row>
    <row r="24" spans="1:27" s="4" customFormat="1" ht="12.75">
      <c r="A24" s="48" t="s">
        <v>90</v>
      </c>
      <c r="B24" s="49" t="s">
        <v>91</v>
      </c>
      <c r="C24" s="43">
        <f>C19+C23</f>
        <v>6122000</v>
      </c>
      <c r="D24" s="43">
        <f aca="true" t="shared" si="3" ref="D24:Z24">D19+D23</f>
        <v>0</v>
      </c>
      <c r="E24" s="43">
        <f t="shared" si="3"/>
        <v>0</v>
      </c>
      <c r="F24" s="43">
        <f t="shared" si="3"/>
        <v>0</v>
      </c>
      <c r="G24" s="44">
        <f t="shared" si="3"/>
        <v>10973427</v>
      </c>
      <c r="H24" s="45">
        <f t="shared" si="3"/>
        <v>13496000</v>
      </c>
      <c r="I24" s="43">
        <f t="shared" si="3"/>
        <v>0</v>
      </c>
      <c r="J24" s="43">
        <f t="shared" si="3"/>
        <v>116000</v>
      </c>
      <c r="K24" s="43">
        <f t="shared" si="3"/>
        <v>0</v>
      </c>
      <c r="L24" s="43">
        <f t="shared" si="3"/>
        <v>0</v>
      </c>
      <c r="M24" s="43">
        <f t="shared" si="3"/>
        <v>0</v>
      </c>
      <c r="N24" s="43">
        <f t="shared" si="3"/>
        <v>0</v>
      </c>
      <c r="O24" s="43"/>
      <c r="P24" s="43">
        <f t="shared" si="3"/>
        <v>0</v>
      </c>
      <c r="Q24" s="43">
        <f t="shared" si="3"/>
        <v>0</v>
      </c>
      <c r="R24" s="43">
        <f t="shared" si="3"/>
        <v>5576000</v>
      </c>
      <c r="S24" s="43">
        <f t="shared" si="3"/>
        <v>0</v>
      </c>
      <c r="T24" s="43">
        <f>T19+T23</f>
        <v>3694000</v>
      </c>
      <c r="U24" s="43">
        <f t="shared" si="3"/>
        <v>1443000</v>
      </c>
      <c r="V24" s="43">
        <f t="shared" si="3"/>
        <v>0</v>
      </c>
      <c r="W24" s="43">
        <f t="shared" si="3"/>
        <v>73299419</v>
      </c>
      <c r="X24" s="45">
        <f t="shared" si="3"/>
        <v>0</v>
      </c>
      <c r="Y24" s="45"/>
      <c r="Z24" s="43">
        <f t="shared" si="3"/>
        <v>0</v>
      </c>
      <c r="AA24" s="34">
        <f t="shared" si="0"/>
        <v>114719846</v>
      </c>
    </row>
    <row r="25" spans="1:27" s="4" customFormat="1" ht="12.75">
      <c r="A25" s="50" t="s">
        <v>92</v>
      </c>
      <c r="B25" s="49" t="s">
        <v>93</v>
      </c>
      <c r="C25" s="43">
        <v>458000</v>
      </c>
      <c r="D25" s="43"/>
      <c r="E25" s="43"/>
      <c r="F25" s="51"/>
      <c r="G25" s="52">
        <v>3863000</v>
      </c>
      <c r="H25" s="30">
        <v>3945000</v>
      </c>
      <c r="I25" s="29"/>
      <c r="J25" s="29">
        <v>28000</v>
      </c>
      <c r="K25" s="29"/>
      <c r="L25" s="29"/>
      <c r="M25" s="29"/>
      <c r="N25" s="29"/>
      <c r="O25" s="29"/>
      <c r="P25" s="29"/>
      <c r="Q25" s="29"/>
      <c r="R25" s="29">
        <v>1433000</v>
      </c>
      <c r="S25" s="29"/>
      <c r="T25" s="29">
        <v>1030000</v>
      </c>
      <c r="U25" s="29">
        <v>400000</v>
      </c>
      <c r="V25" s="29"/>
      <c r="W25" s="29">
        <v>10014426</v>
      </c>
      <c r="X25" s="30"/>
      <c r="Y25" s="30"/>
      <c r="Z25" s="29"/>
      <c r="AA25" s="34">
        <f t="shared" si="0"/>
        <v>21171426</v>
      </c>
    </row>
    <row r="26" spans="1:27" ht="12.75">
      <c r="A26" s="40" t="s">
        <v>94</v>
      </c>
      <c r="B26" s="38" t="s">
        <v>95</v>
      </c>
      <c r="C26" s="33">
        <v>10000</v>
      </c>
      <c r="D26" s="33"/>
      <c r="E26" s="33"/>
      <c r="F26" s="34"/>
      <c r="G26" s="35"/>
      <c r="H26" s="36">
        <v>580000</v>
      </c>
      <c r="I26" s="37"/>
      <c r="J26" s="37"/>
      <c r="K26" s="37"/>
      <c r="L26" s="37"/>
      <c r="M26" s="37"/>
      <c r="N26" s="37"/>
      <c r="O26" s="37"/>
      <c r="P26" s="37"/>
      <c r="Q26" s="37"/>
      <c r="R26" s="37">
        <v>60000</v>
      </c>
      <c r="S26" s="37">
        <v>50000</v>
      </c>
      <c r="T26" s="37"/>
      <c r="U26" s="37"/>
      <c r="V26" s="37"/>
      <c r="W26" s="37"/>
      <c r="X26" s="36"/>
      <c r="Y26" s="36"/>
      <c r="Z26" s="37"/>
      <c r="AA26" s="34">
        <f t="shared" si="0"/>
        <v>700000</v>
      </c>
    </row>
    <row r="27" spans="1:27" ht="12.75">
      <c r="A27" s="40" t="s">
        <v>96</v>
      </c>
      <c r="B27" s="38" t="s">
        <v>97</v>
      </c>
      <c r="C27" s="33">
        <v>40000</v>
      </c>
      <c r="D27" s="33"/>
      <c r="E27" s="33">
        <v>150000</v>
      </c>
      <c r="F27" s="34">
        <v>1000000</v>
      </c>
      <c r="G27" s="35">
        <v>6736873</v>
      </c>
      <c r="H27" s="36">
        <v>323127</v>
      </c>
      <c r="I27" s="37"/>
      <c r="J27" s="37"/>
      <c r="K27" s="37"/>
      <c r="L27" s="37">
        <v>50000</v>
      </c>
      <c r="M27" s="37">
        <v>300000</v>
      </c>
      <c r="N27" s="37"/>
      <c r="O27" s="37"/>
      <c r="P27" s="37">
        <v>30000</v>
      </c>
      <c r="Q27" s="37">
        <v>160000</v>
      </c>
      <c r="R27" s="37">
        <v>100000</v>
      </c>
      <c r="S27" s="37"/>
      <c r="T27" s="37">
        <v>300000</v>
      </c>
      <c r="U27" s="37">
        <v>10000</v>
      </c>
      <c r="V27" s="37">
        <v>500000</v>
      </c>
      <c r="W27" s="37"/>
      <c r="X27" s="36"/>
      <c r="Y27" s="36"/>
      <c r="Z27" s="37"/>
      <c r="AA27" s="34">
        <f t="shared" si="0"/>
        <v>9700000</v>
      </c>
    </row>
    <row r="28" spans="1:27" ht="12.75">
      <c r="A28" s="40" t="s">
        <v>98</v>
      </c>
      <c r="B28" s="38" t="s">
        <v>99</v>
      </c>
      <c r="C28" s="33"/>
      <c r="D28" s="33"/>
      <c r="E28" s="33"/>
      <c r="F28" s="34"/>
      <c r="G28" s="35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36"/>
      <c r="Z28" s="37"/>
      <c r="AA28" s="34">
        <f t="shared" si="0"/>
        <v>0</v>
      </c>
    </row>
    <row r="29" spans="1:27" s="4" customFormat="1" ht="12.75">
      <c r="A29" s="47" t="s">
        <v>100</v>
      </c>
      <c r="B29" s="42" t="s">
        <v>101</v>
      </c>
      <c r="C29" s="43">
        <f>SUM(C26:C28)</f>
        <v>50000</v>
      </c>
      <c r="D29" s="43">
        <f aca="true" t="shared" si="4" ref="D29:Z29">SUM(D26:D28)</f>
        <v>0</v>
      </c>
      <c r="E29" s="43">
        <f t="shared" si="4"/>
        <v>150000</v>
      </c>
      <c r="F29" s="43">
        <f t="shared" si="4"/>
        <v>1000000</v>
      </c>
      <c r="G29" s="44">
        <f t="shared" si="4"/>
        <v>6736873</v>
      </c>
      <c r="H29" s="45">
        <f t="shared" si="4"/>
        <v>903127</v>
      </c>
      <c r="I29" s="43">
        <f t="shared" si="4"/>
        <v>0</v>
      </c>
      <c r="J29" s="43">
        <f t="shared" si="4"/>
        <v>0</v>
      </c>
      <c r="K29" s="43">
        <f t="shared" si="4"/>
        <v>0</v>
      </c>
      <c r="L29" s="43">
        <f t="shared" si="4"/>
        <v>50000</v>
      </c>
      <c r="M29" s="43">
        <f t="shared" si="4"/>
        <v>300000</v>
      </c>
      <c r="N29" s="43">
        <f t="shared" si="4"/>
        <v>0</v>
      </c>
      <c r="O29" s="43"/>
      <c r="P29" s="43">
        <f t="shared" si="4"/>
        <v>30000</v>
      </c>
      <c r="Q29" s="43">
        <f t="shared" si="4"/>
        <v>160000</v>
      </c>
      <c r="R29" s="43">
        <f t="shared" si="4"/>
        <v>160000</v>
      </c>
      <c r="S29" s="43">
        <f t="shared" si="4"/>
        <v>50000</v>
      </c>
      <c r="T29" s="43">
        <f t="shared" si="4"/>
        <v>300000</v>
      </c>
      <c r="U29" s="43">
        <f t="shared" si="4"/>
        <v>10000</v>
      </c>
      <c r="V29" s="43">
        <f t="shared" si="4"/>
        <v>500000</v>
      </c>
      <c r="W29" s="43">
        <f t="shared" si="4"/>
        <v>0</v>
      </c>
      <c r="X29" s="45">
        <f t="shared" si="4"/>
        <v>0</v>
      </c>
      <c r="Y29" s="45"/>
      <c r="Z29" s="43">
        <f t="shared" si="4"/>
        <v>0</v>
      </c>
      <c r="AA29" s="34">
        <f t="shared" si="0"/>
        <v>10400000</v>
      </c>
    </row>
    <row r="30" spans="1:27" ht="12.75">
      <c r="A30" s="40" t="s">
        <v>102</v>
      </c>
      <c r="B30" s="38" t="s">
        <v>103</v>
      </c>
      <c r="C30" s="33"/>
      <c r="D30" s="33"/>
      <c r="E30" s="33"/>
      <c r="F30" s="34"/>
      <c r="G30" s="35"/>
      <c r="H30" s="36">
        <v>260000</v>
      </c>
      <c r="I30" s="37"/>
      <c r="J30" s="37"/>
      <c r="K30" s="37"/>
      <c r="L30" s="37"/>
      <c r="M30" s="37"/>
      <c r="N30" s="37"/>
      <c r="O30" s="37"/>
      <c r="P30" s="37"/>
      <c r="Q30" s="37"/>
      <c r="R30" s="37">
        <v>140000</v>
      </c>
      <c r="S30" s="37"/>
      <c r="T30" s="37">
        <v>0</v>
      </c>
      <c r="U30" s="37">
        <v>150000</v>
      </c>
      <c r="V30" s="37"/>
      <c r="W30" s="37"/>
      <c r="X30" s="36"/>
      <c r="Y30" s="36"/>
      <c r="Z30" s="37"/>
      <c r="AA30" s="34">
        <f t="shared" si="0"/>
        <v>550000</v>
      </c>
    </row>
    <row r="31" spans="1:27" ht="12.75">
      <c r="A31" s="40" t="s">
        <v>104</v>
      </c>
      <c r="B31" s="38" t="s">
        <v>105</v>
      </c>
      <c r="C31" s="33"/>
      <c r="D31" s="33"/>
      <c r="E31" s="33"/>
      <c r="F31" s="34"/>
      <c r="G31" s="35">
        <v>80000</v>
      </c>
      <c r="H31" s="36">
        <v>150000</v>
      </c>
      <c r="I31" s="37"/>
      <c r="J31" s="37"/>
      <c r="K31" s="37"/>
      <c r="L31" s="37"/>
      <c r="M31" s="37"/>
      <c r="N31" s="37"/>
      <c r="O31" s="37"/>
      <c r="P31" s="37"/>
      <c r="Q31" s="37">
        <v>160000</v>
      </c>
      <c r="R31" s="37">
        <v>20000</v>
      </c>
      <c r="S31" s="37"/>
      <c r="T31" s="37">
        <v>30000</v>
      </c>
      <c r="U31" s="37"/>
      <c r="V31" s="37"/>
      <c r="W31" s="37"/>
      <c r="X31" s="36"/>
      <c r="Y31" s="36"/>
      <c r="Z31" s="37"/>
      <c r="AA31" s="34">
        <f t="shared" si="0"/>
        <v>440000</v>
      </c>
    </row>
    <row r="32" spans="1:27" s="4" customFormat="1" ht="15" customHeight="1">
      <c r="A32" s="47" t="s">
        <v>106</v>
      </c>
      <c r="B32" s="42" t="s">
        <v>107</v>
      </c>
      <c r="C32" s="43">
        <f aca="true" t="shared" si="5" ref="C32:Z32">SUM(C30:C31)</f>
        <v>0</v>
      </c>
      <c r="D32" s="43">
        <f t="shared" si="5"/>
        <v>0</v>
      </c>
      <c r="E32" s="43">
        <f t="shared" si="5"/>
        <v>0</v>
      </c>
      <c r="F32" s="43">
        <f t="shared" si="5"/>
        <v>0</v>
      </c>
      <c r="G32" s="44">
        <f t="shared" si="5"/>
        <v>80000</v>
      </c>
      <c r="H32" s="45">
        <f t="shared" si="5"/>
        <v>410000</v>
      </c>
      <c r="I32" s="43">
        <f t="shared" si="5"/>
        <v>0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/>
      <c r="P32" s="43">
        <f t="shared" si="5"/>
        <v>0</v>
      </c>
      <c r="Q32" s="43">
        <f t="shared" si="5"/>
        <v>160000</v>
      </c>
      <c r="R32" s="43">
        <f t="shared" si="5"/>
        <v>160000</v>
      </c>
      <c r="S32" s="43">
        <f t="shared" si="5"/>
        <v>0</v>
      </c>
      <c r="T32" s="43">
        <f t="shared" si="5"/>
        <v>30000</v>
      </c>
      <c r="U32" s="43">
        <f t="shared" si="5"/>
        <v>150000</v>
      </c>
      <c r="V32" s="43">
        <f t="shared" si="5"/>
        <v>0</v>
      </c>
      <c r="W32" s="43">
        <f t="shared" si="5"/>
        <v>0</v>
      </c>
      <c r="X32" s="45">
        <f t="shared" si="5"/>
        <v>0</v>
      </c>
      <c r="Y32" s="45"/>
      <c r="Z32" s="43">
        <f t="shared" si="5"/>
        <v>0</v>
      </c>
      <c r="AA32" s="34">
        <f t="shared" si="0"/>
        <v>990000</v>
      </c>
    </row>
    <row r="33" spans="1:27" ht="12.75">
      <c r="A33" s="40" t="s">
        <v>108</v>
      </c>
      <c r="B33" s="38" t="s">
        <v>109</v>
      </c>
      <c r="C33" s="33"/>
      <c r="D33" s="33"/>
      <c r="E33" s="33"/>
      <c r="F33" s="34">
        <v>500000</v>
      </c>
      <c r="G33" s="35">
        <v>15000</v>
      </c>
      <c r="H33" s="36"/>
      <c r="I33" s="37">
        <v>4000000</v>
      </c>
      <c r="J33" s="37">
        <v>15000</v>
      </c>
      <c r="K33" s="37"/>
      <c r="L33" s="37"/>
      <c r="M33" s="37"/>
      <c r="N33" s="37">
        <v>370000</v>
      </c>
      <c r="O33" s="37"/>
      <c r="P33" s="37">
        <v>30000</v>
      </c>
      <c r="Q33" s="37">
        <v>405000</v>
      </c>
      <c r="R33" s="37">
        <v>135000</v>
      </c>
      <c r="S33" s="37">
        <v>260000</v>
      </c>
      <c r="T33" s="37">
        <v>2171000</v>
      </c>
      <c r="U33" s="37"/>
      <c r="V33" s="37">
        <v>30000</v>
      </c>
      <c r="W33" s="37"/>
      <c r="X33" s="36"/>
      <c r="Y33" s="36"/>
      <c r="Z33" s="37"/>
      <c r="AA33" s="34">
        <f t="shared" si="0"/>
        <v>7931000</v>
      </c>
    </row>
    <row r="34" spans="1:27" ht="12.75">
      <c r="A34" s="40" t="s">
        <v>110</v>
      </c>
      <c r="B34" s="38" t="s">
        <v>111</v>
      </c>
      <c r="C34" s="33"/>
      <c r="D34" s="33"/>
      <c r="E34" s="33"/>
      <c r="F34" s="34"/>
      <c r="G34" s="35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36"/>
      <c r="Z34" s="37"/>
      <c r="AA34" s="34">
        <f t="shared" si="0"/>
        <v>0</v>
      </c>
    </row>
    <row r="35" spans="1:27" ht="12.75">
      <c r="A35" s="40" t="s">
        <v>112</v>
      </c>
      <c r="B35" s="38" t="s">
        <v>113</v>
      </c>
      <c r="C35" s="33"/>
      <c r="D35" s="33"/>
      <c r="E35" s="33"/>
      <c r="F35" s="34"/>
      <c r="G35" s="35">
        <v>6000</v>
      </c>
      <c r="H35" s="36">
        <v>200000</v>
      </c>
      <c r="I35" s="37"/>
      <c r="J35" s="37"/>
      <c r="K35" s="37"/>
      <c r="L35" s="37"/>
      <c r="M35" s="37"/>
      <c r="N35" s="37">
        <v>10000</v>
      </c>
      <c r="O35" s="37"/>
      <c r="P35" s="37"/>
      <c r="Q35" s="37"/>
      <c r="R35" s="37">
        <v>6000</v>
      </c>
      <c r="S35" s="37"/>
      <c r="T35" s="37">
        <v>5000</v>
      </c>
      <c r="U35" s="37"/>
      <c r="V35" s="37"/>
      <c r="W35" s="37"/>
      <c r="X35" s="36"/>
      <c r="Y35" s="36"/>
      <c r="Z35" s="37"/>
      <c r="AA35" s="34">
        <f t="shared" si="0"/>
        <v>227000</v>
      </c>
    </row>
    <row r="36" spans="1:27" ht="12.75">
      <c r="A36" s="40" t="s">
        <v>114</v>
      </c>
      <c r="B36" s="38" t="s">
        <v>115</v>
      </c>
      <c r="C36" s="33">
        <v>136873</v>
      </c>
      <c r="D36" s="33"/>
      <c r="E36" s="33"/>
      <c r="F36" s="34">
        <v>100000</v>
      </c>
      <c r="G36" s="35">
        <v>300000</v>
      </c>
      <c r="H36" s="36"/>
      <c r="I36" s="37">
        <v>600000</v>
      </c>
      <c r="J36" s="37">
        <v>50000</v>
      </c>
      <c r="K36" s="37"/>
      <c r="L36" s="37"/>
      <c r="M36" s="37"/>
      <c r="N36" s="37">
        <v>50000</v>
      </c>
      <c r="O36" s="37"/>
      <c r="P36" s="37"/>
      <c r="Q36" s="37">
        <v>100000</v>
      </c>
      <c r="R36" s="37">
        <v>30000</v>
      </c>
      <c r="S36" s="37"/>
      <c r="T36" s="37">
        <v>100000</v>
      </c>
      <c r="U36" s="37"/>
      <c r="V36" s="37">
        <v>100000</v>
      </c>
      <c r="W36" s="37"/>
      <c r="X36" s="36"/>
      <c r="Y36" s="36"/>
      <c r="Z36" s="37"/>
      <c r="AA36" s="34">
        <f t="shared" si="0"/>
        <v>1566873</v>
      </c>
    </row>
    <row r="37" spans="1:27" ht="12.75">
      <c r="A37" s="53" t="s">
        <v>116</v>
      </c>
      <c r="B37" s="38" t="s">
        <v>117</v>
      </c>
      <c r="C37" s="33"/>
      <c r="D37" s="33"/>
      <c r="E37" s="33"/>
      <c r="F37" s="34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36"/>
      <c r="Z37" s="37"/>
      <c r="AA37" s="34">
        <f t="shared" si="0"/>
        <v>0</v>
      </c>
    </row>
    <row r="38" spans="1:27" ht="12.75">
      <c r="A38" s="46" t="s">
        <v>118</v>
      </c>
      <c r="B38" s="38" t="s">
        <v>119</v>
      </c>
      <c r="C38" s="33"/>
      <c r="D38" s="33"/>
      <c r="E38" s="33"/>
      <c r="F38" s="34"/>
      <c r="G38" s="35"/>
      <c r="H38" s="36"/>
      <c r="I38" s="37"/>
      <c r="J38" s="37"/>
      <c r="K38" s="37"/>
      <c r="L38" s="37"/>
      <c r="M38" s="37"/>
      <c r="N38" s="37"/>
      <c r="O38" s="37"/>
      <c r="P38" s="37"/>
      <c r="Q38" s="37">
        <v>100000</v>
      </c>
      <c r="R38" s="37"/>
      <c r="S38" s="37"/>
      <c r="T38" s="37"/>
      <c r="U38" s="37"/>
      <c r="V38" s="37"/>
      <c r="W38" s="37"/>
      <c r="X38" s="36"/>
      <c r="Y38" s="36"/>
      <c r="Z38" s="37"/>
      <c r="AA38" s="34">
        <f t="shared" si="0"/>
        <v>100000</v>
      </c>
    </row>
    <row r="39" spans="1:27" ht="12.75">
      <c r="A39" s="40" t="s">
        <v>120</v>
      </c>
      <c r="B39" s="38" t="s">
        <v>121</v>
      </c>
      <c r="C39" s="33">
        <v>1635000</v>
      </c>
      <c r="D39" s="33">
        <v>0</v>
      </c>
      <c r="E39" s="33">
        <v>167550</v>
      </c>
      <c r="F39" s="34">
        <v>110000</v>
      </c>
      <c r="G39" s="35">
        <v>501749</v>
      </c>
      <c r="H39" s="36">
        <v>4342000</v>
      </c>
      <c r="I39" s="37"/>
      <c r="J39" s="37">
        <v>30000</v>
      </c>
      <c r="K39" s="37">
        <v>1000000</v>
      </c>
      <c r="L39" s="37">
        <v>800000</v>
      </c>
      <c r="M39" s="37">
        <v>20000</v>
      </c>
      <c r="N39" s="37">
        <v>26000</v>
      </c>
      <c r="O39" s="37"/>
      <c r="P39" s="37">
        <v>30000</v>
      </c>
      <c r="Q39" s="37">
        <v>200000</v>
      </c>
      <c r="R39" s="29">
        <v>15000</v>
      </c>
      <c r="S39" s="37"/>
      <c r="T39" s="37">
        <v>223000</v>
      </c>
      <c r="U39" s="37">
        <v>200000</v>
      </c>
      <c r="V39" s="37">
        <v>400000</v>
      </c>
      <c r="W39" s="37"/>
      <c r="X39" s="36"/>
      <c r="Y39" s="36"/>
      <c r="Z39" s="37"/>
      <c r="AA39" s="34">
        <f t="shared" si="0"/>
        <v>9700299</v>
      </c>
    </row>
    <row r="40" spans="1:27" s="4" customFormat="1" ht="12.75">
      <c r="A40" s="47" t="s">
        <v>122</v>
      </c>
      <c r="B40" s="42" t="s">
        <v>123</v>
      </c>
      <c r="C40" s="43">
        <f>SUM(C33:C39)</f>
        <v>1771873</v>
      </c>
      <c r="D40" s="43">
        <v>0</v>
      </c>
      <c r="E40" s="43">
        <f aca="true" t="shared" si="6" ref="E40:Z40">SUM(E33:E39)</f>
        <v>167550</v>
      </c>
      <c r="F40" s="43">
        <f t="shared" si="6"/>
        <v>710000</v>
      </c>
      <c r="G40" s="44">
        <f t="shared" si="6"/>
        <v>822749</v>
      </c>
      <c r="H40" s="45">
        <f t="shared" si="6"/>
        <v>4542000</v>
      </c>
      <c r="I40" s="43">
        <f t="shared" si="6"/>
        <v>4600000</v>
      </c>
      <c r="J40" s="43">
        <f t="shared" si="6"/>
        <v>95000</v>
      </c>
      <c r="K40" s="43">
        <f t="shared" si="6"/>
        <v>1000000</v>
      </c>
      <c r="L40" s="43">
        <f t="shared" si="6"/>
        <v>800000</v>
      </c>
      <c r="M40" s="43">
        <f t="shared" si="6"/>
        <v>20000</v>
      </c>
      <c r="N40" s="43">
        <f t="shared" si="6"/>
        <v>456000</v>
      </c>
      <c r="O40" s="43">
        <f>SUM(O33:O39)</f>
        <v>0</v>
      </c>
      <c r="P40" s="43">
        <f t="shared" si="6"/>
        <v>60000</v>
      </c>
      <c r="Q40" s="43">
        <f t="shared" si="6"/>
        <v>805000</v>
      </c>
      <c r="R40" s="43">
        <f t="shared" si="6"/>
        <v>186000</v>
      </c>
      <c r="S40" s="43">
        <f t="shared" si="6"/>
        <v>260000</v>
      </c>
      <c r="T40" s="43">
        <f t="shared" si="6"/>
        <v>2499000</v>
      </c>
      <c r="U40" s="43">
        <f t="shared" si="6"/>
        <v>200000</v>
      </c>
      <c r="V40" s="43">
        <f t="shared" si="6"/>
        <v>530000</v>
      </c>
      <c r="W40" s="43">
        <f t="shared" si="6"/>
        <v>0</v>
      </c>
      <c r="X40" s="45">
        <f t="shared" si="6"/>
        <v>0</v>
      </c>
      <c r="Y40" s="45"/>
      <c r="Z40" s="43">
        <f t="shared" si="6"/>
        <v>0</v>
      </c>
      <c r="AA40" s="34">
        <f t="shared" si="0"/>
        <v>19525172</v>
      </c>
    </row>
    <row r="41" spans="1:27" ht="12.75">
      <c r="A41" s="40" t="s">
        <v>124</v>
      </c>
      <c r="B41" s="38" t="s">
        <v>125</v>
      </c>
      <c r="C41" s="33"/>
      <c r="D41" s="33"/>
      <c r="E41" s="33"/>
      <c r="F41" s="34"/>
      <c r="G41" s="35">
        <v>100000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>
        <v>50000</v>
      </c>
      <c r="S41" s="37"/>
      <c r="T41" s="37">
        <v>30000</v>
      </c>
      <c r="U41" s="37"/>
      <c r="V41" s="37"/>
      <c r="W41" s="37"/>
      <c r="X41" s="36"/>
      <c r="Y41" s="36"/>
      <c r="Z41" s="37"/>
      <c r="AA41" s="34">
        <f t="shared" si="0"/>
        <v>180000</v>
      </c>
    </row>
    <row r="42" spans="1:27" ht="12.75">
      <c r="A42" s="40" t="s">
        <v>126</v>
      </c>
      <c r="B42" s="38" t="s">
        <v>127</v>
      </c>
      <c r="C42" s="33"/>
      <c r="D42" s="33"/>
      <c r="E42" s="33"/>
      <c r="F42" s="34"/>
      <c r="G42" s="35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36"/>
      <c r="Z42" s="37"/>
      <c r="AA42" s="34">
        <f t="shared" si="0"/>
        <v>0</v>
      </c>
    </row>
    <row r="43" spans="1:27" s="4" customFormat="1" ht="12.75">
      <c r="A43" s="47" t="s">
        <v>128</v>
      </c>
      <c r="B43" s="42" t="s">
        <v>129</v>
      </c>
      <c r="C43" s="43">
        <f>SUM(C41:C42)</f>
        <v>0</v>
      </c>
      <c r="D43" s="43">
        <f aca="true" t="shared" si="7" ref="D43:Z43">SUM(D41:D42)</f>
        <v>0</v>
      </c>
      <c r="E43" s="43">
        <f t="shared" si="7"/>
        <v>0</v>
      </c>
      <c r="F43" s="43">
        <f t="shared" si="7"/>
        <v>0</v>
      </c>
      <c r="G43" s="44">
        <f t="shared" si="7"/>
        <v>100000</v>
      </c>
      <c r="H43" s="45">
        <f t="shared" si="7"/>
        <v>0</v>
      </c>
      <c r="I43" s="43">
        <f t="shared" si="7"/>
        <v>0</v>
      </c>
      <c r="J43" s="43">
        <f t="shared" si="7"/>
        <v>0</v>
      </c>
      <c r="K43" s="43">
        <f t="shared" si="7"/>
        <v>0</v>
      </c>
      <c r="L43" s="43">
        <f t="shared" si="7"/>
        <v>0</v>
      </c>
      <c r="M43" s="43">
        <f t="shared" si="7"/>
        <v>0</v>
      </c>
      <c r="N43" s="43">
        <f t="shared" si="7"/>
        <v>0</v>
      </c>
      <c r="O43" s="43"/>
      <c r="P43" s="43">
        <f t="shared" si="7"/>
        <v>0</v>
      </c>
      <c r="Q43" s="43">
        <f t="shared" si="7"/>
        <v>0</v>
      </c>
      <c r="R43" s="43">
        <f>SUM(R41:R42)</f>
        <v>50000</v>
      </c>
      <c r="S43" s="43">
        <f t="shared" si="7"/>
        <v>0</v>
      </c>
      <c r="T43" s="43">
        <f t="shared" si="7"/>
        <v>30000</v>
      </c>
      <c r="U43" s="43">
        <f t="shared" si="7"/>
        <v>0</v>
      </c>
      <c r="V43" s="43">
        <f t="shared" si="7"/>
        <v>0</v>
      </c>
      <c r="W43" s="43">
        <f t="shared" si="7"/>
        <v>0</v>
      </c>
      <c r="X43" s="45">
        <f t="shared" si="7"/>
        <v>0</v>
      </c>
      <c r="Y43" s="45"/>
      <c r="Z43" s="43">
        <f t="shared" si="7"/>
        <v>0</v>
      </c>
      <c r="AA43" s="34">
        <f t="shared" si="0"/>
        <v>180000</v>
      </c>
    </row>
    <row r="44" spans="1:27" ht="12.75">
      <c r="A44" s="40" t="s">
        <v>130</v>
      </c>
      <c r="B44" s="38" t="s">
        <v>131</v>
      </c>
      <c r="C44" s="33">
        <v>254000</v>
      </c>
      <c r="D44" s="33">
        <v>0</v>
      </c>
      <c r="E44" s="33">
        <v>266489</v>
      </c>
      <c r="F44" s="34">
        <v>462000</v>
      </c>
      <c r="G44" s="35">
        <v>1148000</v>
      </c>
      <c r="H44" s="36">
        <v>2274940</v>
      </c>
      <c r="I44" s="37">
        <v>1242000</v>
      </c>
      <c r="J44" s="37">
        <v>26000</v>
      </c>
      <c r="K44" s="37">
        <v>270000</v>
      </c>
      <c r="L44" s="37">
        <v>230000</v>
      </c>
      <c r="M44" s="37">
        <v>86000</v>
      </c>
      <c r="N44" s="37">
        <v>123000</v>
      </c>
      <c r="O44" s="37"/>
      <c r="P44" s="37">
        <v>24000</v>
      </c>
      <c r="Q44" s="37">
        <v>304000</v>
      </c>
      <c r="R44" s="37">
        <v>177000</v>
      </c>
      <c r="S44" s="37">
        <v>84000</v>
      </c>
      <c r="T44" s="37">
        <v>764000</v>
      </c>
      <c r="U44" s="37">
        <v>97000</v>
      </c>
      <c r="V44" s="37">
        <v>278000</v>
      </c>
      <c r="W44" s="37"/>
      <c r="X44" s="36"/>
      <c r="Y44" s="36"/>
      <c r="Z44" s="37"/>
      <c r="AA44" s="34">
        <f t="shared" si="0"/>
        <v>8110429</v>
      </c>
    </row>
    <row r="45" spans="1:27" ht="12.75">
      <c r="A45" s="40" t="s">
        <v>132</v>
      </c>
      <c r="B45" s="38" t="s">
        <v>133</v>
      </c>
      <c r="C45" s="33"/>
      <c r="D45" s="33"/>
      <c r="E45" s="33"/>
      <c r="F45" s="34"/>
      <c r="G45" s="35"/>
      <c r="H45" s="36">
        <v>2100000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36"/>
      <c r="Z45" s="37"/>
      <c r="AA45" s="34">
        <f t="shared" si="0"/>
        <v>2100000</v>
      </c>
    </row>
    <row r="46" spans="1:27" ht="12.75">
      <c r="A46" s="40" t="s">
        <v>134</v>
      </c>
      <c r="B46" s="38" t="s">
        <v>135</v>
      </c>
      <c r="C46" s="33"/>
      <c r="D46" s="33"/>
      <c r="E46" s="33"/>
      <c r="F46" s="34"/>
      <c r="G46" s="35"/>
      <c r="H46" s="36">
        <v>53697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36"/>
      <c r="Z46" s="37"/>
      <c r="AA46" s="34">
        <f t="shared" si="0"/>
        <v>53697</v>
      </c>
    </row>
    <row r="47" spans="1:27" ht="12.75">
      <c r="A47" s="40" t="s">
        <v>136</v>
      </c>
      <c r="B47" s="38" t="s">
        <v>137</v>
      </c>
      <c r="C47" s="33"/>
      <c r="D47" s="33"/>
      <c r="E47" s="33"/>
      <c r="F47" s="34"/>
      <c r="G47" s="35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36"/>
      <c r="Z47" s="37"/>
      <c r="AA47" s="34">
        <f t="shared" si="0"/>
        <v>0</v>
      </c>
    </row>
    <row r="48" spans="1:27" ht="12.75">
      <c r="A48" s="40" t="s">
        <v>138</v>
      </c>
      <c r="B48" s="38" t="s">
        <v>139</v>
      </c>
      <c r="C48" s="33">
        <v>15000</v>
      </c>
      <c r="D48" s="33"/>
      <c r="E48" s="33"/>
      <c r="F48" s="34"/>
      <c r="G48" s="35">
        <v>200000</v>
      </c>
      <c r="H48" s="36"/>
      <c r="I48" s="37"/>
      <c r="J48" s="37"/>
      <c r="K48" s="37"/>
      <c r="L48" s="37"/>
      <c r="M48" s="37">
        <v>40000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36"/>
      <c r="Z48" s="37"/>
      <c r="AA48" s="34">
        <f t="shared" si="0"/>
        <v>255000</v>
      </c>
    </row>
    <row r="49" spans="1:27" s="4" customFormat="1" ht="12.75">
      <c r="A49" s="47" t="s">
        <v>140</v>
      </c>
      <c r="B49" s="42" t="s">
        <v>141</v>
      </c>
      <c r="C49" s="43">
        <f>SUM(C44:C48)</f>
        <v>269000</v>
      </c>
      <c r="D49" s="43">
        <f aca="true" t="shared" si="8" ref="D49:Z49">SUM(D44:D48)</f>
        <v>0</v>
      </c>
      <c r="E49" s="43">
        <f t="shared" si="8"/>
        <v>266489</v>
      </c>
      <c r="F49" s="43">
        <f t="shared" si="8"/>
        <v>462000</v>
      </c>
      <c r="G49" s="44">
        <f t="shared" si="8"/>
        <v>1348000</v>
      </c>
      <c r="H49" s="45">
        <f t="shared" si="8"/>
        <v>4428637</v>
      </c>
      <c r="I49" s="43">
        <f t="shared" si="8"/>
        <v>1242000</v>
      </c>
      <c r="J49" s="43">
        <f t="shared" si="8"/>
        <v>26000</v>
      </c>
      <c r="K49" s="43">
        <f t="shared" si="8"/>
        <v>270000</v>
      </c>
      <c r="L49" s="43">
        <f t="shared" si="8"/>
        <v>230000</v>
      </c>
      <c r="M49" s="43">
        <f t="shared" si="8"/>
        <v>126000</v>
      </c>
      <c r="N49" s="43">
        <f t="shared" si="8"/>
        <v>123000</v>
      </c>
      <c r="O49" s="43">
        <f t="shared" si="8"/>
        <v>0</v>
      </c>
      <c r="P49" s="43">
        <f t="shared" si="8"/>
        <v>24000</v>
      </c>
      <c r="Q49" s="43">
        <f t="shared" si="8"/>
        <v>304000</v>
      </c>
      <c r="R49" s="43">
        <f>SUM(R44:R48)</f>
        <v>177000</v>
      </c>
      <c r="S49" s="43">
        <f t="shared" si="8"/>
        <v>84000</v>
      </c>
      <c r="T49" s="43">
        <f t="shared" si="8"/>
        <v>764000</v>
      </c>
      <c r="U49" s="43">
        <f t="shared" si="8"/>
        <v>97000</v>
      </c>
      <c r="V49" s="43">
        <f t="shared" si="8"/>
        <v>278000</v>
      </c>
      <c r="W49" s="43">
        <f t="shared" si="8"/>
        <v>0</v>
      </c>
      <c r="X49" s="45">
        <f t="shared" si="8"/>
        <v>0</v>
      </c>
      <c r="Y49" s="45"/>
      <c r="Z49" s="43">
        <f t="shared" si="8"/>
        <v>0</v>
      </c>
      <c r="AA49" s="34">
        <f t="shared" si="0"/>
        <v>10519126</v>
      </c>
    </row>
    <row r="50" spans="1:27" s="4" customFormat="1" ht="12.75">
      <c r="A50" s="50" t="s">
        <v>142</v>
      </c>
      <c r="B50" s="49" t="s">
        <v>143</v>
      </c>
      <c r="C50" s="43">
        <f>C29+C32+C40+C43+C49</f>
        <v>2090873</v>
      </c>
      <c r="D50" s="43">
        <f aca="true" t="shared" si="9" ref="D50:Z50">D29+D32+D40+D43+D49</f>
        <v>0</v>
      </c>
      <c r="E50" s="43">
        <f t="shared" si="9"/>
        <v>584039</v>
      </c>
      <c r="F50" s="43">
        <f t="shared" si="9"/>
        <v>2172000</v>
      </c>
      <c r="G50" s="44">
        <f t="shared" si="9"/>
        <v>9087622</v>
      </c>
      <c r="H50" s="45">
        <f t="shared" si="9"/>
        <v>10283764</v>
      </c>
      <c r="I50" s="43">
        <f t="shared" si="9"/>
        <v>5842000</v>
      </c>
      <c r="J50" s="43">
        <f t="shared" si="9"/>
        <v>121000</v>
      </c>
      <c r="K50" s="43">
        <f t="shared" si="9"/>
        <v>1270000</v>
      </c>
      <c r="L50" s="43">
        <f t="shared" si="9"/>
        <v>1080000</v>
      </c>
      <c r="M50" s="43">
        <f t="shared" si="9"/>
        <v>446000</v>
      </c>
      <c r="N50" s="43">
        <f t="shared" si="9"/>
        <v>579000</v>
      </c>
      <c r="O50" s="43">
        <f t="shared" si="9"/>
        <v>0</v>
      </c>
      <c r="P50" s="43">
        <f t="shared" si="9"/>
        <v>114000</v>
      </c>
      <c r="Q50" s="43">
        <f t="shared" si="9"/>
        <v>1429000</v>
      </c>
      <c r="R50" s="43">
        <f t="shared" si="9"/>
        <v>733000</v>
      </c>
      <c r="S50" s="43">
        <f t="shared" si="9"/>
        <v>394000</v>
      </c>
      <c r="T50" s="43">
        <f t="shared" si="9"/>
        <v>3623000</v>
      </c>
      <c r="U50" s="43">
        <f t="shared" si="9"/>
        <v>457000</v>
      </c>
      <c r="V50" s="43">
        <f t="shared" si="9"/>
        <v>1308000</v>
      </c>
      <c r="W50" s="43">
        <f t="shared" si="9"/>
        <v>0</v>
      </c>
      <c r="X50" s="45">
        <f t="shared" si="9"/>
        <v>0</v>
      </c>
      <c r="Y50" s="45"/>
      <c r="Z50" s="43">
        <f t="shared" si="9"/>
        <v>0</v>
      </c>
      <c r="AA50" s="34">
        <f t="shared" si="0"/>
        <v>41614298</v>
      </c>
    </row>
    <row r="51" spans="1:27" ht="12.75">
      <c r="A51" s="54" t="s">
        <v>144</v>
      </c>
      <c r="B51" s="38" t="s">
        <v>145</v>
      </c>
      <c r="C51" s="33"/>
      <c r="D51" s="33"/>
      <c r="E51" s="33"/>
      <c r="F51" s="34"/>
      <c r="G51" s="35"/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36"/>
      <c r="Z51" s="37"/>
      <c r="AA51" s="34">
        <f t="shared" si="0"/>
        <v>0</v>
      </c>
    </row>
    <row r="52" spans="1:27" ht="12.75">
      <c r="A52" s="54" t="s">
        <v>146</v>
      </c>
      <c r="B52" s="38" t="s">
        <v>147</v>
      </c>
      <c r="C52" s="33"/>
      <c r="D52" s="33"/>
      <c r="E52" s="33"/>
      <c r="F52" s="34"/>
      <c r="G52" s="35"/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>
        <v>1270200</v>
      </c>
      <c r="Y52" s="36"/>
      <c r="Z52" s="37"/>
      <c r="AA52" s="34">
        <f t="shared" si="0"/>
        <v>1270200</v>
      </c>
    </row>
    <row r="53" spans="1:27" ht="12.75">
      <c r="A53" s="55" t="s">
        <v>148</v>
      </c>
      <c r="B53" s="38" t="s">
        <v>149</v>
      </c>
      <c r="C53" s="33"/>
      <c r="D53" s="33"/>
      <c r="E53" s="33"/>
      <c r="F53" s="34"/>
      <c r="G53" s="35"/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36"/>
      <c r="Z53" s="37"/>
      <c r="AA53" s="34">
        <f t="shared" si="0"/>
        <v>0</v>
      </c>
    </row>
    <row r="54" spans="1:27" ht="12.75">
      <c r="A54" s="55" t="s">
        <v>150</v>
      </c>
      <c r="B54" s="38" t="s">
        <v>151</v>
      </c>
      <c r="C54" s="33"/>
      <c r="D54" s="33"/>
      <c r="E54" s="33"/>
      <c r="F54" s="34"/>
      <c r="G54" s="35"/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36"/>
      <c r="Z54" s="37"/>
      <c r="AA54" s="34">
        <f t="shared" si="0"/>
        <v>0</v>
      </c>
    </row>
    <row r="55" spans="1:27" ht="12.75">
      <c r="A55" s="55" t="s">
        <v>152</v>
      </c>
      <c r="B55" s="38" t="s">
        <v>153</v>
      </c>
      <c r="C55" s="33"/>
      <c r="D55" s="33"/>
      <c r="E55" s="33"/>
      <c r="F55" s="34"/>
      <c r="G55" s="35"/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36"/>
      <c r="Z55" s="37"/>
      <c r="AA55" s="34">
        <f t="shared" si="0"/>
        <v>0</v>
      </c>
    </row>
    <row r="56" spans="1:27" ht="12.75">
      <c r="A56" s="54" t="s">
        <v>154</v>
      </c>
      <c r="B56" s="38" t="s">
        <v>155</v>
      </c>
      <c r="C56" s="33"/>
      <c r="D56" s="33"/>
      <c r="E56" s="33"/>
      <c r="F56" s="34"/>
      <c r="G56" s="35"/>
      <c r="H56" s="3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>
        <v>6400</v>
      </c>
      <c r="Y56" s="36"/>
      <c r="Z56" s="37"/>
      <c r="AA56" s="34">
        <f t="shared" si="0"/>
        <v>6400</v>
      </c>
    </row>
    <row r="57" spans="1:27" ht="12.75">
      <c r="A57" s="54" t="s">
        <v>156</v>
      </c>
      <c r="B57" s="38" t="s">
        <v>157</v>
      </c>
      <c r="C57" s="33"/>
      <c r="D57" s="33"/>
      <c r="E57" s="33"/>
      <c r="F57" s="34"/>
      <c r="G57" s="35"/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36"/>
      <c r="Z57" s="37"/>
      <c r="AA57" s="34">
        <f t="shared" si="0"/>
        <v>0</v>
      </c>
    </row>
    <row r="58" spans="1:27" ht="12.75">
      <c r="A58" s="54" t="s">
        <v>158</v>
      </c>
      <c r="B58" s="38" t="s">
        <v>159</v>
      </c>
      <c r="C58" s="33"/>
      <c r="D58" s="33"/>
      <c r="E58" s="33"/>
      <c r="F58" s="34"/>
      <c r="G58" s="35"/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>
        <v>25150000</v>
      </c>
      <c r="Y58" s="36"/>
      <c r="Z58" s="37"/>
      <c r="AA58" s="34">
        <f t="shared" si="0"/>
        <v>25150000</v>
      </c>
    </row>
    <row r="59" spans="1:27" s="4" customFormat="1" ht="12.75">
      <c r="A59" s="56" t="s">
        <v>160</v>
      </c>
      <c r="B59" s="49" t="s">
        <v>161</v>
      </c>
      <c r="C59" s="43">
        <f>SUM(C51:C58)</f>
        <v>0</v>
      </c>
      <c r="D59" s="43">
        <f aca="true" t="shared" si="10" ref="D59:Z59">SUM(D51:D58)</f>
        <v>0</v>
      </c>
      <c r="E59" s="43">
        <f t="shared" si="10"/>
        <v>0</v>
      </c>
      <c r="F59" s="43">
        <f t="shared" si="10"/>
        <v>0</v>
      </c>
      <c r="G59" s="44">
        <f t="shared" si="10"/>
        <v>0</v>
      </c>
      <c r="H59" s="45">
        <f t="shared" si="10"/>
        <v>0</v>
      </c>
      <c r="I59" s="43">
        <f t="shared" si="10"/>
        <v>0</v>
      </c>
      <c r="J59" s="43">
        <f t="shared" si="10"/>
        <v>0</v>
      </c>
      <c r="K59" s="43">
        <f t="shared" si="10"/>
        <v>0</v>
      </c>
      <c r="L59" s="43">
        <f t="shared" si="10"/>
        <v>0</v>
      </c>
      <c r="M59" s="43">
        <f t="shared" si="10"/>
        <v>0</v>
      </c>
      <c r="N59" s="43">
        <f t="shared" si="10"/>
        <v>0</v>
      </c>
      <c r="O59" s="43">
        <f t="shared" si="10"/>
        <v>0</v>
      </c>
      <c r="P59" s="43">
        <f t="shared" si="10"/>
        <v>0</v>
      </c>
      <c r="Q59" s="43">
        <f t="shared" si="10"/>
        <v>0</v>
      </c>
      <c r="R59" s="43">
        <f t="shared" si="10"/>
        <v>0</v>
      </c>
      <c r="S59" s="43">
        <f t="shared" si="10"/>
        <v>0</v>
      </c>
      <c r="T59" s="43">
        <f t="shared" si="10"/>
        <v>0</v>
      </c>
      <c r="U59" s="43">
        <f t="shared" si="10"/>
        <v>0</v>
      </c>
      <c r="V59" s="43">
        <f t="shared" si="10"/>
        <v>0</v>
      </c>
      <c r="W59" s="43">
        <f t="shared" si="10"/>
        <v>0</v>
      </c>
      <c r="X59" s="45">
        <f t="shared" si="10"/>
        <v>26426600</v>
      </c>
      <c r="Y59" s="45"/>
      <c r="Z59" s="43">
        <f t="shared" si="10"/>
        <v>0</v>
      </c>
      <c r="AA59" s="34">
        <f t="shared" si="0"/>
        <v>26426600</v>
      </c>
    </row>
    <row r="60" spans="1:27" ht="12.75">
      <c r="A60" s="57" t="s">
        <v>162</v>
      </c>
      <c r="B60" s="38" t="s">
        <v>163</v>
      </c>
      <c r="C60" s="33"/>
      <c r="D60" s="33"/>
      <c r="E60" s="33"/>
      <c r="F60" s="34"/>
      <c r="G60" s="35"/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36"/>
      <c r="Z60" s="37"/>
      <c r="AA60" s="34">
        <f t="shared" si="0"/>
        <v>0</v>
      </c>
    </row>
    <row r="61" spans="1:27" ht="12.75">
      <c r="A61" s="57" t="s">
        <v>164</v>
      </c>
      <c r="B61" s="38" t="s">
        <v>165</v>
      </c>
      <c r="C61" s="33"/>
      <c r="D61" s="33"/>
      <c r="E61" s="33"/>
      <c r="F61" s="34"/>
      <c r="G61" s="35"/>
      <c r="H61" s="3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36">
        <v>951734</v>
      </c>
      <c r="Z61" s="37"/>
      <c r="AA61" s="34">
        <f t="shared" si="0"/>
        <v>951734</v>
      </c>
    </row>
    <row r="62" spans="1:27" ht="12.75">
      <c r="A62" s="57" t="s">
        <v>166</v>
      </c>
      <c r="B62" s="38" t="s">
        <v>167</v>
      </c>
      <c r="C62" s="33"/>
      <c r="D62" s="33"/>
      <c r="E62" s="33"/>
      <c r="F62" s="34"/>
      <c r="G62" s="35"/>
      <c r="H62" s="36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36"/>
      <c r="Z62" s="37"/>
      <c r="AA62" s="34">
        <f t="shared" si="0"/>
        <v>0</v>
      </c>
    </row>
    <row r="63" spans="1:27" ht="12.75">
      <c r="A63" s="57" t="s">
        <v>168</v>
      </c>
      <c r="B63" s="38" t="s">
        <v>169</v>
      </c>
      <c r="C63" s="33"/>
      <c r="D63" s="33"/>
      <c r="E63" s="33"/>
      <c r="F63" s="34"/>
      <c r="G63" s="35"/>
      <c r="H63" s="3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36"/>
      <c r="Z63" s="37"/>
      <c r="AA63" s="34">
        <f t="shared" si="0"/>
        <v>0</v>
      </c>
    </row>
    <row r="64" spans="1:27" ht="12.75">
      <c r="A64" s="57" t="s">
        <v>170</v>
      </c>
      <c r="B64" s="38" t="s">
        <v>171</v>
      </c>
      <c r="C64" s="33"/>
      <c r="D64" s="33"/>
      <c r="E64" s="33"/>
      <c r="F64" s="34"/>
      <c r="G64" s="35"/>
      <c r="H64" s="3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36"/>
      <c r="Z64" s="37"/>
      <c r="AA64" s="34">
        <f t="shared" si="0"/>
        <v>0</v>
      </c>
    </row>
    <row r="65" spans="1:27" ht="12.75">
      <c r="A65" s="57" t="s">
        <v>172</v>
      </c>
      <c r="B65" s="38" t="s">
        <v>173</v>
      </c>
      <c r="C65" s="33"/>
      <c r="D65" s="33"/>
      <c r="E65" s="33"/>
      <c r="F65" s="34"/>
      <c r="G65" s="35"/>
      <c r="H65" s="36">
        <v>1250000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36"/>
      <c r="Z65" s="37"/>
      <c r="AA65" s="34">
        <f t="shared" si="0"/>
        <v>1250000</v>
      </c>
    </row>
    <row r="66" spans="1:27" ht="12.75">
      <c r="A66" s="57" t="s">
        <v>174</v>
      </c>
      <c r="B66" s="38" t="s">
        <v>175</v>
      </c>
      <c r="C66" s="33"/>
      <c r="D66" s="33"/>
      <c r="E66" s="33"/>
      <c r="F66" s="34"/>
      <c r="G66" s="35"/>
      <c r="H66" s="36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36"/>
      <c r="Z66" s="37"/>
      <c r="AA66" s="34">
        <f t="shared" si="0"/>
        <v>0</v>
      </c>
    </row>
    <row r="67" spans="1:27" ht="12.75">
      <c r="A67" s="57" t="s">
        <v>176</v>
      </c>
      <c r="B67" s="38" t="s">
        <v>177</v>
      </c>
      <c r="C67" s="33"/>
      <c r="D67" s="33"/>
      <c r="E67" s="33"/>
      <c r="F67" s="34"/>
      <c r="G67" s="35"/>
      <c r="H67" s="36">
        <v>1500000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36"/>
      <c r="Z67" s="37"/>
      <c r="AA67" s="34">
        <f t="shared" si="0"/>
        <v>1500000</v>
      </c>
    </row>
    <row r="68" spans="1:27" ht="12.75">
      <c r="A68" s="57" t="s">
        <v>178</v>
      </c>
      <c r="B68" s="38" t="s">
        <v>179</v>
      </c>
      <c r="C68" s="33"/>
      <c r="D68" s="33"/>
      <c r="E68" s="33"/>
      <c r="F68" s="34"/>
      <c r="G68" s="35"/>
      <c r="H68" s="3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36"/>
      <c r="Z68" s="37"/>
      <c r="AA68" s="34">
        <f t="shared" si="0"/>
        <v>0</v>
      </c>
    </row>
    <row r="69" spans="1:27" ht="12.75">
      <c r="A69" s="58" t="s">
        <v>180</v>
      </c>
      <c r="B69" s="38" t="s">
        <v>181</v>
      </c>
      <c r="C69" s="33"/>
      <c r="D69" s="33"/>
      <c r="E69" s="33"/>
      <c r="F69" s="34"/>
      <c r="G69" s="35"/>
      <c r="H69" s="36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36"/>
      <c r="Z69" s="37"/>
      <c r="AA69" s="34">
        <f t="shared" si="0"/>
        <v>0</v>
      </c>
    </row>
    <row r="70" spans="1:27" ht="12.75">
      <c r="A70" s="57" t="s">
        <v>182</v>
      </c>
      <c r="B70" s="38" t="s">
        <v>183</v>
      </c>
      <c r="C70" s="33"/>
      <c r="D70" s="33"/>
      <c r="E70" s="33"/>
      <c r="F70" s="34"/>
      <c r="G70" s="35"/>
      <c r="H70" s="36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36"/>
      <c r="Z70" s="37"/>
      <c r="AA70" s="34"/>
    </row>
    <row r="71" spans="1:27" ht="12.75">
      <c r="A71" s="58" t="s">
        <v>184</v>
      </c>
      <c r="B71" s="38" t="s">
        <v>185</v>
      </c>
      <c r="C71" s="33"/>
      <c r="D71" s="33"/>
      <c r="E71" s="33"/>
      <c r="F71" s="34"/>
      <c r="G71" s="35"/>
      <c r="H71" s="36">
        <v>6112000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36"/>
      <c r="Z71" s="37"/>
      <c r="AA71" s="34">
        <f>SUM(C71:Z71)</f>
        <v>6112000</v>
      </c>
    </row>
    <row r="72" spans="1:27" ht="12.75">
      <c r="A72" s="58" t="s">
        <v>186</v>
      </c>
      <c r="B72" s="38" t="s">
        <v>187</v>
      </c>
      <c r="C72" s="33"/>
      <c r="D72" s="33"/>
      <c r="E72" s="33"/>
      <c r="F72" s="34"/>
      <c r="G72" s="35"/>
      <c r="H72" s="36">
        <v>319019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36"/>
      <c r="Z72" s="37"/>
      <c r="AA72" s="34">
        <f aca="true" t="shared" si="11" ref="AA72:AA127">SUM(C72:Z72)</f>
        <v>319019</v>
      </c>
    </row>
    <row r="73" spans="1:27" s="4" customFormat="1" ht="12.75">
      <c r="A73" s="56" t="s">
        <v>188</v>
      </c>
      <c r="B73" s="49" t="s">
        <v>189</v>
      </c>
      <c r="C73" s="43">
        <f>SUM(C60:C72)</f>
        <v>0</v>
      </c>
      <c r="D73" s="43">
        <f aca="true" t="shared" si="12" ref="D73:Z73">SUM(D60:D72)</f>
        <v>0</v>
      </c>
      <c r="E73" s="43">
        <f t="shared" si="12"/>
        <v>0</v>
      </c>
      <c r="F73" s="43">
        <f t="shared" si="12"/>
        <v>0</v>
      </c>
      <c r="G73" s="44">
        <f t="shared" si="12"/>
        <v>0</v>
      </c>
      <c r="H73" s="45">
        <f t="shared" si="12"/>
        <v>9181019</v>
      </c>
      <c r="I73" s="43">
        <f t="shared" si="12"/>
        <v>0</v>
      </c>
      <c r="J73" s="43">
        <f t="shared" si="12"/>
        <v>0</v>
      </c>
      <c r="K73" s="43">
        <f t="shared" si="12"/>
        <v>0</v>
      </c>
      <c r="L73" s="43">
        <f t="shared" si="12"/>
        <v>0</v>
      </c>
      <c r="M73" s="43">
        <f t="shared" si="12"/>
        <v>0</v>
      </c>
      <c r="N73" s="43">
        <f t="shared" si="12"/>
        <v>0</v>
      </c>
      <c r="O73" s="43">
        <f t="shared" si="12"/>
        <v>0</v>
      </c>
      <c r="P73" s="43">
        <f t="shared" si="12"/>
        <v>0</v>
      </c>
      <c r="Q73" s="43">
        <f t="shared" si="12"/>
        <v>0</v>
      </c>
      <c r="R73" s="43">
        <f t="shared" si="12"/>
        <v>0</v>
      </c>
      <c r="S73" s="43">
        <f t="shared" si="12"/>
        <v>0</v>
      </c>
      <c r="T73" s="43">
        <f t="shared" si="12"/>
        <v>0</v>
      </c>
      <c r="U73" s="43">
        <f t="shared" si="12"/>
        <v>0</v>
      </c>
      <c r="V73" s="43">
        <f t="shared" si="12"/>
        <v>0</v>
      </c>
      <c r="W73" s="43">
        <f t="shared" si="12"/>
        <v>0</v>
      </c>
      <c r="X73" s="45">
        <f t="shared" si="12"/>
        <v>0</v>
      </c>
      <c r="Y73" s="45">
        <f t="shared" si="12"/>
        <v>951734</v>
      </c>
      <c r="Z73" s="43">
        <f t="shared" si="12"/>
        <v>0</v>
      </c>
      <c r="AA73" s="34">
        <f t="shared" si="11"/>
        <v>10132753</v>
      </c>
    </row>
    <row r="74" spans="1:27" s="4" customFormat="1" ht="12.75">
      <c r="A74" s="59" t="s">
        <v>190</v>
      </c>
      <c r="B74" s="49"/>
      <c r="C74" s="43"/>
      <c r="D74" s="43"/>
      <c r="E74" s="43"/>
      <c r="F74" s="51"/>
      <c r="G74" s="52"/>
      <c r="H74" s="30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0"/>
      <c r="Y74" s="30"/>
      <c r="Z74" s="29"/>
      <c r="AA74" s="34">
        <f t="shared" si="11"/>
        <v>0</v>
      </c>
    </row>
    <row r="75" spans="1:27" ht="12.75">
      <c r="A75" s="60" t="s">
        <v>191</v>
      </c>
      <c r="B75" s="38" t="s">
        <v>192</v>
      </c>
      <c r="C75" s="33"/>
      <c r="D75" s="33"/>
      <c r="E75" s="33"/>
      <c r="F75" s="34"/>
      <c r="G75" s="35"/>
      <c r="H75" s="3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36"/>
      <c r="Z75" s="37"/>
      <c r="AA75" s="34">
        <f t="shared" si="11"/>
        <v>0</v>
      </c>
    </row>
    <row r="76" spans="1:27" ht="12.75">
      <c r="A76" s="60" t="s">
        <v>193</v>
      </c>
      <c r="B76" s="38" t="s">
        <v>194</v>
      </c>
      <c r="C76" s="33"/>
      <c r="D76" s="33"/>
      <c r="E76" s="33"/>
      <c r="F76" s="34"/>
      <c r="G76" s="35"/>
      <c r="H76" s="36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36"/>
      <c r="Z76" s="37"/>
      <c r="AA76" s="34">
        <f t="shared" si="11"/>
        <v>0</v>
      </c>
    </row>
    <row r="77" spans="1:27" ht="12.75">
      <c r="A77" s="60" t="s">
        <v>195</v>
      </c>
      <c r="B77" s="38" t="s">
        <v>196</v>
      </c>
      <c r="C77" s="33"/>
      <c r="D77" s="33"/>
      <c r="E77" s="33"/>
      <c r="F77" s="34"/>
      <c r="G77" s="35">
        <v>68800</v>
      </c>
      <c r="H77" s="36">
        <v>264880</v>
      </c>
      <c r="I77" s="37"/>
      <c r="J77" s="37"/>
      <c r="K77" s="37"/>
      <c r="L77" s="37"/>
      <c r="M77" s="37"/>
      <c r="N77" s="37"/>
      <c r="O77" s="37"/>
      <c r="P77" s="37"/>
      <c r="Q77" s="37"/>
      <c r="R77" s="37">
        <v>83000</v>
      </c>
      <c r="S77" s="37"/>
      <c r="T77" s="37"/>
      <c r="U77" s="37"/>
      <c r="V77" s="37"/>
      <c r="W77" s="37"/>
      <c r="X77" s="36"/>
      <c r="Y77" s="36"/>
      <c r="Z77" s="37"/>
      <c r="AA77" s="34">
        <f t="shared" si="11"/>
        <v>416680</v>
      </c>
    </row>
    <row r="78" spans="1:27" ht="12.75">
      <c r="A78" s="60" t="s">
        <v>197</v>
      </c>
      <c r="B78" s="38" t="s">
        <v>198</v>
      </c>
      <c r="C78" s="33"/>
      <c r="D78" s="33"/>
      <c r="E78" s="33"/>
      <c r="F78" s="34">
        <v>200000</v>
      </c>
      <c r="G78" s="35"/>
      <c r="H78" s="36"/>
      <c r="I78" s="37">
        <v>920000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>
        <v>2485901</v>
      </c>
      <c r="X78" s="36"/>
      <c r="Y78" s="36"/>
      <c r="Z78" s="37"/>
      <c r="AA78" s="34">
        <f t="shared" si="11"/>
        <v>3605901</v>
      </c>
    </row>
    <row r="79" spans="1:27" ht="12.75">
      <c r="A79" s="46" t="s">
        <v>199</v>
      </c>
      <c r="B79" s="38" t="s">
        <v>200</v>
      </c>
      <c r="C79" s="33"/>
      <c r="D79" s="33"/>
      <c r="E79" s="33"/>
      <c r="F79" s="34"/>
      <c r="G79" s="35"/>
      <c r="H79" s="36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36"/>
      <c r="Z79" s="37"/>
      <c r="AA79" s="34">
        <f t="shared" si="11"/>
        <v>0</v>
      </c>
    </row>
    <row r="80" spans="1:27" ht="12.75">
      <c r="A80" s="46" t="s">
        <v>201</v>
      </c>
      <c r="B80" s="38" t="s">
        <v>202</v>
      </c>
      <c r="C80" s="33"/>
      <c r="D80" s="33"/>
      <c r="E80" s="33"/>
      <c r="F80" s="34"/>
      <c r="G80" s="35"/>
      <c r="H80" s="36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36"/>
      <c r="Z80" s="37"/>
      <c r="AA80" s="34">
        <f t="shared" si="11"/>
        <v>0</v>
      </c>
    </row>
    <row r="81" spans="1:27" ht="12.75">
      <c r="A81" s="46" t="s">
        <v>203</v>
      </c>
      <c r="B81" s="38" t="s">
        <v>204</v>
      </c>
      <c r="C81" s="33"/>
      <c r="D81" s="33"/>
      <c r="E81" s="33"/>
      <c r="F81" s="34">
        <v>54000</v>
      </c>
      <c r="G81" s="35"/>
      <c r="H81" s="36">
        <v>37991</v>
      </c>
      <c r="I81" s="37">
        <v>248000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>
        <v>794742</v>
      </c>
      <c r="X81" s="36"/>
      <c r="Y81" s="36"/>
      <c r="Z81" s="37"/>
      <c r="AA81" s="34">
        <f t="shared" si="11"/>
        <v>1134733</v>
      </c>
    </row>
    <row r="82" spans="1:27" s="4" customFormat="1" ht="12.75">
      <c r="A82" s="61" t="s">
        <v>205</v>
      </c>
      <c r="B82" s="49" t="s">
        <v>206</v>
      </c>
      <c r="C82" s="43">
        <f>SUM(C75:C81)</f>
        <v>0</v>
      </c>
      <c r="D82" s="43">
        <f aca="true" t="shared" si="13" ref="D82:Z82">SUM(D75:D81)</f>
        <v>0</v>
      </c>
      <c r="E82" s="43">
        <f t="shared" si="13"/>
        <v>0</v>
      </c>
      <c r="F82" s="43">
        <f t="shared" si="13"/>
        <v>254000</v>
      </c>
      <c r="G82" s="44">
        <f t="shared" si="13"/>
        <v>68800</v>
      </c>
      <c r="H82" s="45">
        <f t="shared" si="13"/>
        <v>302871</v>
      </c>
      <c r="I82" s="43">
        <f t="shared" si="13"/>
        <v>1168000</v>
      </c>
      <c r="J82" s="43">
        <f t="shared" si="13"/>
        <v>0</v>
      </c>
      <c r="K82" s="43">
        <f t="shared" si="13"/>
        <v>0</v>
      </c>
      <c r="L82" s="43">
        <f t="shared" si="13"/>
        <v>0</v>
      </c>
      <c r="M82" s="43">
        <f t="shared" si="13"/>
        <v>0</v>
      </c>
      <c r="N82" s="43">
        <f t="shared" si="13"/>
        <v>0</v>
      </c>
      <c r="O82" s="43">
        <f t="shared" si="13"/>
        <v>0</v>
      </c>
      <c r="P82" s="43">
        <f t="shared" si="13"/>
        <v>0</v>
      </c>
      <c r="Q82" s="43">
        <f t="shared" si="13"/>
        <v>0</v>
      </c>
      <c r="R82" s="43">
        <f t="shared" si="13"/>
        <v>83000</v>
      </c>
      <c r="S82" s="43">
        <f t="shared" si="13"/>
        <v>0</v>
      </c>
      <c r="T82" s="43">
        <f t="shared" si="13"/>
        <v>0</v>
      </c>
      <c r="U82" s="43">
        <f t="shared" si="13"/>
        <v>0</v>
      </c>
      <c r="V82" s="43">
        <f t="shared" si="13"/>
        <v>0</v>
      </c>
      <c r="W82" s="43">
        <f t="shared" si="13"/>
        <v>3280643</v>
      </c>
      <c r="X82" s="45">
        <f t="shared" si="13"/>
        <v>0</v>
      </c>
      <c r="Y82" s="45">
        <f t="shared" si="13"/>
        <v>0</v>
      </c>
      <c r="Z82" s="43">
        <f t="shared" si="13"/>
        <v>0</v>
      </c>
      <c r="AA82" s="34">
        <f t="shared" si="11"/>
        <v>5157314</v>
      </c>
    </row>
    <row r="83" spans="1:27" ht="12.75">
      <c r="A83" s="54" t="s">
        <v>207</v>
      </c>
      <c r="B83" s="38" t="s">
        <v>208</v>
      </c>
      <c r="C83" s="33"/>
      <c r="D83" s="33"/>
      <c r="E83" s="33">
        <v>35225697</v>
      </c>
      <c r="F83" s="34">
        <v>300000</v>
      </c>
      <c r="G83" s="35"/>
      <c r="H83" s="36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>
        <v>300000</v>
      </c>
      <c r="U83" s="37"/>
      <c r="V83" s="37"/>
      <c r="W83" s="37"/>
      <c r="X83" s="36"/>
      <c r="Y83" s="36"/>
      <c r="Z83" s="37">
        <v>42458000</v>
      </c>
      <c r="AA83" s="34">
        <f t="shared" si="11"/>
        <v>78283697</v>
      </c>
    </row>
    <row r="84" spans="1:27" ht="12.75">
      <c r="A84" s="54" t="s">
        <v>209</v>
      </c>
      <c r="B84" s="38" t="s">
        <v>210</v>
      </c>
      <c r="C84" s="33"/>
      <c r="D84" s="33"/>
      <c r="E84" s="33"/>
      <c r="F84" s="34"/>
      <c r="G84" s="35"/>
      <c r="H84" s="36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36"/>
      <c r="Z84" s="37"/>
      <c r="AA84" s="34">
        <f t="shared" si="11"/>
        <v>0</v>
      </c>
    </row>
    <row r="85" spans="1:27" ht="12.75">
      <c r="A85" s="54" t="s">
        <v>211</v>
      </c>
      <c r="B85" s="38" t="s">
        <v>212</v>
      </c>
      <c r="C85" s="33"/>
      <c r="D85" s="33"/>
      <c r="E85" s="33"/>
      <c r="F85" s="34"/>
      <c r="G85" s="35"/>
      <c r="H85" s="36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36"/>
      <c r="Z85" s="37"/>
      <c r="AA85" s="34">
        <f t="shared" si="11"/>
        <v>0</v>
      </c>
    </row>
    <row r="86" spans="1:27" ht="12.75">
      <c r="A86" s="54" t="s">
        <v>213</v>
      </c>
      <c r="B86" s="38" t="s">
        <v>214</v>
      </c>
      <c r="C86" s="33"/>
      <c r="D86" s="33"/>
      <c r="E86" s="33">
        <v>9425511</v>
      </c>
      <c r="F86" s="34">
        <v>81000</v>
      </c>
      <c r="G86" s="35"/>
      <c r="H86" s="36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>
        <v>81000</v>
      </c>
      <c r="U86" s="37"/>
      <c r="V86" s="37"/>
      <c r="W86" s="37"/>
      <c r="X86" s="36"/>
      <c r="Y86" s="36"/>
      <c r="Z86" s="37">
        <v>11435000</v>
      </c>
      <c r="AA86" s="34">
        <f t="shared" si="11"/>
        <v>21022511</v>
      </c>
    </row>
    <row r="87" spans="1:27" s="4" customFormat="1" ht="12.75">
      <c r="A87" s="56" t="s">
        <v>215</v>
      </c>
      <c r="B87" s="49" t="s">
        <v>216</v>
      </c>
      <c r="C87" s="43">
        <f>SUM(C83:C86)</f>
        <v>0</v>
      </c>
      <c r="D87" s="43">
        <f aca="true" t="shared" si="14" ref="D87:Z87">SUM(D83:D86)</f>
        <v>0</v>
      </c>
      <c r="E87" s="43">
        <f t="shared" si="14"/>
        <v>44651208</v>
      </c>
      <c r="F87" s="43">
        <f t="shared" si="14"/>
        <v>381000</v>
      </c>
      <c r="G87" s="44">
        <f t="shared" si="14"/>
        <v>0</v>
      </c>
      <c r="H87" s="45">
        <f t="shared" si="14"/>
        <v>0</v>
      </c>
      <c r="I87" s="43">
        <f t="shared" si="14"/>
        <v>0</v>
      </c>
      <c r="J87" s="43">
        <f t="shared" si="14"/>
        <v>0</v>
      </c>
      <c r="K87" s="43">
        <f t="shared" si="14"/>
        <v>0</v>
      </c>
      <c r="L87" s="43">
        <f t="shared" si="14"/>
        <v>0</v>
      </c>
      <c r="M87" s="43">
        <f t="shared" si="14"/>
        <v>0</v>
      </c>
      <c r="N87" s="43">
        <f t="shared" si="14"/>
        <v>0</v>
      </c>
      <c r="O87" s="43">
        <f t="shared" si="14"/>
        <v>0</v>
      </c>
      <c r="P87" s="43">
        <f t="shared" si="14"/>
        <v>0</v>
      </c>
      <c r="Q87" s="43">
        <f t="shared" si="14"/>
        <v>0</v>
      </c>
      <c r="R87" s="43">
        <f t="shared" si="14"/>
        <v>0</v>
      </c>
      <c r="S87" s="43">
        <f t="shared" si="14"/>
        <v>0</v>
      </c>
      <c r="T87" s="43">
        <f t="shared" si="14"/>
        <v>381000</v>
      </c>
      <c r="U87" s="43">
        <f t="shared" si="14"/>
        <v>0</v>
      </c>
      <c r="V87" s="43">
        <f t="shared" si="14"/>
        <v>0</v>
      </c>
      <c r="W87" s="43">
        <f t="shared" si="14"/>
        <v>0</v>
      </c>
      <c r="X87" s="45">
        <f t="shared" si="14"/>
        <v>0</v>
      </c>
      <c r="Y87" s="45">
        <f t="shared" si="14"/>
        <v>0</v>
      </c>
      <c r="Z87" s="43">
        <f t="shared" si="14"/>
        <v>53893000</v>
      </c>
      <c r="AA87" s="34">
        <f t="shared" si="11"/>
        <v>99306208</v>
      </c>
    </row>
    <row r="88" spans="1:27" ht="12.75">
      <c r="A88" s="54" t="s">
        <v>217</v>
      </c>
      <c r="B88" s="38" t="s">
        <v>218</v>
      </c>
      <c r="C88" s="33"/>
      <c r="D88" s="33"/>
      <c r="E88" s="33"/>
      <c r="F88" s="34"/>
      <c r="G88" s="35"/>
      <c r="H88" s="36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36"/>
      <c r="Z88" s="37"/>
      <c r="AA88" s="34">
        <f t="shared" si="11"/>
        <v>0</v>
      </c>
    </row>
    <row r="89" spans="1:27" ht="12.75">
      <c r="A89" s="54" t="s">
        <v>219</v>
      </c>
      <c r="B89" s="38" t="s">
        <v>220</v>
      </c>
      <c r="C89" s="33"/>
      <c r="D89" s="33"/>
      <c r="E89" s="33"/>
      <c r="F89" s="34"/>
      <c r="G89" s="35"/>
      <c r="H89" s="36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36"/>
      <c r="Z89" s="37"/>
      <c r="AA89" s="34">
        <f t="shared" si="11"/>
        <v>0</v>
      </c>
    </row>
    <row r="90" spans="1:27" ht="12.75">
      <c r="A90" s="54" t="s">
        <v>221</v>
      </c>
      <c r="B90" s="38" t="s">
        <v>222</v>
      </c>
      <c r="C90" s="33"/>
      <c r="D90" s="33"/>
      <c r="E90" s="33"/>
      <c r="F90" s="34"/>
      <c r="G90" s="35"/>
      <c r="H90" s="36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36"/>
      <c r="Z90" s="37"/>
      <c r="AA90" s="34">
        <f t="shared" si="11"/>
        <v>0</v>
      </c>
    </row>
    <row r="91" spans="1:27" ht="12.75">
      <c r="A91" s="54" t="s">
        <v>223</v>
      </c>
      <c r="B91" s="38" t="s">
        <v>224</v>
      </c>
      <c r="C91" s="33"/>
      <c r="D91" s="33"/>
      <c r="E91" s="33"/>
      <c r="F91" s="34"/>
      <c r="G91" s="35"/>
      <c r="H91" s="36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36"/>
      <c r="Z91" s="37"/>
      <c r="AA91" s="34">
        <f t="shared" si="11"/>
        <v>0</v>
      </c>
    </row>
    <row r="92" spans="1:27" ht="12.75">
      <c r="A92" s="54" t="s">
        <v>225</v>
      </c>
      <c r="B92" s="38" t="s">
        <v>226</v>
      </c>
      <c r="C92" s="33"/>
      <c r="D92" s="33"/>
      <c r="E92" s="33"/>
      <c r="F92" s="34"/>
      <c r="G92" s="35"/>
      <c r="H92" s="36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36"/>
      <c r="Z92" s="37"/>
      <c r="AA92" s="34">
        <f t="shared" si="11"/>
        <v>0</v>
      </c>
    </row>
    <row r="93" spans="1:27" ht="12.75">
      <c r="A93" s="54" t="s">
        <v>227</v>
      </c>
      <c r="B93" s="38" t="s">
        <v>228</v>
      </c>
      <c r="C93" s="33"/>
      <c r="D93" s="33"/>
      <c r="E93" s="33"/>
      <c r="F93" s="34"/>
      <c r="G93" s="35"/>
      <c r="H93" s="36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36"/>
      <c r="Z93" s="37"/>
      <c r="AA93" s="34">
        <f t="shared" si="11"/>
        <v>0</v>
      </c>
    </row>
    <row r="94" spans="1:27" ht="12.75">
      <c r="A94" s="54" t="s">
        <v>229</v>
      </c>
      <c r="B94" s="38" t="s">
        <v>230</v>
      </c>
      <c r="C94" s="33"/>
      <c r="D94" s="33"/>
      <c r="E94" s="33"/>
      <c r="F94" s="34"/>
      <c r="G94" s="35"/>
      <c r="H94" s="36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36"/>
      <c r="Z94" s="37"/>
      <c r="AA94" s="34">
        <f t="shared" si="11"/>
        <v>0</v>
      </c>
    </row>
    <row r="95" spans="1:27" ht="12.75">
      <c r="A95" s="54" t="s">
        <v>231</v>
      </c>
      <c r="B95" s="38" t="s">
        <v>232</v>
      </c>
      <c r="C95" s="33"/>
      <c r="D95" s="33"/>
      <c r="E95" s="33"/>
      <c r="F95" s="34"/>
      <c r="G95" s="35"/>
      <c r="H95" s="36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36"/>
      <c r="Z95" s="37"/>
      <c r="AA95" s="34">
        <f t="shared" si="11"/>
        <v>0</v>
      </c>
    </row>
    <row r="96" spans="1:27" ht="12.75">
      <c r="A96" s="54" t="s">
        <v>233</v>
      </c>
      <c r="B96" s="38" t="s">
        <v>234</v>
      </c>
      <c r="C96" s="33"/>
      <c r="D96" s="33"/>
      <c r="E96" s="33"/>
      <c r="F96" s="34"/>
      <c r="G96" s="35"/>
      <c r="H96" s="36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36"/>
      <c r="Z96" s="37"/>
      <c r="AA96" s="34"/>
    </row>
    <row r="97" spans="1:27" s="4" customFormat="1" ht="12.75">
      <c r="A97" s="56" t="s">
        <v>235</v>
      </c>
      <c r="B97" s="49" t="s">
        <v>236</v>
      </c>
      <c r="C97" s="43">
        <f aca="true" t="shared" si="15" ref="C97:Z97">SUM(C88:C95)</f>
        <v>0</v>
      </c>
      <c r="D97" s="43">
        <f t="shared" si="15"/>
        <v>0</v>
      </c>
      <c r="E97" s="43">
        <f t="shared" si="15"/>
        <v>0</v>
      </c>
      <c r="F97" s="43">
        <f t="shared" si="15"/>
        <v>0</v>
      </c>
      <c r="G97" s="44">
        <f t="shared" si="15"/>
        <v>0</v>
      </c>
      <c r="H97" s="45">
        <f t="shared" si="15"/>
        <v>0</v>
      </c>
      <c r="I97" s="43">
        <f t="shared" si="15"/>
        <v>0</v>
      </c>
      <c r="J97" s="43">
        <f t="shared" si="15"/>
        <v>0</v>
      </c>
      <c r="K97" s="43">
        <f t="shared" si="15"/>
        <v>0</v>
      </c>
      <c r="L97" s="43">
        <f t="shared" si="15"/>
        <v>0</v>
      </c>
      <c r="M97" s="43">
        <f t="shared" si="15"/>
        <v>0</v>
      </c>
      <c r="N97" s="43">
        <f t="shared" si="15"/>
        <v>0</v>
      </c>
      <c r="O97" s="43">
        <f t="shared" si="15"/>
        <v>0</v>
      </c>
      <c r="P97" s="43">
        <f t="shared" si="15"/>
        <v>0</v>
      </c>
      <c r="Q97" s="43">
        <f t="shared" si="15"/>
        <v>0</v>
      </c>
      <c r="R97" s="43">
        <f t="shared" si="15"/>
        <v>0</v>
      </c>
      <c r="S97" s="43">
        <f t="shared" si="15"/>
        <v>0</v>
      </c>
      <c r="T97" s="43">
        <f t="shared" si="15"/>
        <v>0</v>
      </c>
      <c r="U97" s="43">
        <f t="shared" si="15"/>
        <v>0</v>
      </c>
      <c r="V97" s="43">
        <f t="shared" si="15"/>
        <v>0</v>
      </c>
      <c r="W97" s="43">
        <f t="shared" si="15"/>
        <v>0</v>
      </c>
      <c r="X97" s="45">
        <f t="shared" si="15"/>
        <v>0</v>
      </c>
      <c r="Y97" s="45"/>
      <c r="Z97" s="43">
        <f t="shared" si="15"/>
        <v>0</v>
      </c>
      <c r="AA97" s="34">
        <f t="shared" si="11"/>
        <v>0</v>
      </c>
    </row>
    <row r="98" spans="1:27" s="4" customFormat="1" ht="12.75">
      <c r="A98" s="59" t="s">
        <v>237</v>
      </c>
      <c r="B98" s="49"/>
      <c r="C98" s="43"/>
      <c r="D98" s="43"/>
      <c r="E98" s="43"/>
      <c r="F98" s="51"/>
      <c r="G98" s="52"/>
      <c r="H98" s="30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30"/>
      <c r="Y98" s="30"/>
      <c r="Z98" s="29"/>
      <c r="AA98" s="34">
        <f t="shared" si="11"/>
        <v>0</v>
      </c>
    </row>
    <row r="99" spans="1:27" s="4" customFormat="1" ht="12.75">
      <c r="A99" s="62" t="s">
        <v>238</v>
      </c>
      <c r="B99" s="63" t="s">
        <v>239</v>
      </c>
      <c r="C99" s="43">
        <f aca="true" t="shared" si="16" ref="C99:Z99">C24+C25+C50+C59+C73+C82+C87+C97</f>
        <v>8670873</v>
      </c>
      <c r="D99" s="43">
        <f t="shared" si="16"/>
        <v>0</v>
      </c>
      <c r="E99" s="43">
        <f t="shared" si="16"/>
        <v>45235247</v>
      </c>
      <c r="F99" s="43">
        <f t="shared" si="16"/>
        <v>2807000</v>
      </c>
      <c r="G99" s="44">
        <f t="shared" si="16"/>
        <v>23992849</v>
      </c>
      <c r="H99" s="45">
        <f t="shared" si="16"/>
        <v>37208654</v>
      </c>
      <c r="I99" s="43">
        <f t="shared" si="16"/>
        <v>7010000</v>
      </c>
      <c r="J99" s="43">
        <f t="shared" si="16"/>
        <v>265000</v>
      </c>
      <c r="K99" s="43">
        <f t="shared" si="16"/>
        <v>1270000</v>
      </c>
      <c r="L99" s="43">
        <f t="shared" si="16"/>
        <v>1080000</v>
      </c>
      <c r="M99" s="43">
        <f t="shared" si="16"/>
        <v>446000</v>
      </c>
      <c r="N99" s="43">
        <f t="shared" si="16"/>
        <v>579000</v>
      </c>
      <c r="O99" s="43">
        <f t="shared" si="16"/>
        <v>0</v>
      </c>
      <c r="P99" s="43">
        <f t="shared" si="16"/>
        <v>114000</v>
      </c>
      <c r="Q99" s="43">
        <f t="shared" si="16"/>
        <v>1429000</v>
      </c>
      <c r="R99" s="43">
        <f t="shared" si="16"/>
        <v>7825000</v>
      </c>
      <c r="S99" s="43">
        <f t="shared" si="16"/>
        <v>394000</v>
      </c>
      <c r="T99" s="43">
        <f t="shared" si="16"/>
        <v>8728000</v>
      </c>
      <c r="U99" s="43">
        <f t="shared" si="16"/>
        <v>2300000</v>
      </c>
      <c r="V99" s="43">
        <f t="shared" si="16"/>
        <v>1308000</v>
      </c>
      <c r="W99" s="43">
        <f t="shared" si="16"/>
        <v>86594488</v>
      </c>
      <c r="X99" s="45">
        <f t="shared" si="16"/>
        <v>26426600</v>
      </c>
      <c r="Y99" s="45">
        <f t="shared" si="16"/>
        <v>951734</v>
      </c>
      <c r="Z99" s="43">
        <f t="shared" si="16"/>
        <v>53893000</v>
      </c>
      <c r="AA99" s="34">
        <f t="shared" si="11"/>
        <v>318528445</v>
      </c>
    </row>
    <row r="100" spans="1:27" ht="19.5" customHeight="1">
      <c r="A100" s="54" t="s">
        <v>240</v>
      </c>
      <c r="B100" s="40" t="s">
        <v>241</v>
      </c>
      <c r="C100" s="64"/>
      <c r="D100" s="64"/>
      <c r="E100" s="64"/>
      <c r="F100" s="34"/>
      <c r="G100" s="65"/>
      <c r="H100" s="66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36"/>
      <c r="Y100" s="36"/>
      <c r="Z100" s="37"/>
      <c r="AA100" s="34">
        <f t="shared" si="11"/>
        <v>0</v>
      </c>
    </row>
    <row r="101" spans="1:27" ht="16.5" customHeight="1">
      <c r="A101" s="54" t="s">
        <v>242</v>
      </c>
      <c r="B101" s="40" t="s">
        <v>243</v>
      </c>
      <c r="C101" s="64"/>
      <c r="D101" s="64"/>
      <c r="E101" s="64"/>
      <c r="F101" s="34"/>
      <c r="G101" s="65"/>
      <c r="H101" s="66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36"/>
      <c r="Y101" s="36"/>
      <c r="Z101" s="37"/>
      <c r="AA101" s="34">
        <f t="shared" si="11"/>
        <v>0</v>
      </c>
    </row>
    <row r="102" spans="1:27" ht="16.5" customHeight="1">
      <c r="A102" s="54" t="s">
        <v>244</v>
      </c>
      <c r="B102" s="40" t="s">
        <v>245</v>
      </c>
      <c r="C102" s="64"/>
      <c r="D102" s="64"/>
      <c r="E102" s="64"/>
      <c r="F102" s="34"/>
      <c r="G102" s="65"/>
      <c r="H102" s="66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36"/>
      <c r="Y102" s="36"/>
      <c r="Z102" s="37"/>
      <c r="AA102" s="34">
        <f t="shared" si="11"/>
        <v>0</v>
      </c>
    </row>
    <row r="103" spans="1:27" s="4" customFormat="1" ht="12.75">
      <c r="A103" s="67" t="s">
        <v>246</v>
      </c>
      <c r="B103" s="47" t="s">
        <v>247</v>
      </c>
      <c r="C103" s="68">
        <f>SUM(C100:C102)</f>
        <v>0</v>
      </c>
      <c r="D103" s="68">
        <f aca="true" t="shared" si="17" ref="D103:Z103">SUM(D100:D102)</f>
        <v>0</v>
      </c>
      <c r="E103" s="68">
        <f t="shared" si="17"/>
        <v>0</v>
      </c>
      <c r="F103" s="68">
        <f t="shared" si="17"/>
        <v>0</v>
      </c>
      <c r="G103" s="68">
        <f t="shared" si="17"/>
        <v>0</v>
      </c>
      <c r="H103" s="69">
        <f t="shared" si="17"/>
        <v>0</v>
      </c>
      <c r="I103" s="68">
        <f t="shared" si="17"/>
        <v>0</v>
      </c>
      <c r="J103" s="68">
        <f t="shared" si="17"/>
        <v>0</v>
      </c>
      <c r="K103" s="68">
        <f t="shared" si="17"/>
        <v>0</v>
      </c>
      <c r="L103" s="68">
        <f t="shared" si="17"/>
        <v>0</v>
      </c>
      <c r="M103" s="68">
        <f t="shared" si="17"/>
        <v>0</v>
      </c>
      <c r="N103" s="68">
        <f t="shared" si="17"/>
        <v>0</v>
      </c>
      <c r="O103" s="68">
        <f t="shared" si="17"/>
        <v>0</v>
      </c>
      <c r="P103" s="68">
        <f t="shared" si="17"/>
        <v>0</v>
      </c>
      <c r="Q103" s="68">
        <f t="shared" si="17"/>
        <v>0</v>
      </c>
      <c r="R103" s="68">
        <f t="shared" si="17"/>
        <v>0</v>
      </c>
      <c r="S103" s="68">
        <f t="shared" si="17"/>
        <v>0</v>
      </c>
      <c r="T103" s="68">
        <f t="shared" si="17"/>
        <v>0</v>
      </c>
      <c r="U103" s="68">
        <f t="shared" si="17"/>
        <v>0</v>
      </c>
      <c r="V103" s="68">
        <f t="shared" si="17"/>
        <v>0</v>
      </c>
      <c r="W103" s="68">
        <f t="shared" si="17"/>
        <v>0</v>
      </c>
      <c r="X103" s="69">
        <f t="shared" si="17"/>
        <v>0</v>
      </c>
      <c r="Y103" s="69">
        <f t="shared" si="17"/>
        <v>0</v>
      </c>
      <c r="Z103" s="68">
        <f t="shared" si="17"/>
        <v>0</v>
      </c>
      <c r="AA103" s="34">
        <f t="shared" si="11"/>
        <v>0</v>
      </c>
    </row>
    <row r="104" spans="1:27" ht="12.75">
      <c r="A104" s="70" t="s">
        <v>248</v>
      </c>
      <c r="B104" s="40" t="s">
        <v>249</v>
      </c>
      <c r="C104" s="71"/>
      <c r="D104" s="71"/>
      <c r="E104" s="71"/>
      <c r="F104" s="34"/>
      <c r="G104" s="72"/>
      <c r="H104" s="73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36"/>
      <c r="Y104" s="36"/>
      <c r="Z104" s="37"/>
      <c r="AA104" s="34">
        <f t="shared" si="11"/>
        <v>0</v>
      </c>
    </row>
    <row r="105" spans="1:27" ht="12.75">
      <c r="A105" s="70" t="s">
        <v>248</v>
      </c>
      <c r="B105" s="40" t="s">
        <v>250</v>
      </c>
      <c r="C105" s="71"/>
      <c r="D105" s="71"/>
      <c r="E105" s="71"/>
      <c r="F105" s="34"/>
      <c r="G105" s="72"/>
      <c r="H105" s="73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36"/>
      <c r="Y105" s="36"/>
      <c r="Z105" s="37"/>
      <c r="AA105" s="34">
        <f t="shared" si="11"/>
        <v>0</v>
      </c>
    </row>
    <row r="106" spans="1:27" ht="12.75">
      <c r="A106" s="54" t="s">
        <v>251</v>
      </c>
      <c r="B106" s="40" t="s">
        <v>252</v>
      </c>
      <c r="C106" s="64"/>
      <c r="D106" s="64"/>
      <c r="E106" s="64"/>
      <c r="F106" s="34"/>
      <c r="G106" s="65"/>
      <c r="H106" s="66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36"/>
      <c r="Y106" s="36"/>
      <c r="Z106" s="37"/>
      <c r="AA106" s="34">
        <f t="shared" si="11"/>
        <v>0</v>
      </c>
    </row>
    <row r="107" spans="1:27" ht="12.75">
      <c r="A107" s="54" t="s">
        <v>253</v>
      </c>
      <c r="B107" s="40" t="s">
        <v>254</v>
      </c>
      <c r="C107" s="64"/>
      <c r="D107" s="64"/>
      <c r="E107" s="64"/>
      <c r="F107" s="34"/>
      <c r="G107" s="65"/>
      <c r="H107" s="66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36"/>
      <c r="Y107" s="36"/>
      <c r="Z107" s="37"/>
      <c r="AA107" s="34">
        <f t="shared" si="11"/>
        <v>0</v>
      </c>
    </row>
    <row r="108" spans="1:27" ht="12.75">
      <c r="A108" s="54" t="s">
        <v>255</v>
      </c>
      <c r="B108" s="40" t="s">
        <v>256</v>
      </c>
      <c r="C108" s="64"/>
      <c r="D108" s="64"/>
      <c r="E108" s="64"/>
      <c r="F108" s="34"/>
      <c r="G108" s="65"/>
      <c r="H108" s="66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36"/>
      <c r="Y108" s="36"/>
      <c r="Z108" s="37"/>
      <c r="AA108" s="34"/>
    </row>
    <row r="109" spans="1:27" ht="12.75">
      <c r="A109" s="54" t="s">
        <v>257</v>
      </c>
      <c r="B109" s="40" t="s">
        <v>258</v>
      </c>
      <c r="C109" s="64"/>
      <c r="D109" s="64"/>
      <c r="E109" s="64"/>
      <c r="F109" s="34"/>
      <c r="G109" s="65"/>
      <c r="H109" s="66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36"/>
      <c r="Y109" s="36"/>
      <c r="Z109" s="37"/>
      <c r="AA109" s="34"/>
    </row>
    <row r="110" spans="1:27" s="4" customFormat="1" ht="12.75">
      <c r="A110" s="74" t="s">
        <v>259</v>
      </c>
      <c r="B110" s="47" t="s">
        <v>260</v>
      </c>
      <c r="C110" s="75">
        <f>SUM(C104:C107)</f>
        <v>0</v>
      </c>
      <c r="D110" s="75">
        <f aca="true" t="shared" si="18" ref="D110:Z110">SUM(D104:D107)</f>
        <v>0</v>
      </c>
      <c r="E110" s="75">
        <f t="shared" si="18"/>
        <v>0</v>
      </c>
      <c r="F110" s="75">
        <f t="shared" si="18"/>
        <v>0</v>
      </c>
      <c r="G110" s="75">
        <f t="shared" si="18"/>
        <v>0</v>
      </c>
      <c r="H110" s="76">
        <f t="shared" si="18"/>
        <v>0</v>
      </c>
      <c r="I110" s="75">
        <f t="shared" si="18"/>
        <v>0</v>
      </c>
      <c r="J110" s="75">
        <f t="shared" si="18"/>
        <v>0</v>
      </c>
      <c r="K110" s="75">
        <f t="shared" si="18"/>
        <v>0</v>
      </c>
      <c r="L110" s="75">
        <f t="shared" si="18"/>
        <v>0</v>
      </c>
      <c r="M110" s="75">
        <f t="shared" si="18"/>
        <v>0</v>
      </c>
      <c r="N110" s="75">
        <f t="shared" si="18"/>
        <v>0</v>
      </c>
      <c r="O110" s="75">
        <f t="shared" si="18"/>
        <v>0</v>
      </c>
      <c r="P110" s="75">
        <f t="shared" si="18"/>
        <v>0</v>
      </c>
      <c r="Q110" s="75">
        <f t="shared" si="18"/>
        <v>0</v>
      </c>
      <c r="R110" s="75">
        <f t="shared" si="18"/>
        <v>0</v>
      </c>
      <c r="S110" s="75">
        <f t="shared" si="18"/>
        <v>0</v>
      </c>
      <c r="T110" s="75">
        <f t="shared" si="18"/>
        <v>0</v>
      </c>
      <c r="U110" s="75">
        <f t="shared" si="18"/>
        <v>0</v>
      </c>
      <c r="V110" s="75">
        <f t="shared" si="18"/>
        <v>0</v>
      </c>
      <c r="W110" s="75">
        <f t="shared" si="18"/>
        <v>0</v>
      </c>
      <c r="X110" s="76">
        <f t="shared" si="18"/>
        <v>0</v>
      </c>
      <c r="Y110" s="76">
        <f t="shared" si="18"/>
        <v>0</v>
      </c>
      <c r="Z110" s="75">
        <f t="shared" si="18"/>
        <v>0</v>
      </c>
      <c r="AA110" s="34">
        <f t="shared" si="11"/>
        <v>0</v>
      </c>
    </row>
    <row r="111" spans="1:27" ht="12.75">
      <c r="A111" s="70" t="s">
        <v>261</v>
      </c>
      <c r="B111" s="40" t="s">
        <v>262</v>
      </c>
      <c r="C111" s="71"/>
      <c r="D111" s="71"/>
      <c r="E111" s="71"/>
      <c r="F111" s="34"/>
      <c r="G111" s="72"/>
      <c r="H111" s="73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36"/>
      <c r="Y111" s="36"/>
      <c r="Z111" s="37"/>
      <c r="AA111" s="34">
        <f t="shared" si="11"/>
        <v>0</v>
      </c>
    </row>
    <row r="112" spans="1:27" ht="12.75">
      <c r="A112" s="70" t="s">
        <v>263</v>
      </c>
      <c r="B112" s="40" t="s">
        <v>264</v>
      </c>
      <c r="C112" s="71"/>
      <c r="D112" s="71"/>
      <c r="E112" s="71"/>
      <c r="F112" s="34"/>
      <c r="G112" s="72"/>
      <c r="H112" s="73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36"/>
      <c r="Y112" s="36">
        <v>6025954</v>
      </c>
      <c r="Z112" s="37"/>
      <c r="AA112" s="34">
        <f t="shared" si="11"/>
        <v>6025954</v>
      </c>
    </row>
    <row r="113" spans="1:27" s="4" customFormat="1" ht="12.75">
      <c r="A113" s="74" t="s">
        <v>265</v>
      </c>
      <c r="B113" s="47" t="s">
        <v>266</v>
      </c>
      <c r="C113" s="75"/>
      <c r="D113" s="75"/>
      <c r="E113" s="75"/>
      <c r="F113" s="51"/>
      <c r="G113" s="77"/>
      <c r="H113" s="78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30"/>
      <c r="Y113" s="30"/>
      <c r="Z113" s="29"/>
      <c r="AA113" s="34">
        <f t="shared" si="11"/>
        <v>0</v>
      </c>
    </row>
    <row r="114" spans="1:27" ht="12.75">
      <c r="A114" s="70" t="s">
        <v>267</v>
      </c>
      <c r="B114" s="40" t="s">
        <v>268</v>
      </c>
      <c r="C114" s="71"/>
      <c r="D114" s="71"/>
      <c r="E114" s="71"/>
      <c r="F114" s="34"/>
      <c r="G114" s="72"/>
      <c r="H114" s="73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36"/>
      <c r="Y114" s="36"/>
      <c r="Z114" s="37"/>
      <c r="AA114" s="34">
        <f t="shared" si="11"/>
        <v>0</v>
      </c>
    </row>
    <row r="115" spans="1:27" ht="12.75">
      <c r="A115" s="70" t="s">
        <v>269</v>
      </c>
      <c r="B115" s="40" t="s">
        <v>270</v>
      </c>
      <c r="C115" s="71"/>
      <c r="D115" s="71"/>
      <c r="E115" s="71"/>
      <c r="F115" s="34"/>
      <c r="G115" s="72"/>
      <c r="H115" s="73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36"/>
      <c r="Y115" s="36"/>
      <c r="Z115" s="37"/>
      <c r="AA115" s="34">
        <f t="shared" si="11"/>
        <v>0</v>
      </c>
    </row>
    <row r="116" spans="1:27" ht="12.75">
      <c r="A116" s="70" t="s">
        <v>271</v>
      </c>
      <c r="B116" s="40" t="s">
        <v>272</v>
      </c>
      <c r="C116" s="71"/>
      <c r="D116" s="71"/>
      <c r="E116" s="71"/>
      <c r="F116" s="34"/>
      <c r="G116" s="72"/>
      <c r="H116" s="73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36"/>
      <c r="Y116" s="36"/>
      <c r="Z116" s="37"/>
      <c r="AA116" s="34">
        <f t="shared" si="11"/>
        <v>0</v>
      </c>
    </row>
    <row r="117" spans="1:27" ht="12.75">
      <c r="A117" s="70" t="s">
        <v>273</v>
      </c>
      <c r="B117" s="40" t="s">
        <v>274</v>
      </c>
      <c r="C117" s="71"/>
      <c r="D117" s="71"/>
      <c r="E117" s="71"/>
      <c r="F117" s="34"/>
      <c r="G117" s="72"/>
      <c r="H117" s="73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36"/>
      <c r="Y117" s="36"/>
      <c r="Z117" s="37"/>
      <c r="AA117" s="34"/>
    </row>
    <row r="118" spans="1:27" s="4" customFormat="1" ht="12.75">
      <c r="A118" s="79" t="s">
        <v>275</v>
      </c>
      <c r="B118" s="50" t="s">
        <v>276</v>
      </c>
      <c r="C118" s="75">
        <f>C103+C110+C111+C112+C113+C114+C115+C116</f>
        <v>0</v>
      </c>
      <c r="D118" s="75">
        <f aca="true" t="shared" si="19" ref="D118:Z118">D103+D110+D111+D112+D113+D114+D115+D116</f>
        <v>0</v>
      </c>
      <c r="E118" s="75">
        <f t="shared" si="19"/>
        <v>0</v>
      </c>
      <c r="F118" s="75">
        <f t="shared" si="19"/>
        <v>0</v>
      </c>
      <c r="G118" s="75">
        <f t="shared" si="19"/>
        <v>0</v>
      </c>
      <c r="H118" s="76">
        <f t="shared" si="19"/>
        <v>0</v>
      </c>
      <c r="I118" s="75">
        <f t="shared" si="19"/>
        <v>0</v>
      </c>
      <c r="J118" s="75">
        <f t="shared" si="19"/>
        <v>0</v>
      </c>
      <c r="K118" s="75">
        <f t="shared" si="19"/>
        <v>0</v>
      </c>
      <c r="L118" s="75">
        <f t="shared" si="19"/>
        <v>0</v>
      </c>
      <c r="M118" s="75">
        <f t="shared" si="19"/>
        <v>0</v>
      </c>
      <c r="N118" s="75">
        <f t="shared" si="19"/>
        <v>0</v>
      </c>
      <c r="O118" s="75">
        <f t="shared" si="19"/>
        <v>0</v>
      </c>
      <c r="P118" s="75">
        <f t="shared" si="19"/>
        <v>0</v>
      </c>
      <c r="Q118" s="75">
        <f t="shared" si="19"/>
        <v>0</v>
      </c>
      <c r="R118" s="75">
        <f t="shared" si="19"/>
        <v>0</v>
      </c>
      <c r="S118" s="75">
        <f t="shared" si="19"/>
        <v>0</v>
      </c>
      <c r="T118" s="75">
        <f t="shared" si="19"/>
        <v>0</v>
      </c>
      <c r="U118" s="75">
        <f t="shared" si="19"/>
        <v>0</v>
      </c>
      <c r="V118" s="75">
        <f t="shared" si="19"/>
        <v>0</v>
      </c>
      <c r="W118" s="75">
        <f t="shared" si="19"/>
        <v>0</v>
      </c>
      <c r="X118" s="76">
        <f t="shared" si="19"/>
        <v>0</v>
      </c>
      <c r="Y118" s="76">
        <f>SUM(Y111:Y117)</f>
        <v>6025954</v>
      </c>
      <c r="Z118" s="75">
        <f t="shared" si="19"/>
        <v>0</v>
      </c>
      <c r="AA118" s="34">
        <f t="shared" si="11"/>
        <v>6025954</v>
      </c>
    </row>
    <row r="119" spans="1:27" ht="12.75">
      <c r="A119" s="70" t="s">
        <v>277</v>
      </c>
      <c r="B119" s="40" t="s">
        <v>278</v>
      </c>
      <c r="C119" s="71"/>
      <c r="D119" s="71"/>
      <c r="E119" s="71"/>
      <c r="F119" s="34"/>
      <c r="G119" s="72"/>
      <c r="H119" s="73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36"/>
      <c r="Y119" s="36"/>
      <c r="Z119" s="37"/>
      <c r="AA119" s="34">
        <f t="shared" si="11"/>
        <v>0</v>
      </c>
    </row>
    <row r="120" spans="1:27" ht="12.75">
      <c r="A120" s="54" t="s">
        <v>279</v>
      </c>
      <c r="B120" s="40" t="s">
        <v>280</v>
      </c>
      <c r="C120" s="64"/>
      <c r="D120" s="64"/>
      <c r="E120" s="64"/>
      <c r="F120" s="34"/>
      <c r="G120" s="65"/>
      <c r="H120" s="66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36"/>
      <c r="Y120" s="36"/>
      <c r="Z120" s="37"/>
      <c r="AA120" s="34">
        <f t="shared" si="11"/>
        <v>0</v>
      </c>
    </row>
    <row r="121" spans="1:27" ht="12.75">
      <c r="A121" s="70" t="s">
        <v>281</v>
      </c>
      <c r="B121" s="40" t="s">
        <v>282</v>
      </c>
      <c r="C121" s="71"/>
      <c r="D121" s="71"/>
      <c r="E121" s="71"/>
      <c r="F121" s="34"/>
      <c r="G121" s="72"/>
      <c r="H121" s="73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36"/>
      <c r="Y121" s="36"/>
      <c r="Z121" s="37"/>
      <c r="AA121" s="34">
        <f t="shared" si="11"/>
        <v>0</v>
      </c>
    </row>
    <row r="122" spans="1:27" ht="17.25" customHeight="1">
      <c r="A122" s="70" t="s">
        <v>283</v>
      </c>
      <c r="B122" s="40" t="s">
        <v>284</v>
      </c>
      <c r="C122" s="71"/>
      <c r="D122" s="71"/>
      <c r="E122" s="71"/>
      <c r="F122" s="34"/>
      <c r="G122" s="72"/>
      <c r="H122" s="73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36"/>
      <c r="Y122" s="36"/>
      <c r="Z122" s="37"/>
      <c r="AA122" s="34">
        <f t="shared" si="11"/>
        <v>0</v>
      </c>
    </row>
    <row r="123" spans="1:27" ht="12.75">
      <c r="A123" s="70" t="s">
        <v>285</v>
      </c>
      <c r="B123" s="40" t="s">
        <v>286</v>
      </c>
      <c r="C123" s="71"/>
      <c r="D123" s="71"/>
      <c r="E123" s="71"/>
      <c r="F123" s="34"/>
      <c r="G123" s="72"/>
      <c r="H123" s="73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36"/>
      <c r="Y123" s="36"/>
      <c r="Z123" s="37"/>
      <c r="AA123" s="34"/>
    </row>
    <row r="124" spans="1:27" s="4" customFormat="1" ht="12.75">
      <c r="A124" s="79" t="s">
        <v>287</v>
      </c>
      <c r="B124" s="50" t="s">
        <v>288</v>
      </c>
      <c r="C124" s="75">
        <f>SUM(C119:C122)</f>
        <v>0</v>
      </c>
      <c r="D124" s="75">
        <f aca="true" t="shared" si="20" ref="D124:Z124">SUM(D119:D122)</f>
        <v>0</v>
      </c>
      <c r="E124" s="75">
        <f t="shared" si="20"/>
        <v>0</v>
      </c>
      <c r="F124" s="75">
        <f t="shared" si="20"/>
        <v>0</v>
      </c>
      <c r="G124" s="75">
        <f t="shared" si="20"/>
        <v>0</v>
      </c>
      <c r="H124" s="76">
        <f t="shared" si="20"/>
        <v>0</v>
      </c>
      <c r="I124" s="75">
        <f t="shared" si="20"/>
        <v>0</v>
      </c>
      <c r="J124" s="75">
        <f t="shared" si="20"/>
        <v>0</v>
      </c>
      <c r="K124" s="75">
        <f t="shared" si="20"/>
        <v>0</v>
      </c>
      <c r="L124" s="75">
        <f t="shared" si="20"/>
        <v>0</v>
      </c>
      <c r="M124" s="75">
        <f t="shared" si="20"/>
        <v>0</v>
      </c>
      <c r="N124" s="75">
        <f t="shared" si="20"/>
        <v>0</v>
      </c>
      <c r="O124" s="75">
        <f t="shared" si="20"/>
        <v>0</v>
      </c>
      <c r="P124" s="75">
        <f t="shared" si="20"/>
        <v>0</v>
      </c>
      <c r="Q124" s="75">
        <f t="shared" si="20"/>
        <v>0</v>
      </c>
      <c r="R124" s="75">
        <f t="shared" si="20"/>
        <v>0</v>
      </c>
      <c r="S124" s="75">
        <f t="shared" si="20"/>
        <v>0</v>
      </c>
      <c r="T124" s="75">
        <f t="shared" si="20"/>
        <v>0</v>
      </c>
      <c r="U124" s="75">
        <f t="shared" si="20"/>
        <v>0</v>
      </c>
      <c r="V124" s="75">
        <f t="shared" si="20"/>
        <v>0</v>
      </c>
      <c r="W124" s="75">
        <f t="shared" si="20"/>
        <v>0</v>
      </c>
      <c r="X124" s="76">
        <f t="shared" si="20"/>
        <v>0</v>
      </c>
      <c r="Y124" s="76">
        <f t="shared" si="20"/>
        <v>0</v>
      </c>
      <c r="Z124" s="75">
        <f t="shared" si="20"/>
        <v>0</v>
      </c>
      <c r="AA124" s="34">
        <f t="shared" si="11"/>
        <v>0</v>
      </c>
    </row>
    <row r="125" spans="1:27" ht="12.75">
      <c r="A125" s="54" t="s">
        <v>289</v>
      </c>
      <c r="B125" s="40" t="s">
        <v>290</v>
      </c>
      <c r="C125" s="64"/>
      <c r="D125" s="64"/>
      <c r="E125" s="64"/>
      <c r="F125" s="34"/>
      <c r="G125" s="65"/>
      <c r="H125" s="66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36"/>
      <c r="Y125" s="36"/>
      <c r="Z125" s="37"/>
      <c r="AA125" s="34">
        <f t="shared" si="11"/>
        <v>0</v>
      </c>
    </row>
    <row r="126" spans="1:27" ht="12.75">
      <c r="A126" s="54" t="s">
        <v>291</v>
      </c>
      <c r="B126" s="40" t="s">
        <v>292</v>
      </c>
      <c r="C126" s="64"/>
      <c r="D126" s="64"/>
      <c r="E126" s="64"/>
      <c r="F126" s="34"/>
      <c r="G126" s="65"/>
      <c r="H126" s="66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36"/>
      <c r="Y126" s="36"/>
      <c r="Z126" s="37"/>
      <c r="AA126" s="34"/>
    </row>
    <row r="127" spans="1:27" s="4" customFormat="1" ht="12.75">
      <c r="A127" s="80" t="s">
        <v>293</v>
      </c>
      <c r="B127" s="81" t="s">
        <v>294</v>
      </c>
      <c r="C127" s="75">
        <f>C118+C124+C125</f>
        <v>0</v>
      </c>
      <c r="D127" s="75"/>
      <c r="E127" s="75"/>
      <c r="F127" s="51"/>
      <c r="G127" s="77"/>
      <c r="H127" s="78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30"/>
      <c r="Y127" s="82">
        <f>Y118</f>
        <v>6025954</v>
      </c>
      <c r="Z127" s="29"/>
      <c r="AA127" s="34">
        <f t="shared" si="11"/>
        <v>6025954</v>
      </c>
    </row>
    <row r="128" spans="1:27" s="4" customFormat="1" ht="12.75">
      <c r="A128" s="83" t="s">
        <v>14</v>
      </c>
      <c r="B128" s="83"/>
      <c r="C128" s="43">
        <f>C99+C127</f>
        <v>8670873</v>
      </c>
      <c r="D128" s="43">
        <f aca="true" t="shared" si="21" ref="D128:Z128">D99+D127</f>
        <v>0</v>
      </c>
      <c r="E128" s="43">
        <f t="shared" si="21"/>
        <v>45235247</v>
      </c>
      <c r="F128" s="43">
        <f t="shared" si="21"/>
        <v>2807000</v>
      </c>
      <c r="G128" s="44">
        <f t="shared" si="21"/>
        <v>23992849</v>
      </c>
      <c r="H128" s="45">
        <f t="shared" si="21"/>
        <v>37208654</v>
      </c>
      <c r="I128" s="43">
        <f t="shared" si="21"/>
        <v>7010000</v>
      </c>
      <c r="J128" s="43">
        <f t="shared" si="21"/>
        <v>265000</v>
      </c>
      <c r="K128" s="43">
        <f t="shared" si="21"/>
        <v>1270000</v>
      </c>
      <c r="L128" s="43">
        <f t="shared" si="21"/>
        <v>1080000</v>
      </c>
      <c r="M128" s="43">
        <f t="shared" si="21"/>
        <v>446000</v>
      </c>
      <c r="N128" s="43">
        <f t="shared" si="21"/>
        <v>579000</v>
      </c>
      <c r="O128" s="43">
        <f t="shared" si="21"/>
        <v>0</v>
      </c>
      <c r="P128" s="43">
        <f t="shared" si="21"/>
        <v>114000</v>
      </c>
      <c r="Q128" s="43">
        <f t="shared" si="21"/>
        <v>1429000</v>
      </c>
      <c r="R128" s="43">
        <f t="shared" si="21"/>
        <v>7825000</v>
      </c>
      <c r="S128" s="43">
        <f t="shared" si="21"/>
        <v>394000</v>
      </c>
      <c r="T128" s="43">
        <f t="shared" si="21"/>
        <v>8728000</v>
      </c>
      <c r="U128" s="43">
        <f t="shared" si="21"/>
        <v>2300000</v>
      </c>
      <c r="V128" s="43">
        <f t="shared" si="21"/>
        <v>1308000</v>
      </c>
      <c r="W128" s="43">
        <f t="shared" si="21"/>
        <v>86594488</v>
      </c>
      <c r="X128" s="45">
        <f>X99+X127</f>
        <v>26426600</v>
      </c>
      <c r="Y128" s="45">
        <f>Y99+Y112</f>
        <v>6977688</v>
      </c>
      <c r="Z128" s="43">
        <f t="shared" si="21"/>
        <v>53893000</v>
      </c>
      <c r="AA128" s="34">
        <f>SUM(C128:Z128)</f>
        <v>324554399</v>
      </c>
    </row>
    <row r="129" spans="2:27" ht="12.75">
      <c r="B129" s="84"/>
      <c r="C129" s="84"/>
      <c r="D129" s="84"/>
      <c r="E129" s="84"/>
      <c r="F129" s="84"/>
      <c r="G129" s="85"/>
      <c r="H129" s="86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</row>
    <row r="130" spans="2:26" ht="12.75">
      <c r="B130" s="84"/>
      <c r="C130" s="84"/>
      <c r="D130" s="84"/>
      <c r="E130" s="84"/>
      <c r="F130" s="84"/>
      <c r="G130" s="85"/>
      <c r="H130" s="86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2:26" ht="12.75">
      <c r="B131" s="84"/>
      <c r="C131" s="84"/>
      <c r="D131" s="84"/>
      <c r="E131" s="84"/>
      <c r="F131" s="84"/>
      <c r="G131" s="85"/>
      <c r="H131" s="86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2:26" ht="12.75">
      <c r="B132" s="84"/>
      <c r="C132" s="84"/>
      <c r="D132" s="84"/>
      <c r="E132" s="84"/>
      <c r="F132" s="84"/>
      <c r="G132" s="85"/>
      <c r="H132" s="86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spans="2:26" ht="12.75">
      <c r="B133" s="84"/>
      <c r="C133" s="84"/>
      <c r="D133" s="84"/>
      <c r="E133" s="84"/>
      <c r="F133" s="84"/>
      <c r="G133" s="85"/>
      <c r="H133" s="86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2:26" ht="12.75">
      <c r="B134" s="84"/>
      <c r="C134" s="84"/>
      <c r="D134" s="84"/>
      <c r="E134" s="84"/>
      <c r="F134" s="84"/>
      <c r="G134" s="85"/>
      <c r="H134" s="86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2:26" ht="12.75">
      <c r="B135" s="84"/>
      <c r="C135" s="84"/>
      <c r="D135" s="84"/>
      <c r="E135" s="84"/>
      <c r="F135" s="84"/>
      <c r="G135" s="85"/>
      <c r="H135" s="86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2:26" ht="12.75">
      <c r="B136" s="84"/>
      <c r="C136" s="84"/>
      <c r="D136" s="84"/>
      <c r="E136" s="84"/>
      <c r="F136" s="84"/>
      <c r="G136" s="85"/>
      <c r="H136" s="86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2:26" ht="12.75">
      <c r="B137" s="84"/>
      <c r="C137" s="84"/>
      <c r="D137" s="84"/>
      <c r="E137" s="84"/>
      <c r="F137" s="84"/>
      <c r="G137" s="85"/>
      <c r="H137" s="86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2:26" ht="12.75">
      <c r="B138" s="84"/>
      <c r="C138" s="84"/>
      <c r="D138" s="84"/>
      <c r="E138" s="84"/>
      <c r="F138" s="84"/>
      <c r="G138" s="85"/>
      <c r="H138" s="86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2:26" ht="12.75">
      <c r="B139" s="84"/>
      <c r="C139" s="84"/>
      <c r="D139" s="84"/>
      <c r="E139" s="84"/>
      <c r="F139" s="84"/>
      <c r="G139" s="85"/>
      <c r="H139" s="86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2:26" ht="12.75">
      <c r="B140" s="84"/>
      <c r="C140" s="84"/>
      <c r="D140" s="84"/>
      <c r="E140" s="84"/>
      <c r="F140" s="84"/>
      <c r="G140" s="85"/>
      <c r="H140" s="86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2:26" ht="12.75">
      <c r="B141" s="84"/>
      <c r="C141" s="84"/>
      <c r="D141" s="84"/>
      <c r="E141" s="84"/>
      <c r="F141" s="84"/>
      <c r="G141" s="85"/>
      <c r="H141" s="86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2:26" ht="12.75">
      <c r="B142" s="84"/>
      <c r="C142" s="84"/>
      <c r="D142" s="84"/>
      <c r="E142" s="84"/>
      <c r="F142" s="84"/>
      <c r="G142" s="85"/>
      <c r="H142" s="86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2:26" ht="12.75">
      <c r="B143" s="84"/>
      <c r="C143" s="84"/>
      <c r="D143" s="84"/>
      <c r="E143" s="84"/>
      <c r="F143" s="84"/>
      <c r="G143" s="85"/>
      <c r="H143" s="86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2:26" ht="12.75">
      <c r="B144" s="84"/>
      <c r="C144" s="84"/>
      <c r="D144" s="84"/>
      <c r="E144" s="84"/>
      <c r="F144" s="84"/>
      <c r="G144" s="85"/>
      <c r="H144" s="86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2:26" ht="12.75">
      <c r="B145" s="84"/>
      <c r="C145" s="84"/>
      <c r="D145" s="84"/>
      <c r="E145" s="84"/>
      <c r="F145" s="84"/>
      <c r="G145" s="85"/>
      <c r="H145" s="86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2:26" ht="12.75">
      <c r="B146" s="84"/>
      <c r="C146" s="84"/>
      <c r="D146" s="84"/>
      <c r="E146" s="84"/>
      <c r="F146" s="84"/>
      <c r="G146" s="85"/>
      <c r="H146" s="86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2:26" ht="12.75">
      <c r="B147" s="84"/>
      <c r="C147" s="84"/>
      <c r="D147" s="84"/>
      <c r="E147" s="84"/>
      <c r="F147" s="84"/>
      <c r="G147" s="85"/>
      <c r="H147" s="86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2:26" ht="12.75">
      <c r="B148" s="84"/>
      <c r="C148" s="84"/>
      <c r="D148" s="84"/>
      <c r="E148" s="84"/>
      <c r="F148" s="84"/>
      <c r="G148" s="85"/>
      <c r="H148" s="86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2:26" ht="12.75">
      <c r="B149" s="84"/>
      <c r="C149" s="84"/>
      <c r="D149" s="84"/>
      <c r="E149" s="84"/>
      <c r="F149" s="84"/>
      <c r="G149" s="85"/>
      <c r="H149" s="86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2:26" ht="12.75">
      <c r="B150" s="84"/>
      <c r="C150" s="84"/>
      <c r="D150" s="84"/>
      <c r="E150" s="84"/>
      <c r="F150" s="84"/>
      <c r="G150" s="85"/>
      <c r="H150" s="86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2:26" ht="12.75">
      <c r="B151" s="84"/>
      <c r="C151" s="84"/>
      <c r="D151" s="84"/>
      <c r="E151" s="84"/>
      <c r="F151" s="84"/>
      <c r="G151" s="85"/>
      <c r="H151" s="86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2:26" ht="12.75">
      <c r="B152" s="84"/>
      <c r="C152" s="84"/>
      <c r="D152" s="84"/>
      <c r="E152" s="84"/>
      <c r="F152" s="84"/>
      <c r="G152" s="85"/>
      <c r="H152" s="86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2:26" ht="12.75">
      <c r="B153" s="84"/>
      <c r="C153" s="84"/>
      <c r="D153" s="84"/>
      <c r="E153" s="84"/>
      <c r="F153" s="84"/>
      <c r="G153" s="85"/>
      <c r="H153" s="86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2:26" ht="12.75">
      <c r="B154" s="84"/>
      <c r="C154" s="84"/>
      <c r="D154" s="84"/>
      <c r="E154" s="84"/>
      <c r="F154" s="84"/>
      <c r="G154" s="85"/>
      <c r="H154" s="86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2:26" ht="12.75">
      <c r="B155" s="84"/>
      <c r="C155" s="84"/>
      <c r="D155" s="84"/>
      <c r="E155" s="84"/>
      <c r="F155" s="84"/>
      <c r="G155" s="85"/>
      <c r="H155" s="86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2:26" ht="12.75">
      <c r="B156" s="84"/>
      <c r="C156" s="84"/>
      <c r="D156" s="84"/>
      <c r="E156" s="84"/>
      <c r="F156" s="84"/>
      <c r="G156" s="85"/>
      <c r="H156" s="86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2:26" ht="12.75">
      <c r="B157" s="84"/>
      <c r="C157" s="84"/>
      <c r="D157" s="84"/>
      <c r="E157" s="84"/>
      <c r="F157" s="84"/>
      <c r="G157" s="85"/>
      <c r="H157" s="86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2:26" ht="12.75">
      <c r="B158" s="84"/>
      <c r="C158" s="84"/>
      <c r="D158" s="84"/>
      <c r="E158" s="84"/>
      <c r="F158" s="84"/>
      <c r="G158" s="85"/>
      <c r="H158" s="86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2:26" ht="12.75">
      <c r="B159" s="84"/>
      <c r="C159" s="84"/>
      <c r="D159" s="84"/>
      <c r="E159" s="84"/>
      <c r="F159" s="84"/>
      <c r="G159" s="85"/>
      <c r="H159" s="86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2:26" ht="12.75">
      <c r="B160" s="84"/>
      <c r="C160" s="84"/>
      <c r="D160" s="84"/>
      <c r="E160" s="84"/>
      <c r="F160" s="84"/>
      <c r="G160" s="85"/>
      <c r="H160" s="86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2:26" ht="12.75">
      <c r="B161" s="84"/>
      <c r="C161" s="84"/>
      <c r="D161" s="84"/>
      <c r="E161" s="84"/>
      <c r="F161" s="84"/>
      <c r="G161" s="85"/>
      <c r="H161" s="86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2:26" ht="12.75">
      <c r="B162" s="84"/>
      <c r="C162" s="84"/>
      <c r="D162" s="84"/>
      <c r="E162" s="84"/>
      <c r="F162" s="84"/>
      <c r="G162" s="85"/>
      <c r="H162" s="86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2:26" ht="12.75">
      <c r="B163" s="84"/>
      <c r="C163" s="84"/>
      <c r="D163" s="84"/>
      <c r="E163" s="84"/>
      <c r="F163" s="84"/>
      <c r="G163" s="85"/>
      <c r="H163" s="86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2:26" ht="12.75">
      <c r="B164" s="84"/>
      <c r="C164" s="84"/>
      <c r="D164" s="84"/>
      <c r="E164" s="84"/>
      <c r="F164" s="84"/>
      <c r="G164" s="85"/>
      <c r="H164" s="86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2:26" ht="12.75">
      <c r="B165" s="84"/>
      <c r="C165" s="84"/>
      <c r="D165" s="84"/>
      <c r="E165" s="84"/>
      <c r="F165" s="84"/>
      <c r="G165" s="85"/>
      <c r="H165" s="86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2:26" ht="12.75">
      <c r="B166" s="84"/>
      <c r="C166" s="84"/>
      <c r="D166" s="84"/>
      <c r="E166" s="84"/>
      <c r="F166" s="84"/>
      <c r="G166" s="85"/>
      <c r="H166" s="86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2:26" ht="12.75">
      <c r="B167" s="84"/>
      <c r="C167" s="84"/>
      <c r="D167" s="84"/>
      <c r="E167" s="84"/>
      <c r="F167" s="84"/>
      <c r="G167" s="85"/>
      <c r="H167" s="86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2:26" ht="12.75">
      <c r="B168" s="84"/>
      <c r="C168" s="84"/>
      <c r="D168" s="84"/>
      <c r="E168" s="84"/>
      <c r="F168" s="84"/>
      <c r="G168" s="85"/>
      <c r="H168" s="86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2:26" ht="12.75">
      <c r="B169" s="84"/>
      <c r="C169" s="84"/>
      <c r="D169" s="84"/>
      <c r="E169" s="84"/>
      <c r="F169" s="84"/>
      <c r="G169" s="85"/>
      <c r="H169" s="86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2:26" ht="12.75">
      <c r="B170" s="84"/>
      <c r="C170" s="84"/>
      <c r="D170" s="84"/>
      <c r="E170" s="84"/>
      <c r="F170" s="84"/>
      <c r="G170" s="85"/>
      <c r="H170" s="86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2:26" ht="12.75">
      <c r="B171" s="84"/>
      <c r="C171" s="84"/>
      <c r="D171" s="84"/>
      <c r="E171" s="84"/>
      <c r="F171" s="84"/>
      <c r="G171" s="85"/>
      <c r="H171" s="86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2:26" ht="12.75">
      <c r="B172" s="84"/>
      <c r="C172" s="84"/>
      <c r="D172" s="84"/>
      <c r="E172" s="84"/>
      <c r="F172" s="84"/>
      <c r="G172" s="85"/>
      <c r="H172" s="86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2:26" ht="12.75">
      <c r="B173" s="84"/>
      <c r="C173" s="84"/>
      <c r="D173" s="84"/>
      <c r="E173" s="84"/>
      <c r="F173" s="84"/>
      <c r="G173" s="85"/>
      <c r="H173" s="86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2:26" ht="12.75">
      <c r="B174" s="84"/>
      <c r="C174" s="84"/>
      <c r="D174" s="84"/>
      <c r="E174" s="84"/>
      <c r="F174" s="84"/>
      <c r="G174" s="85"/>
      <c r="H174" s="86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2:26" ht="12.75">
      <c r="B175" s="84"/>
      <c r="C175" s="84"/>
      <c r="D175" s="84"/>
      <c r="E175" s="84"/>
      <c r="F175" s="84"/>
      <c r="G175" s="85"/>
      <c r="H175" s="86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2:26" ht="12.75">
      <c r="B176" s="84"/>
      <c r="C176" s="84"/>
      <c r="D176" s="84"/>
      <c r="E176" s="84"/>
      <c r="F176" s="84"/>
      <c r="G176" s="85"/>
      <c r="H176" s="86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2:26" ht="12.75">
      <c r="B177" s="84"/>
      <c r="C177" s="84"/>
      <c r="D177" s="84"/>
      <c r="E177" s="84"/>
      <c r="F177" s="84"/>
      <c r="G177" s="85"/>
      <c r="H177" s="86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</sheetData>
  <sheetProtection selectLockedCells="1" selectUnlockedCells="1"/>
  <mergeCells count="2">
    <mergeCell ref="A1:F1"/>
    <mergeCell ref="A2:F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45"/>
  <headerFooter alignWithMargins="0">
    <oddHeader>&amp;C&amp;"Times New Roman,Normál"&amp;12 2. melléklet a 19/2016. (XII. 6.) 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workbookViewId="0" topLeftCell="A102">
      <selection activeCell="N93" sqref="N93"/>
    </sheetView>
  </sheetViews>
  <sheetFormatPr defaultColWidth="9.140625" defaultRowHeight="15"/>
  <cols>
    <col min="1" max="1" width="72.28125" style="0" customWidth="1"/>
    <col min="2" max="2" width="16.28125" style="0" customWidth="1"/>
    <col min="3" max="3" width="14.28125" style="0" customWidth="1"/>
    <col min="4" max="4" width="18.8515625" style="0" customWidth="1"/>
    <col min="5" max="5" width="17.7109375" style="0" customWidth="1"/>
    <col min="6" max="6" width="15.140625" style="0" customWidth="1"/>
  </cols>
  <sheetData>
    <row r="1" spans="1:6" ht="12.75">
      <c r="A1" s="5"/>
      <c r="B1" s="5"/>
      <c r="C1" s="5"/>
      <c r="D1" s="87"/>
      <c r="E1" s="88"/>
      <c r="F1" s="5"/>
    </row>
    <row r="2" spans="1:6" ht="15" customHeight="1">
      <c r="A2" s="18" t="s">
        <v>0</v>
      </c>
      <c r="B2" s="18"/>
      <c r="C2" s="18"/>
      <c r="D2" s="18"/>
      <c r="E2" s="18"/>
      <c r="F2" s="18"/>
    </row>
    <row r="3" spans="1:6" ht="12.75" customHeight="1">
      <c r="A3" s="19" t="s">
        <v>25</v>
      </c>
      <c r="B3" s="19"/>
      <c r="C3" s="19"/>
      <c r="D3" s="19"/>
      <c r="E3" s="19"/>
      <c r="F3" s="19"/>
    </row>
    <row r="4" spans="1:6" ht="12.75">
      <c r="A4" s="20"/>
      <c r="B4" s="5"/>
      <c r="C4" s="5"/>
      <c r="D4" s="5"/>
      <c r="E4" s="5"/>
      <c r="F4" s="5"/>
    </row>
    <row r="5" spans="1:6" ht="15.75" customHeight="1">
      <c r="A5" s="21" t="s">
        <v>295</v>
      </c>
      <c r="B5" s="5"/>
      <c r="C5" s="5"/>
      <c r="D5" s="5"/>
      <c r="E5" s="5"/>
      <c r="F5" s="5"/>
    </row>
    <row r="6" spans="1:6" ht="43.5" customHeight="1">
      <c r="A6" s="89" t="s">
        <v>27</v>
      </c>
      <c r="B6" s="90" t="s">
        <v>28</v>
      </c>
      <c r="C6" s="91" t="s">
        <v>296</v>
      </c>
      <c r="D6" s="92" t="s">
        <v>297</v>
      </c>
      <c r="E6" s="93"/>
      <c r="F6" s="94"/>
    </row>
    <row r="7" spans="1:6" ht="12.75">
      <c r="A7" s="95" t="s">
        <v>54</v>
      </c>
      <c r="B7" s="96" t="s">
        <v>55</v>
      </c>
      <c r="C7" s="97">
        <v>47985000</v>
      </c>
      <c r="D7" s="97">
        <v>46866243</v>
      </c>
      <c r="E7" s="98"/>
      <c r="F7" s="98"/>
    </row>
    <row r="8" spans="1:6" ht="12.75">
      <c r="A8" s="95" t="s">
        <v>56</v>
      </c>
      <c r="B8" s="99" t="s">
        <v>57</v>
      </c>
      <c r="C8" s="97"/>
      <c r="D8" s="97"/>
      <c r="E8" s="98"/>
      <c r="F8" s="98"/>
    </row>
    <row r="9" spans="1:6" ht="12.75">
      <c r="A9" s="95" t="s">
        <v>58</v>
      </c>
      <c r="B9" s="99" t="s">
        <v>59</v>
      </c>
      <c r="C9" s="97"/>
      <c r="D9" s="97">
        <v>590000</v>
      </c>
      <c r="E9" s="98"/>
      <c r="F9" s="98"/>
    </row>
    <row r="10" spans="1:6" ht="20.25" customHeight="1">
      <c r="A10" s="100" t="s">
        <v>60</v>
      </c>
      <c r="B10" s="99" t="s">
        <v>61</v>
      </c>
      <c r="C10" s="97"/>
      <c r="D10" s="97"/>
      <c r="E10" s="98"/>
      <c r="F10" s="98"/>
    </row>
    <row r="11" spans="1:6" ht="18.75" customHeight="1">
      <c r="A11" s="100" t="s">
        <v>62</v>
      </c>
      <c r="B11" s="99" t="s">
        <v>63</v>
      </c>
      <c r="C11" s="97"/>
      <c r="D11" s="97"/>
      <c r="E11" s="98"/>
      <c r="F11" s="98"/>
    </row>
    <row r="12" spans="1:6" ht="16.5" customHeight="1">
      <c r="A12" s="100" t="s">
        <v>64</v>
      </c>
      <c r="B12" s="99" t="s">
        <v>65</v>
      </c>
      <c r="C12" s="97"/>
      <c r="D12" s="97"/>
      <c r="E12" s="98"/>
      <c r="F12" s="98"/>
    </row>
    <row r="13" spans="1:6" ht="15.75" customHeight="1">
      <c r="A13" s="100" t="s">
        <v>66</v>
      </c>
      <c r="B13" s="99" t="s">
        <v>67</v>
      </c>
      <c r="C13" s="97">
        <v>2825000</v>
      </c>
      <c r="D13" s="97">
        <v>2808155</v>
      </c>
      <c r="E13" s="98"/>
      <c r="F13" s="98"/>
    </row>
    <row r="14" spans="1:6" ht="16.5" customHeight="1">
      <c r="A14" s="100" t="s">
        <v>68</v>
      </c>
      <c r="B14" s="99" t="s">
        <v>69</v>
      </c>
      <c r="C14" s="97"/>
      <c r="D14" s="97"/>
      <c r="E14" s="98"/>
      <c r="F14" s="98"/>
    </row>
    <row r="15" spans="1:6" ht="18" customHeight="1">
      <c r="A15" s="101" t="s">
        <v>70</v>
      </c>
      <c r="B15" s="99" t="s">
        <v>71</v>
      </c>
      <c r="C15" s="97">
        <v>285000</v>
      </c>
      <c r="D15" s="97">
        <v>285000</v>
      </c>
      <c r="E15" s="98"/>
      <c r="F15" s="98"/>
    </row>
    <row r="16" spans="1:6" ht="20.25" customHeight="1">
      <c r="A16" s="101" t="s">
        <v>72</v>
      </c>
      <c r="B16" s="99" t="s">
        <v>73</v>
      </c>
      <c r="C16" s="97">
        <v>60000</v>
      </c>
      <c r="D16" s="97">
        <v>60000</v>
      </c>
      <c r="E16" s="98"/>
      <c r="F16" s="98"/>
    </row>
    <row r="17" spans="1:6" ht="21" customHeight="1">
      <c r="A17" s="101" t="s">
        <v>74</v>
      </c>
      <c r="B17" s="99" t="s">
        <v>75</v>
      </c>
      <c r="C17" s="97"/>
      <c r="D17" s="97"/>
      <c r="E17" s="98"/>
      <c r="F17" s="98"/>
    </row>
    <row r="18" spans="1:6" ht="19.5" customHeight="1">
      <c r="A18" s="101" t="s">
        <v>76</v>
      </c>
      <c r="B18" s="99" t="s">
        <v>77</v>
      </c>
      <c r="C18" s="97"/>
      <c r="D18" s="97"/>
      <c r="E18" s="98"/>
      <c r="F18" s="98"/>
    </row>
    <row r="19" spans="1:6" ht="20.25" customHeight="1">
      <c r="A19" s="101" t="s">
        <v>78</v>
      </c>
      <c r="B19" s="99" t="s">
        <v>79</v>
      </c>
      <c r="C19" s="97"/>
      <c r="D19" s="97">
        <v>545602</v>
      </c>
      <c r="E19" s="98"/>
      <c r="F19" s="98"/>
    </row>
    <row r="20" spans="1:6" ht="21.75" customHeight="1">
      <c r="A20" s="102" t="s">
        <v>80</v>
      </c>
      <c r="B20" s="103" t="s">
        <v>81</v>
      </c>
      <c r="C20" s="104">
        <f>SUM(C7:C19)</f>
        <v>51155000</v>
      </c>
      <c r="D20" s="104">
        <f>SUM(D7:D19)</f>
        <v>51155000</v>
      </c>
      <c r="E20" s="105"/>
      <c r="F20" s="105"/>
    </row>
    <row r="21" spans="1:6" ht="18.75" customHeight="1">
      <c r="A21" s="101" t="s">
        <v>82</v>
      </c>
      <c r="B21" s="99" t="s">
        <v>83</v>
      </c>
      <c r="C21" s="97"/>
      <c r="D21" s="97"/>
      <c r="E21" s="98"/>
      <c r="F21" s="98"/>
    </row>
    <row r="22" spans="1:6" ht="30.75" customHeight="1">
      <c r="A22" s="101" t="s">
        <v>84</v>
      </c>
      <c r="B22" s="99" t="s">
        <v>85</v>
      </c>
      <c r="C22" s="97"/>
      <c r="D22" s="97">
        <v>1336602</v>
      </c>
      <c r="E22" s="98"/>
      <c r="F22" s="98"/>
    </row>
    <row r="23" spans="1:6" ht="12.75">
      <c r="A23" s="106" t="s">
        <v>86</v>
      </c>
      <c r="B23" s="99" t="s">
        <v>87</v>
      </c>
      <c r="C23" s="97">
        <v>210000</v>
      </c>
      <c r="D23" s="97">
        <v>311085</v>
      </c>
      <c r="E23" s="98"/>
      <c r="F23" s="98"/>
    </row>
    <row r="24" spans="1:6" ht="15" customHeight="1">
      <c r="A24" s="107" t="s">
        <v>88</v>
      </c>
      <c r="B24" s="103" t="s">
        <v>89</v>
      </c>
      <c r="C24" s="104">
        <f>SUM(C21:C23)</f>
        <v>210000</v>
      </c>
      <c r="D24" s="104">
        <f>SUM(D21:D23)</f>
        <v>1647687</v>
      </c>
      <c r="E24" s="105"/>
      <c r="F24" s="105"/>
    </row>
    <row r="25" spans="1:6" ht="16.5" customHeight="1">
      <c r="A25" s="108" t="s">
        <v>90</v>
      </c>
      <c r="B25" s="109" t="s">
        <v>91</v>
      </c>
      <c r="C25" s="9">
        <f>C20+C24</f>
        <v>51365000</v>
      </c>
      <c r="D25" s="9">
        <f>D20+D24</f>
        <v>52802687</v>
      </c>
      <c r="E25" s="110"/>
      <c r="F25" s="110"/>
    </row>
    <row r="26" spans="1:6" ht="32.25" customHeight="1">
      <c r="A26" s="111" t="s">
        <v>92</v>
      </c>
      <c r="B26" s="109" t="s">
        <v>93</v>
      </c>
      <c r="C26" s="9">
        <v>14032000</v>
      </c>
      <c r="D26" s="9">
        <v>14427835</v>
      </c>
      <c r="E26" s="110"/>
      <c r="F26" s="110"/>
    </row>
    <row r="27" spans="1:6" ht="19.5" customHeight="1">
      <c r="A27" s="101" t="s">
        <v>94</v>
      </c>
      <c r="B27" s="99" t="s">
        <v>95</v>
      </c>
      <c r="C27" s="97">
        <v>85000</v>
      </c>
      <c r="D27" s="97">
        <v>85000</v>
      </c>
      <c r="E27" s="98"/>
      <c r="F27" s="98"/>
    </row>
    <row r="28" spans="1:6" ht="21" customHeight="1">
      <c r="A28" s="101" t="s">
        <v>96</v>
      </c>
      <c r="B28" s="99" t="s">
        <v>97</v>
      </c>
      <c r="C28" s="97">
        <v>2470000</v>
      </c>
      <c r="D28" s="97">
        <v>2474414</v>
      </c>
      <c r="E28" s="98"/>
      <c r="F28" s="98"/>
    </row>
    <row r="29" spans="1:6" ht="15.75" customHeight="1">
      <c r="A29" s="101" t="s">
        <v>98</v>
      </c>
      <c r="B29" s="99" t="s">
        <v>99</v>
      </c>
      <c r="C29" s="97"/>
      <c r="D29" s="97"/>
      <c r="E29" s="98"/>
      <c r="F29" s="98"/>
    </row>
    <row r="30" spans="1:6" ht="19.5" customHeight="1">
      <c r="A30" s="107" t="s">
        <v>100</v>
      </c>
      <c r="B30" s="103" t="s">
        <v>101</v>
      </c>
      <c r="C30" s="104">
        <f>SUM(C27:C29)</f>
        <v>2555000</v>
      </c>
      <c r="D30" s="104">
        <f>SUM(D27:D29)</f>
        <v>2559414</v>
      </c>
      <c r="E30" s="105"/>
      <c r="F30" s="105"/>
    </row>
    <row r="31" spans="1:6" ht="21" customHeight="1">
      <c r="A31" s="101" t="s">
        <v>102</v>
      </c>
      <c r="B31" s="99" t="s">
        <v>103</v>
      </c>
      <c r="C31" s="97">
        <v>1220000</v>
      </c>
      <c r="D31" s="97">
        <v>1220000</v>
      </c>
      <c r="E31" s="98"/>
      <c r="F31" s="98"/>
    </row>
    <row r="32" spans="1:6" ht="20.25" customHeight="1">
      <c r="A32" s="101" t="s">
        <v>104</v>
      </c>
      <c r="B32" s="99" t="s">
        <v>105</v>
      </c>
      <c r="C32" s="97">
        <v>360000</v>
      </c>
      <c r="D32" s="97">
        <v>360000</v>
      </c>
      <c r="E32" s="98"/>
      <c r="F32" s="98"/>
    </row>
    <row r="33" spans="1:6" ht="16.5" customHeight="1">
      <c r="A33" s="107" t="s">
        <v>106</v>
      </c>
      <c r="B33" s="103" t="s">
        <v>107</v>
      </c>
      <c r="C33" s="104">
        <f>SUM(C31:C32)</f>
        <v>1580000</v>
      </c>
      <c r="D33" s="104">
        <f>SUM(D31:D32)</f>
        <v>1580000</v>
      </c>
      <c r="E33" s="105"/>
      <c r="F33" s="105"/>
    </row>
    <row r="34" spans="1:6" ht="17.25" customHeight="1">
      <c r="A34" s="101" t="s">
        <v>108</v>
      </c>
      <c r="B34" s="99" t="s">
        <v>109</v>
      </c>
      <c r="C34" s="97">
        <v>2325000</v>
      </c>
      <c r="D34" s="97">
        <v>2325000</v>
      </c>
      <c r="E34" s="98"/>
      <c r="F34" s="98"/>
    </row>
    <row r="35" spans="1:6" ht="16.5" customHeight="1">
      <c r="A35" s="101" t="s">
        <v>110</v>
      </c>
      <c r="B35" s="99" t="s">
        <v>111</v>
      </c>
      <c r="C35" s="97"/>
      <c r="D35" s="97"/>
      <c r="E35" s="98"/>
      <c r="F35" s="98"/>
    </row>
    <row r="36" spans="1:6" ht="17.25" customHeight="1">
      <c r="A36" s="101" t="s">
        <v>112</v>
      </c>
      <c r="B36" s="99" t="s">
        <v>113</v>
      </c>
      <c r="C36" s="97">
        <v>200000</v>
      </c>
      <c r="D36" s="97">
        <v>200000</v>
      </c>
      <c r="E36" s="98"/>
      <c r="F36" s="98"/>
    </row>
    <row r="37" spans="1:6" ht="19.5" customHeight="1">
      <c r="A37" s="101" t="s">
        <v>114</v>
      </c>
      <c r="B37" s="99" t="s">
        <v>115</v>
      </c>
      <c r="C37" s="97">
        <v>110000</v>
      </c>
      <c r="D37" s="97">
        <v>110000</v>
      </c>
      <c r="E37" s="98"/>
      <c r="F37" s="98"/>
    </row>
    <row r="38" spans="1:6" ht="18.75" customHeight="1">
      <c r="A38" s="112" t="s">
        <v>116</v>
      </c>
      <c r="B38" s="99" t="s">
        <v>117</v>
      </c>
      <c r="C38" s="97"/>
      <c r="D38" s="97"/>
      <c r="E38" s="98"/>
      <c r="F38" s="98"/>
    </row>
    <row r="39" spans="1:6" ht="12.75">
      <c r="A39" s="106" t="s">
        <v>118</v>
      </c>
      <c r="B39" s="99" t="s">
        <v>119</v>
      </c>
      <c r="C39" s="97">
        <v>1830000</v>
      </c>
      <c r="D39" s="97">
        <v>1764344</v>
      </c>
      <c r="E39" s="98"/>
      <c r="F39" s="98"/>
    </row>
    <row r="40" spans="1:6" ht="19.5" customHeight="1">
      <c r="A40" s="101" t="s">
        <v>120</v>
      </c>
      <c r="B40" s="99" t="s">
        <v>121</v>
      </c>
      <c r="C40" s="97">
        <v>1700000</v>
      </c>
      <c r="D40" s="97">
        <v>1719164</v>
      </c>
      <c r="E40" s="98"/>
      <c r="F40" s="98"/>
    </row>
    <row r="41" spans="1:6" ht="21" customHeight="1">
      <c r="A41" s="107" t="s">
        <v>122</v>
      </c>
      <c r="B41" s="103" t="s">
        <v>123</v>
      </c>
      <c r="C41" s="104">
        <f>SUM(C34:C40)</f>
        <v>6165000</v>
      </c>
      <c r="D41" s="104">
        <f>SUM(D34:D40)</f>
        <v>6118508</v>
      </c>
      <c r="E41" s="105"/>
      <c r="F41" s="105"/>
    </row>
    <row r="42" spans="1:6" ht="21" customHeight="1">
      <c r="A42" s="101" t="s">
        <v>124</v>
      </c>
      <c r="B42" s="99" t="s">
        <v>125</v>
      </c>
      <c r="C42" s="97">
        <v>1279000</v>
      </c>
      <c r="D42" s="97">
        <v>1320085</v>
      </c>
      <c r="E42" s="98"/>
      <c r="F42" s="98"/>
    </row>
    <row r="43" spans="1:6" ht="18" customHeight="1">
      <c r="A43" s="101" t="s">
        <v>126</v>
      </c>
      <c r="B43" s="99" t="s">
        <v>127</v>
      </c>
      <c r="C43" s="97"/>
      <c r="D43" s="97"/>
      <c r="E43" s="98"/>
      <c r="F43" s="98"/>
    </row>
    <row r="44" spans="1:6" ht="19.5" customHeight="1">
      <c r="A44" s="107" t="s">
        <v>128</v>
      </c>
      <c r="B44" s="103" t="s">
        <v>129</v>
      </c>
      <c r="C44" s="104">
        <f>SUM(C42:C43)</f>
        <v>1279000</v>
      </c>
      <c r="D44" s="104">
        <f>SUM(D42:D43)</f>
        <v>1320085</v>
      </c>
      <c r="E44" s="105"/>
      <c r="F44" s="105"/>
    </row>
    <row r="45" spans="1:6" ht="25.5" customHeight="1">
      <c r="A45" s="101" t="s">
        <v>130</v>
      </c>
      <c r="B45" s="99" t="s">
        <v>131</v>
      </c>
      <c r="C45" s="97">
        <v>2891000</v>
      </c>
      <c r="D45" s="97">
        <v>2891000</v>
      </c>
      <c r="E45" s="98"/>
      <c r="F45" s="98"/>
    </row>
    <row r="46" spans="1:6" ht="15.75" customHeight="1">
      <c r="A46" s="101" t="s">
        <v>132</v>
      </c>
      <c r="B46" s="99" t="s">
        <v>133</v>
      </c>
      <c r="C46" s="97"/>
      <c r="D46" s="97"/>
      <c r="E46" s="98"/>
      <c r="F46" s="98"/>
    </row>
    <row r="47" spans="1:6" ht="16.5" customHeight="1">
      <c r="A47" s="101" t="s">
        <v>134</v>
      </c>
      <c r="B47" s="99" t="s">
        <v>135</v>
      </c>
      <c r="C47" s="97"/>
      <c r="D47" s="97">
        <v>25</v>
      </c>
      <c r="E47" s="98"/>
      <c r="F47" s="98"/>
    </row>
    <row r="48" spans="1:6" ht="21" customHeight="1">
      <c r="A48" s="101" t="s">
        <v>136</v>
      </c>
      <c r="B48" s="99" t="s">
        <v>137</v>
      </c>
      <c r="C48" s="97"/>
      <c r="D48" s="97"/>
      <c r="E48" s="98"/>
      <c r="F48" s="98"/>
    </row>
    <row r="49" spans="1:6" ht="18" customHeight="1">
      <c r="A49" s="101" t="s">
        <v>138</v>
      </c>
      <c r="B49" s="99" t="s">
        <v>139</v>
      </c>
      <c r="C49" s="97">
        <v>410000</v>
      </c>
      <c r="D49" s="97">
        <v>409975</v>
      </c>
      <c r="E49" s="98"/>
      <c r="F49" s="98"/>
    </row>
    <row r="50" spans="1:6" ht="21.75" customHeight="1">
      <c r="A50" s="107" t="s">
        <v>140</v>
      </c>
      <c r="B50" s="103" t="s">
        <v>141</v>
      </c>
      <c r="C50" s="104">
        <f>SUM(C45:C49)</f>
        <v>3301000</v>
      </c>
      <c r="D50" s="104">
        <f>SUM(D45:D49)</f>
        <v>3301000</v>
      </c>
      <c r="E50" s="105"/>
      <c r="F50" s="105"/>
    </row>
    <row r="51" spans="1:6" ht="18.75" customHeight="1">
      <c r="A51" s="111" t="s">
        <v>142</v>
      </c>
      <c r="B51" s="109" t="s">
        <v>143</v>
      </c>
      <c r="C51" s="9">
        <f>C30+C33+C41+C44+C50</f>
        <v>14880000</v>
      </c>
      <c r="D51" s="9">
        <f>D30+D33+D41+D44+D50</f>
        <v>14879007</v>
      </c>
      <c r="E51" s="110"/>
      <c r="F51" s="110"/>
    </row>
    <row r="52" spans="1:6" ht="19.5" customHeight="1">
      <c r="A52" s="113" t="s">
        <v>144</v>
      </c>
      <c r="B52" s="99" t="s">
        <v>145</v>
      </c>
      <c r="C52" s="97"/>
      <c r="D52" s="97"/>
      <c r="E52" s="98"/>
      <c r="F52" s="98"/>
    </row>
    <row r="53" spans="1:6" ht="19.5" customHeight="1">
      <c r="A53" s="113" t="s">
        <v>146</v>
      </c>
      <c r="B53" s="99" t="s">
        <v>147</v>
      </c>
      <c r="C53" s="97"/>
      <c r="D53" s="97"/>
      <c r="E53" s="98"/>
      <c r="F53" s="98"/>
    </row>
    <row r="54" spans="1:6" ht="16.5" customHeight="1">
      <c r="A54" s="114" t="s">
        <v>148</v>
      </c>
      <c r="B54" s="99" t="s">
        <v>149</v>
      </c>
      <c r="C54" s="97"/>
      <c r="D54" s="97"/>
      <c r="E54" s="98"/>
      <c r="F54" s="98"/>
    </row>
    <row r="55" spans="1:6" ht="27" customHeight="1">
      <c r="A55" s="114" t="s">
        <v>150</v>
      </c>
      <c r="B55" s="99" t="s">
        <v>151</v>
      </c>
      <c r="C55" s="97"/>
      <c r="D55" s="97"/>
      <c r="E55" s="98"/>
      <c r="F55" s="98"/>
    </row>
    <row r="56" spans="1:6" ht="28.5" customHeight="1">
      <c r="A56" s="114" t="s">
        <v>152</v>
      </c>
      <c r="B56" s="99" t="s">
        <v>153</v>
      </c>
      <c r="C56" s="97"/>
      <c r="D56" s="97"/>
      <c r="E56" s="98"/>
      <c r="F56" s="98"/>
    </row>
    <row r="57" spans="1:6" ht="21" customHeight="1">
      <c r="A57" s="113" t="s">
        <v>154</v>
      </c>
      <c r="B57" s="99" t="s">
        <v>155</v>
      </c>
      <c r="C57" s="97"/>
      <c r="D57" s="97"/>
      <c r="E57" s="98"/>
      <c r="F57" s="98"/>
    </row>
    <row r="58" spans="1:6" ht="18.75" customHeight="1">
      <c r="A58" s="113" t="s">
        <v>156</v>
      </c>
      <c r="B58" s="99" t="s">
        <v>157</v>
      </c>
      <c r="C58" s="97"/>
      <c r="D58" s="97"/>
      <c r="E58" s="98"/>
      <c r="F58" s="98"/>
    </row>
    <row r="59" spans="1:6" ht="19.5" customHeight="1">
      <c r="A59" s="113" t="s">
        <v>158</v>
      </c>
      <c r="B59" s="99" t="s">
        <v>159</v>
      </c>
      <c r="C59" s="97"/>
      <c r="D59" s="97"/>
      <c r="E59" s="98"/>
      <c r="F59" s="98"/>
    </row>
    <row r="60" spans="1:6" ht="22.5" customHeight="1">
      <c r="A60" s="115" t="s">
        <v>160</v>
      </c>
      <c r="B60" s="109" t="s">
        <v>161</v>
      </c>
      <c r="C60" s="104"/>
      <c r="D60" s="104"/>
      <c r="E60" s="105"/>
      <c r="F60" s="105"/>
    </row>
    <row r="61" spans="1:6" ht="20.25" customHeight="1">
      <c r="A61" s="116" t="s">
        <v>162</v>
      </c>
      <c r="B61" s="99" t="s">
        <v>163</v>
      </c>
      <c r="C61" s="97"/>
      <c r="D61" s="97"/>
      <c r="E61" s="98"/>
      <c r="F61" s="98"/>
    </row>
    <row r="62" spans="1:6" ht="22.5" customHeight="1">
      <c r="A62" s="116" t="s">
        <v>164</v>
      </c>
      <c r="B62" s="99" t="s">
        <v>165</v>
      </c>
      <c r="C62" s="97"/>
      <c r="D62" s="97"/>
      <c r="E62" s="98"/>
      <c r="F62" s="98"/>
    </row>
    <row r="63" spans="1:6" ht="29.25" customHeight="1">
      <c r="A63" s="116" t="s">
        <v>166</v>
      </c>
      <c r="B63" s="99" t="s">
        <v>167</v>
      </c>
      <c r="C63" s="97"/>
      <c r="D63" s="97"/>
      <c r="E63" s="98"/>
      <c r="F63" s="98"/>
    </row>
    <row r="64" spans="1:6" ht="29.25" customHeight="1">
      <c r="A64" s="116" t="s">
        <v>168</v>
      </c>
      <c r="B64" s="99" t="s">
        <v>169</v>
      </c>
      <c r="C64" s="97"/>
      <c r="D64" s="97"/>
      <c r="E64" s="98"/>
      <c r="F64" s="98"/>
    </row>
    <row r="65" spans="1:6" ht="33.75" customHeight="1">
      <c r="A65" s="116" t="s">
        <v>170</v>
      </c>
      <c r="B65" s="99" t="s">
        <v>171</v>
      </c>
      <c r="C65" s="97"/>
      <c r="D65" s="97"/>
      <c r="E65" s="98"/>
      <c r="F65" s="98"/>
    </row>
    <row r="66" spans="1:6" ht="28.5" customHeight="1">
      <c r="A66" s="116" t="s">
        <v>172</v>
      </c>
      <c r="B66" s="99" t="s">
        <v>173</v>
      </c>
      <c r="C66" s="97"/>
      <c r="D66" s="97"/>
      <c r="E66" s="98"/>
      <c r="F66" s="98"/>
    </row>
    <row r="67" spans="1:6" ht="33" customHeight="1">
      <c r="A67" s="116" t="s">
        <v>174</v>
      </c>
      <c r="B67" s="99" t="s">
        <v>175</v>
      </c>
      <c r="C67" s="97"/>
      <c r="D67" s="97"/>
      <c r="E67" s="98"/>
      <c r="F67" s="98"/>
    </row>
    <row r="68" spans="1:6" ht="35.25" customHeight="1">
      <c r="A68" s="116" t="s">
        <v>176</v>
      </c>
      <c r="B68" s="99" t="s">
        <v>177</v>
      </c>
      <c r="C68" s="97"/>
      <c r="D68" s="97"/>
      <c r="E68" s="98"/>
      <c r="F68" s="98"/>
    </row>
    <row r="69" spans="1:6" ht="24" customHeight="1">
      <c r="A69" s="116" t="s">
        <v>178</v>
      </c>
      <c r="B69" s="99" t="s">
        <v>179</v>
      </c>
      <c r="C69" s="97"/>
      <c r="D69" s="97"/>
      <c r="E69" s="98"/>
      <c r="F69" s="98"/>
    </row>
    <row r="70" spans="1:6" ht="12.75">
      <c r="A70" s="117" t="s">
        <v>180</v>
      </c>
      <c r="B70" s="99" t="s">
        <v>181</v>
      </c>
      <c r="C70" s="97"/>
      <c r="D70" s="97"/>
      <c r="E70" s="98"/>
      <c r="F70" s="98"/>
    </row>
    <row r="71" spans="1:6" ht="29.25" customHeight="1">
      <c r="A71" s="116" t="s">
        <v>182</v>
      </c>
      <c r="B71" s="99" t="s">
        <v>183</v>
      </c>
      <c r="C71" s="97"/>
      <c r="D71" s="97"/>
      <c r="E71" s="98"/>
      <c r="F71" s="98"/>
    </row>
    <row r="72" spans="1:6" ht="12.75">
      <c r="A72" s="117" t="s">
        <v>298</v>
      </c>
      <c r="B72" s="99" t="s">
        <v>185</v>
      </c>
      <c r="C72" s="97"/>
      <c r="D72" s="97"/>
      <c r="E72" s="98"/>
      <c r="F72" s="98"/>
    </row>
    <row r="73" spans="1:6" ht="12.75">
      <c r="A73" s="117" t="s">
        <v>186</v>
      </c>
      <c r="B73" s="99" t="s">
        <v>187</v>
      </c>
      <c r="C73" s="97"/>
      <c r="D73" s="97"/>
      <c r="E73" s="98"/>
      <c r="F73" s="98"/>
    </row>
    <row r="74" spans="1:6" ht="25.5" customHeight="1">
      <c r="A74" s="115" t="s">
        <v>188</v>
      </c>
      <c r="B74" s="109" t="s">
        <v>189</v>
      </c>
      <c r="C74" s="104"/>
      <c r="D74" s="104"/>
      <c r="E74" s="105"/>
      <c r="F74" s="105"/>
    </row>
    <row r="75" spans="1:6" ht="12.75">
      <c r="A75" s="118" t="s">
        <v>190</v>
      </c>
      <c r="B75" s="109"/>
      <c r="C75" s="104"/>
      <c r="D75" s="104"/>
      <c r="E75" s="105"/>
      <c r="F75" s="105"/>
    </row>
    <row r="76" spans="1:6" ht="12.75">
      <c r="A76" s="119" t="s">
        <v>191</v>
      </c>
      <c r="B76" s="99" t="s">
        <v>192</v>
      </c>
      <c r="C76" s="97"/>
      <c r="D76" s="97"/>
      <c r="E76" s="98"/>
      <c r="F76" s="98"/>
    </row>
    <row r="77" spans="1:6" ht="12.75">
      <c r="A77" s="119" t="s">
        <v>193</v>
      </c>
      <c r="B77" s="99" t="s">
        <v>194</v>
      </c>
      <c r="C77" s="97"/>
      <c r="D77" s="97"/>
      <c r="E77" s="98"/>
      <c r="F77" s="98"/>
    </row>
    <row r="78" spans="1:6" ht="12.75">
      <c r="A78" s="119" t="s">
        <v>195</v>
      </c>
      <c r="B78" s="99" t="s">
        <v>196</v>
      </c>
      <c r="C78" s="97">
        <v>150000</v>
      </c>
      <c r="D78" s="97">
        <v>150000</v>
      </c>
      <c r="E78" s="98"/>
      <c r="F78" s="98"/>
    </row>
    <row r="79" spans="1:6" ht="12.75">
      <c r="A79" s="119" t="s">
        <v>197</v>
      </c>
      <c r="B79" s="99" t="s">
        <v>198</v>
      </c>
      <c r="C79" s="97"/>
      <c r="D79" s="97">
        <v>59055</v>
      </c>
      <c r="E79" s="98"/>
      <c r="F79" s="98"/>
    </row>
    <row r="80" spans="1:6" ht="12.75">
      <c r="A80" s="106" t="s">
        <v>199</v>
      </c>
      <c r="B80" s="99" t="s">
        <v>200</v>
      </c>
      <c r="C80" s="97"/>
      <c r="D80" s="97"/>
      <c r="E80" s="98"/>
      <c r="F80" s="98"/>
    </row>
    <row r="81" spans="1:6" ht="12.75">
      <c r="A81" s="106" t="s">
        <v>201</v>
      </c>
      <c r="B81" s="99" t="s">
        <v>202</v>
      </c>
      <c r="C81" s="97"/>
      <c r="D81" s="97"/>
      <c r="E81" s="98"/>
      <c r="F81" s="98"/>
    </row>
    <row r="82" spans="1:6" ht="12.75">
      <c r="A82" s="106" t="s">
        <v>203</v>
      </c>
      <c r="B82" s="99" t="s">
        <v>204</v>
      </c>
      <c r="C82" s="97">
        <v>41000</v>
      </c>
      <c r="D82" s="97">
        <v>47601</v>
      </c>
      <c r="E82" s="98"/>
      <c r="F82" s="98"/>
    </row>
    <row r="83" spans="1:6" ht="12.75">
      <c r="A83" s="120" t="s">
        <v>205</v>
      </c>
      <c r="B83" s="109" t="s">
        <v>206</v>
      </c>
      <c r="C83" s="104">
        <f>SUM(C76:C82)</f>
        <v>191000</v>
      </c>
      <c r="D83" s="104">
        <f>SUM(D76:D82)</f>
        <v>256656</v>
      </c>
      <c r="E83" s="105"/>
      <c r="F83" s="105"/>
    </row>
    <row r="84" spans="1:6" ht="20.25" customHeight="1">
      <c r="A84" s="113" t="s">
        <v>207</v>
      </c>
      <c r="B84" s="99" t="s">
        <v>208</v>
      </c>
      <c r="C84" s="97"/>
      <c r="D84" s="97"/>
      <c r="E84" s="98"/>
      <c r="F84" s="98"/>
    </row>
    <row r="85" spans="1:6" ht="20.25" customHeight="1">
      <c r="A85" s="113" t="s">
        <v>209</v>
      </c>
      <c r="B85" s="99" t="s">
        <v>210</v>
      </c>
      <c r="C85" s="97"/>
      <c r="D85" s="97"/>
      <c r="E85" s="98"/>
      <c r="F85" s="98"/>
    </row>
    <row r="86" spans="1:6" ht="21" customHeight="1">
      <c r="A86" s="113" t="s">
        <v>211</v>
      </c>
      <c r="B86" s="99" t="s">
        <v>212</v>
      </c>
      <c r="C86" s="97"/>
      <c r="D86" s="97"/>
      <c r="E86" s="98"/>
      <c r="F86" s="98"/>
    </row>
    <row r="87" spans="1:6" ht="19.5" customHeight="1">
      <c r="A87" s="113" t="s">
        <v>213</v>
      </c>
      <c r="B87" s="99" t="s">
        <v>214</v>
      </c>
      <c r="C87" s="97"/>
      <c r="D87" s="97"/>
      <c r="E87" s="98"/>
      <c r="F87" s="98"/>
    </row>
    <row r="88" spans="1:6" ht="12.75">
      <c r="A88" s="115" t="s">
        <v>215</v>
      </c>
      <c r="B88" s="109" t="s">
        <v>216</v>
      </c>
      <c r="C88" s="104"/>
      <c r="D88" s="104"/>
      <c r="E88" s="105"/>
      <c r="F88" s="105"/>
    </row>
    <row r="89" spans="1:6" ht="27.75" customHeight="1">
      <c r="A89" s="113" t="s">
        <v>217</v>
      </c>
      <c r="B89" s="99" t="s">
        <v>218</v>
      </c>
      <c r="C89" s="97"/>
      <c r="D89" s="97"/>
      <c r="E89" s="98"/>
      <c r="F89" s="98"/>
    </row>
    <row r="90" spans="1:6" ht="33" customHeight="1">
      <c r="A90" s="113" t="s">
        <v>219</v>
      </c>
      <c r="B90" s="99" t="s">
        <v>220</v>
      </c>
      <c r="C90" s="97"/>
      <c r="D90" s="97"/>
      <c r="E90" s="98"/>
      <c r="F90" s="98"/>
    </row>
    <row r="91" spans="1:6" ht="33" customHeight="1">
      <c r="A91" s="113" t="s">
        <v>221</v>
      </c>
      <c r="B91" s="99" t="s">
        <v>222</v>
      </c>
      <c r="C91" s="97"/>
      <c r="D91" s="97"/>
      <c r="E91" s="98"/>
      <c r="F91" s="98"/>
    </row>
    <row r="92" spans="1:6" ht="27" customHeight="1">
      <c r="A92" s="113" t="s">
        <v>223</v>
      </c>
      <c r="B92" s="99" t="s">
        <v>224</v>
      </c>
      <c r="C92" s="97"/>
      <c r="D92" s="97"/>
      <c r="E92" s="98"/>
      <c r="F92" s="98"/>
    </row>
    <row r="93" spans="1:6" ht="29.25" customHeight="1">
      <c r="A93" s="113" t="s">
        <v>225</v>
      </c>
      <c r="B93" s="99" t="s">
        <v>226</v>
      </c>
      <c r="C93" s="97"/>
      <c r="D93" s="97"/>
      <c r="E93" s="98"/>
      <c r="F93" s="98"/>
    </row>
    <row r="94" spans="1:6" ht="35.25" customHeight="1">
      <c r="A94" s="113" t="s">
        <v>227</v>
      </c>
      <c r="B94" s="99" t="s">
        <v>228</v>
      </c>
      <c r="C94" s="97"/>
      <c r="D94" s="97"/>
      <c r="E94" s="98"/>
      <c r="F94" s="98"/>
    </row>
    <row r="95" spans="1:6" ht="12.75">
      <c r="A95" s="113" t="s">
        <v>229</v>
      </c>
      <c r="B95" s="99" t="s">
        <v>230</v>
      </c>
      <c r="C95" s="97"/>
      <c r="D95" s="97"/>
      <c r="E95" s="98"/>
      <c r="F95" s="98"/>
    </row>
    <row r="96" spans="1:6" ht="29.25" customHeight="1">
      <c r="A96" s="113" t="s">
        <v>231</v>
      </c>
      <c r="B96" s="99" t="s">
        <v>232</v>
      </c>
      <c r="C96" s="97"/>
      <c r="D96" s="97"/>
      <c r="E96" s="98"/>
      <c r="F96" s="98"/>
    </row>
    <row r="97" spans="1:6" ht="20.25" customHeight="1">
      <c r="A97" s="113" t="s">
        <v>233</v>
      </c>
      <c r="B97" s="99" t="s">
        <v>234</v>
      </c>
      <c r="C97" s="104"/>
      <c r="D97" s="104"/>
      <c r="E97" s="105"/>
      <c r="F97" s="105"/>
    </row>
    <row r="98" spans="1:6" ht="12.75">
      <c r="A98" s="115" t="s">
        <v>235</v>
      </c>
      <c r="B98" s="109" t="s">
        <v>236</v>
      </c>
      <c r="C98" s="9"/>
      <c r="D98" s="9"/>
      <c r="E98" s="110"/>
      <c r="F98" s="110"/>
    </row>
    <row r="99" spans="1:6" ht="12.75">
      <c r="A99" s="118" t="s">
        <v>237</v>
      </c>
      <c r="B99" s="109"/>
      <c r="C99" s="9"/>
      <c r="D99" s="9"/>
      <c r="E99" s="110"/>
      <c r="F99" s="110"/>
    </row>
    <row r="100" spans="1:6" ht="21" customHeight="1">
      <c r="A100" s="121" t="s">
        <v>238</v>
      </c>
      <c r="B100" s="122" t="s">
        <v>239</v>
      </c>
      <c r="C100" s="123">
        <f>C25+C26+C51+C60+C74+C83+C88+C98</f>
        <v>80468000</v>
      </c>
      <c r="D100" s="123">
        <f>D25+D26+D51+D60+D74+D83+D88+D98</f>
        <v>82366185</v>
      </c>
      <c r="E100" s="124"/>
      <c r="F100" s="98"/>
    </row>
    <row r="101" spans="1:6" ht="31.5" customHeight="1">
      <c r="A101" s="113" t="s">
        <v>240</v>
      </c>
      <c r="B101" s="101" t="s">
        <v>241</v>
      </c>
      <c r="C101" s="123"/>
      <c r="D101" s="123"/>
      <c r="E101" s="124"/>
      <c r="F101" s="98"/>
    </row>
    <row r="102" spans="1:6" ht="20.25" customHeight="1">
      <c r="A102" s="113" t="s">
        <v>242</v>
      </c>
      <c r="B102" s="101" t="s">
        <v>243</v>
      </c>
      <c r="C102" s="123"/>
      <c r="D102" s="123"/>
      <c r="E102" s="124"/>
      <c r="F102" s="98"/>
    </row>
    <row r="103" spans="1:6" ht="25.5" customHeight="1">
      <c r="A103" s="113" t="s">
        <v>244</v>
      </c>
      <c r="B103" s="101" t="s">
        <v>245</v>
      </c>
      <c r="C103" s="125"/>
      <c r="D103" s="125"/>
      <c r="E103" s="126"/>
      <c r="F103" s="126"/>
    </row>
    <row r="104" spans="1:6" ht="12.75">
      <c r="A104" s="127" t="s">
        <v>246</v>
      </c>
      <c r="B104" s="107" t="s">
        <v>247</v>
      </c>
      <c r="C104" s="128"/>
      <c r="D104" s="128"/>
      <c r="E104" s="129"/>
      <c r="F104" s="98"/>
    </row>
    <row r="105" spans="1:6" ht="12.75">
      <c r="A105" s="130" t="s">
        <v>248</v>
      </c>
      <c r="B105" s="101" t="s">
        <v>249</v>
      </c>
      <c r="C105" s="128"/>
      <c r="D105" s="128"/>
      <c r="E105" s="129"/>
      <c r="F105" s="98"/>
    </row>
    <row r="106" spans="1:6" ht="19.5" customHeight="1">
      <c r="A106" s="130" t="s">
        <v>248</v>
      </c>
      <c r="B106" s="101" t="s">
        <v>250</v>
      </c>
      <c r="C106" s="123"/>
      <c r="D106" s="123"/>
      <c r="E106" s="124"/>
      <c r="F106" s="98"/>
    </row>
    <row r="107" spans="1:6" ht="17.25" customHeight="1">
      <c r="A107" s="113" t="s">
        <v>251</v>
      </c>
      <c r="B107" s="101" t="s">
        <v>252</v>
      </c>
      <c r="C107" s="123"/>
      <c r="D107" s="123"/>
      <c r="E107" s="124"/>
      <c r="F107" s="98"/>
    </row>
    <row r="108" spans="1:6" ht="12.75">
      <c r="A108" s="113" t="s">
        <v>253</v>
      </c>
      <c r="B108" s="101" t="s">
        <v>254</v>
      </c>
      <c r="C108" s="131"/>
      <c r="D108" s="131"/>
      <c r="E108" s="132"/>
      <c r="F108" s="132"/>
    </row>
    <row r="109" spans="1:6" ht="12.75">
      <c r="A109" s="113" t="s">
        <v>255</v>
      </c>
      <c r="B109" s="101" t="s">
        <v>256</v>
      </c>
      <c r="C109" s="128"/>
      <c r="D109" s="128"/>
      <c r="E109" s="129"/>
      <c r="F109" s="98"/>
    </row>
    <row r="110" spans="1:6" ht="12.75">
      <c r="A110" s="113" t="s">
        <v>257</v>
      </c>
      <c r="B110" s="101" t="s">
        <v>258</v>
      </c>
      <c r="C110" s="128"/>
      <c r="D110" s="128"/>
      <c r="E110" s="129"/>
      <c r="F110" s="98"/>
    </row>
    <row r="111" spans="1:6" ht="12.75">
      <c r="A111" s="133" t="s">
        <v>259</v>
      </c>
      <c r="B111" s="107" t="s">
        <v>260</v>
      </c>
      <c r="C111" s="134"/>
      <c r="D111" s="128"/>
      <c r="E111" s="129"/>
      <c r="F111" s="98"/>
    </row>
    <row r="112" spans="1:6" ht="12.75">
      <c r="A112" s="130" t="s">
        <v>261</v>
      </c>
      <c r="B112" s="101" t="s">
        <v>262</v>
      </c>
      <c r="C112" s="128"/>
      <c r="D112" s="128"/>
      <c r="E112" s="129"/>
      <c r="F112" s="98"/>
    </row>
    <row r="113" spans="1:6" ht="12.75">
      <c r="A113" s="130" t="s">
        <v>263</v>
      </c>
      <c r="B113" s="101" t="s">
        <v>264</v>
      </c>
      <c r="C113" s="128"/>
      <c r="D113" s="128"/>
      <c r="E113" s="129"/>
      <c r="F113" s="98"/>
    </row>
    <row r="114" spans="1:6" ht="12.75">
      <c r="A114" s="133" t="s">
        <v>265</v>
      </c>
      <c r="B114" s="107" t="s">
        <v>266</v>
      </c>
      <c r="C114" s="128"/>
      <c r="D114" s="128"/>
      <c r="E114" s="129"/>
      <c r="F114" s="98"/>
    </row>
    <row r="115" spans="1:6" ht="12.75">
      <c r="A115" s="130" t="s">
        <v>267</v>
      </c>
      <c r="B115" s="101" t="s">
        <v>268</v>
      </c>
      <c r="C115" s="131"/>
      <c r="D115" s="131"/>
      <c r="E115" s="132"/>
      <c r="F115" s="132"/>
    </row>
    <row r="116" spans="1:6" ht="12.75">
      <c r="A116" s="130" t="s">
        <v>269</v>
      </c>
      <c r="B116" s="101" t="s">
        <v>270</v>
      </c>
      <c r="C116" s="128"/>
      <c r="D116" s="128"/>
      <c r="E116" s="129"/>
      <c r="F116" s="98"/>
    </row>
    <row r="117" spans="1:6" ht="17.25" customHeight="1">
      <c r="A117" s="130" t="s">
        <v>271</v>
      </c>
      <c r="B117" s="101" t="s">
        <v>272</v>
      </c>
      <c r="C117" s="123"/>
      <c r="D117" s="123"/>
      <c r="E117" s="124"/>
      <c r="F117" s="98"/>
    </row>
    <row r="118" spans="1:6" ht="12.75">
      <c r="A118" s="130" t="s">
        <v>273</v>
      </c>
      <c r="B118" s="101" t="s">
        <v>274</v>
      </c>
      <c r="C118" s="128"/>
      <c r="D118" s="128"/>
      <c r="E118" s="129"/>
      <c r="F118" s="98"/>
    </row>
    <row r="119" spans="1:6" ht="12.75">
      <c r="A119" s="135" t="s">
        <v>275</v>
      </c>
      <c r="B119" s="111" t="s">
        <v>276</v>
      </c>
      <c r="C119" s="128"/>
      <c r="D119" s="128"/>
      <c r="E119" s="129"/>
      <c r="F119" s="98"/>
    </row>
    <row r="120" spans="1:6" ht="12.75">
      <c r="A120" s="130" t="s">
        <v>277</v>
      </c>
      <c r="B120" s="101" t="s">
        <v>278</v>
      </c>
      <c r="C120" s="131"/>
      <c r="D120" s="131"/>
      <c r="E120" s="132"/>
      <c r="F120" s="132"/>
    </row>
    <row r="121" spans="1:6" ht="33.75" customHeight="1">
      <c r="A121" s="113" t="s">
        <v>279</v>
      </c>
      <c r="B121" s="101" t="s">
        <v>280</v>
      </c>
      <c r="C121" s="123"/>
      <c r="D121" s="123"/>
      <c r="E121" s="124"/>
      <c r="F121" s="98"/>
    </row>
    <row r="122" spans="1:6" ht="12.75">
      <c r="A122" s="130" t="s">
        <v>281</v>
      </c>
      <c r="B122" s="101" t="s">
        <v>282</v>
      </c>
      <c r="C122" s="131"/>
      <c r="D122" s="131"/>
      <c r="E122" s="132"/>
      <c r="F122" s="132"/>
    </row>
    <row r="123" spans="1:6" ht="12.75">
      <c r="A123" s="130" t="s">
        <v>283</v>
      </c>
      <c r="B123" s="101" t="s">
        <v>284</v>
      </c>
      <c r="C123" s="136">
        <f>C99</f>
        <v>0</v>
      </c>
      <c r="D123" s="136"/>
      <c r="E123" s="137"/>
      <c r="F123" s="137"/>
    </row>
    <row r="124" spans="1:4" ht="12.75">
      <c r="A124" s="130" t="s">
        <v>285</v>
      </c>
      <c r="B124" s="101" t="s">
        <v>286</v>
      </c>
      <c r="C124" s="138"/>
      <c r="D124" s="138"/>
    </row>
    <row r="125" spans="1:4" ht="12.75">
      <c r="A125" s="135" t="s">
        <v>287</v>
      </c>
      <c r="B125" s="111" t="s">
        <v>288</v>
      </c>
      <c r="C125" s="138"/>
      <c r="D125" s="138"/>
    </row>
    <row r="126" spans="1:4" ht="12.75">
      <c r="A126" s="113" t="s">
        <v>289</v>
      </c>
      <c r="B126" s="101" t="s">
        <v>290</v>
      </c>
      <c r="C126" s="138"/>
      <c r="D126" s="138"/>
    </row>
    <row r="127" spans="1:4" ht="12.75">
      <c r="A127" s="113" t="s">
        <v>291</v>
      </c>
      <c r="B127" s="101" t="s">
        <v>292</v>
      </c>
      <c r="C127" s="138"/>
      <c r="D127" s="138"/>
    </row>
    <row r="128" spans="1:4" ht="12.75">
      <c r="A128" s="139" t="s">
        <v>293</v>
      </c>
      <c r="B128" s="140" t="s">
        <v>294</v>
      </c>
      <c r="C128" s="138"/>
      <c r="D128" s="138"/>
    </row>
    <row r="129" spans="1:4" ht="12.75">
      <c r="A129" s="141" t="s">
        <v>14</v>
      </c>
      <c r="B129" s="141"/>
      <c r="C129" s="142">
        <f>C100+C128</f>
        <v>80468000</v>
      </c>
      <c r="D129" s="142">
        <f>D100+D128</f>
        <v>82366185</v>
      </c>
    </row>
  </sheetData>
  <sheetProtection selectLockedCells="1" selectUnlockedCells="1"/>
  <mergeCells count="2">
    <mergeCell ref="A2:F2"/>
    <mergeCell ref="A3:F3"/>
  </mergeCells>
  <printOptions/>
  <pageMargins left="0.2" right="0.1701388888888889" top="0.9958333333333333" bottom="0.9840277777777777" header="0.8305555555555556" footer="0.5118055555555555"/>
  <pageSetup horizontalDpi="300" verticalDpi="300" orientation="portrait" paperSize="9" scale="50"/>
  <headerFooter alignWithMargins="0">
    <oddHeader>&amp;C&amp;"Times New Roman,Normál"&amp;12 3. melléklet a 19/2016. (XII. 6.) 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71"/>
  <sheetViews>
    <sheetView view="pageBreakPreview" zoomScaleSheetLayoutView="100" workbookViewId="0" topLeftCell="A120">
      <selection activeCell="D51" sqref="D51"/>
    </sheetView>
  </sheetViews>
  <sheetFormatPr defaultColWidth="9.140625" defaultRowHeight="15"/>
  <cols>
    <col min="1" max="1" width="42.140625" style="0" customWidth="1"/>
    <col min="3" max="4" width="14.28125" style="0" customWidth="1"/>
  </cols>
  <sheetData>
    <row r="1" spans="1:4" ht="20.25" customHeight="1">
      <c r="A1" s="143" t="s">
        <v>0</v>
      </c>
      <c r="B1" s="143"/>
      <c r="C1" s="143"/>
      <c r="D1" s="143"/>
    </row>
    <row r="2" spans="1:4" ht="19.5" customHeight="1">
      <c r="A2" s="144" t="s">
        <v>25</v>
      </c>
      <c r="B2" s="144"/>
      <c r="C2" s="144"/>
      <c r="D2" s="144"/>
    </row>
    <row r="3" spans="1:4" ht="12.75">
      <c r="A3" s="145"/>
      <c r="B3" s="138"/>
      <c r="C3" s="138"/>
      <c r="D3" s="138"/>
    </row>
    <row r="4" spans="1:4" ht="12.75">
      <c r="A4" s="8" t="s">
        <v>299</v>
      </c>
      <c r="B4" s="138"/>
      <c r="C4" s="138"/>
      <c r="D4" s="138"/>
    </row>
    <row r="5" spans="1:4" s="4" customFormat="1" ht="12.75">
      <c r="A5" s="89" t="s">
        <v>27</v>
      </c>
      <c r="B5" s="90" t="s">
        <v>28</v>
      </c>
      <c r="C5" s="146" t="s">
        <v>296</v>
      </c>
      <c r="D5" s="146" t="s">
        <v>297</v>
      </c>
    </row>
    <row r="6" spans="1:4" ht="12.75">
      <c r="A6" s="95" t="s">
        <v>54</v>
      </c>
      <c r="B6" s="96" t="s">
        <v>55</v>
      </c>
      <c r="C6" s="7">
        <v>43353000</v>
      </c>
      <c r="D6" s="7">
        <v>42334933</v>
      </c>
    </row>
    <row r="7" spans="1:4" ht="12.75">
      <c r="A7" s="95" t="s">
        <v>56</v>
      </c>
      <c r="B7" s="99" t="s">
        <v>57</v>
      </c>
      <c r="C7" s="7"/>
      <c r="D7" s="7"/>
    </row>
    <row r="8" spans="1:4" ht="12.75">
      <c r="A8" s="95" t="s">
        <v>58</v>
      </c>
      <c r="B8" s="99" t="s">
        <v>59</v>
      </c>
      <c r="C8" s="7"/>
      <c r="D8" s="7"/>
    </row>
    <row r="9" spans="1:4" ht="12.75">
      <c r="A9" s="100" t="s">
        <v>60</v>
      </c>
      <c r="B9" s="99" t="s">
        <v>61</v>
      </c>
      <c r="C9" s="7"/>
      <c r="D9" s="7"/>
    </row>
    <row r="10" spans="1:4" ht="12.75">
      <c r="A10" s="100" t="s">
        <v>62</v>
      </c>
      <c r="B10" s="99" t="s">
        <v>63</v>
      </c>
      <c r="C10" s="7"/>
      <c r="D10" s="7"/>
    </row>
    <row r="11" spans="1:4" ht="12.75">
      <c r="A11" s="100" t="s">
        <v>64</v>
      </c>
      <c r="B11" s="99" t="s">
        <v>65</v>
      </c>
      <c r="C11" s="7"/>
      <c r="D11" s="7"/>
    </row>
    <row r="12" spans="1:4" ht="12.75">
      <c r="A12" s="100" t="s">
        <v>66</v>
      </c>
      <c r="B12" s="99" t="s">
        <v>67</v>
      </c>
      <c r="C12" s="7">
        <v>2115000</v>
      </c>
      <c r="D12" s="7">
        <v>2115000</v>
      </c>
    </row>
    <row r="13" spans="1:4" ht="12.75">
      <c r="A13" s="100" t="s">
        <v>68</v>
      </c>
      <c r="B13" s="99" t="s">
        <v>69</v>
      </c>
      <c r="C13" s="7"/>
      <c r="D13" s="7"/>
    </row>
    <row r="14" spans="1:4" ht="12.75">
      <c r="A14" s="101" t="s">
        <v>70</v>
      </c>
      <c r="B14" s="99" t="s">
        <v>71</v>
      </c>
      <c r="C14" s="7">
        <v>150000</v>
      </c>
      <c r="D14" s="7">
        <v>150000</v>
      </c>
    </row>
    <row r="15" spans="1:4" ht="12.75">
      <c r="A15" s="101" t="s">
        <v>72</v>
      </c>
      <c r="B15" s="99" t="s">
        <v>73</v>
      </c>
      <c r="C15" s="7"/>
      <c r="D15" s="7"/>
    </row>
    <row r="16" spans="1:4" ht="12.75">
      <c r="A16" s="101" t="s">
        <v>74</v>
      </c>
      <c r="B16" s="99" t="s">
        <v>75</v>
      </c>
      <c r="C16" s="7"/>
      <c r="D16" s="7"/>
    </row>
    <row r="17" spans="1:4" ht="12.75">
      <c r="A17" s="101" t="s">
        <v>76</v>
      </c>
      <c r="B17" s="99" t="s">
        <v>77</v>
      </c>
      <c r="C17" s="7"/>
      <c r="D17" s="7"/>
    </row>
    <row r="18" spans="1:4" ht="12.75">
      <c r="A18" s="101" t="s">
        <v>78</v>
      </c>
      <c r="B18" s="99" t="s">
        <v>79</v>
      </c>
      <c r="C18" s="7"/>
      <c r="D18" s="7">
        <v>850000</v>
      </c>
    </row>
    <row r="19" spans="1:4" s="4" customFormat="1" ht="12.75">
      <c r="A19" s="102" t="s">
        <v>80</v>
      </c>
      <c r="B19" s="103" t="s">
        <v>81</v>
      </c>
      <c r="C19" s="9">
        <f>SUM(C6:C18)</f>
        <v>45618000</v>
      </c>
      <c r="D19" s="9">
        <f>SUM(D6:D18)</f>
        <v>45449933</v>
      </c>
    </row>
    <row r="20" spans="1:4" ht="12.75">
      <c r="A20" s="101" t="s">
        <v>82</v>
      </c>
      <c r="B20" s="99" t="s">
        <v>83</v>
      </c>
      <c r="C20" s="7"/>
      <c r="D20" s="7"/>
    </row>
    <row r="21" spans="1:4" ht="12.75">
      <c r="A21" s="101" t="s">
        <v>84</v>
      </c>
      <c r="B21" s="99" t="s">
        <v>85</v>
      </c>
      <c r="C21" s="7"/>
      <c r="D21" s="7"/>
    </row>
    <row r="22" spans="1:4" ht="12.75">
      <c r="A22" s="106" t="s">
        <v>86</v>
      </c>
      <c r="B22" s="99" t="s">
        <v>87</v>
      </c>
      <c r="C22" s="7"/>
      <c r="D22" s="7"/>
    </row>
    <row r="23" spans="1:4" s="4" customFormat="1" ht="12.75">
      <c r="A23" s="107" t="s">
        <v>88</v>
      </c>
      <c r="B23" s="103" t="s">
        <v>89</v>
      </c>
      <c r="C23" s="9">
        <f>SUM(C20:C22)</f>
        <v>0</v>
      </c>
      <c r="D23" s="9">
        <f>SUM(D20:D22)</f>
        <v>0</v>
      </c>
    </row>
    <row r="24" spans="1:4" s="4" customFormat="1" ht="12.75">
      <c r="A24" s="108" t="s">
        <v>90</v>
      </c>
      <c r="B24" s="109" t="s">
        <v>91</v>
      </c>
      <c r="C24" s="9">
        <f>C19+C23</f>
        <v>45618000</v>
      </c>
      <c r="D24" s="9">
        <f>D19+D23</f>
        <v>45449933</v>
      </c>
    </row>
    <row r="25" spans="1:4" ht="12.75">
      <c r="A25" s="111" t="s">
        <v>92</v>
      </c>
      <c r="B25" s="109" t="s">
        <v>93</v>
      </c>
      <c r="C25" s="9">
        <v>12460000</v>
      </c>
      <c r="D25" s="9">
        <v>12460000</v>
      </c>
    </row>
    <row r="26" spans="1:4" ht="12.75">
      <c r="A26" s="101" t="s">
        <v>94</v>
      </c>
      <c r="B26" s="99" t="s">
        <v>95</v>
      </c>
      <c r="C26" s="7">
        <v>170000</v>
      </c>
      <c r="D26" s="7">
        <v>170000</v>
      </c>
    </row>
    <row r="27" spans="1:4" ht="12.75">
      <c r="A27" s="101" t="s">
        <v>96</v>
      </c>
      <c r="B27" s="99" t="s">
        <v>97</v>
      </c>
      <c r="C27" s="7">
        <v>22703000</v>
      </c>
      <c r="D27" s="7">
        <v>22703000</v>
      </c>
    </row>
    <row r="28" spans="1:4" ht="12.75">
      <c r="A28" s="101" t="s">
        <v>98</v>
      </c>
      <c r="B28" s="99" t="s">
        <v>99</v>
      </c>
      <c r="C28" s="7"/>
      <c r="D28" s="7"/>
    </row>
    <row r="29" spans="1:4" s="4" customFormat="1" ht="12.75">
      <c r="A29" s="107" t="s">
        <v>100</v>
      </c>
      <c r="B29" s="103" t="s">
        <v>101</v>
      </c>
      <c r="C29" s="9">
        <f>SUM(C26:C28)</f>
        <v>22873000</v>
      </c>
      <c r="D29" s="9">
        <f>SUM(D26:D28)</f>
        <v>22873000</v>
      </c>
    </row>
    <row r="30" spans="1:4" ht="12.75">
      <c r="A30" s="101" t="s">
        <v>102</v>
      </c>
      <c r="B30" s="99" t="s">
        <v>103</v>
      </c>
      <c r="C30" s="7">
        <v>150000</v>
      </c>
      <c r="D30" s="7">
        <v>150000</v>
      </c>
    </row>
    <row r="31" spans="1:4" ht="12.75">
      <c r="A31" s="101" t="s">
        <v>104</v>
      </c>
      <c r="B31" s="99" t="s">
        <v>105</v>
      </c>
      <c r="C31" s="7">
        <v>15000</v>
      </c>
      <c r="D31" s="7">
        <v>15000</v>
      </c>
    </row>
    <row r="32" spans="1:4" s="4" customFormat="1" ht="15" customHeight="1">
      <c r="A32" s="107" t="s">
        <v>106</v>
      </c>
      <c r="B32" s="103" t="s">
        <v>107</v>
      </c>
      <c r="C32" s="9">
        <f>SUM(C30:C31)</f>
        <v>165000</v>
      </c>
      <c r="D32" s="9">
        <f>SUM(D30:D31)</f>
        <v>165000</v>
      </c>
    </row>
    <row r="33" spans="1:4" ht="12.75">
      <c r="A33" s="101" t="s">
        <v>108</v>
      </c>
      <c r="B33" s="99" t="s">
        <v>109</v>
      </c>
      <c r="C33" s="7">
        <v>3350000</v>
      </c>
      <c r="D33" s="7">
        <v>3350000</v>
      </c>
    </row>
    <row r="34" spans="1:4" ht="12.75">
      <c r="A34" s="101" t="s">
        <v>110</v>
      </c>
      <c r="B34" s="99" t="s">
        <v>111</v>
      </c>
      <c r="C34" s="7">
        <v>12000</v>
      </c>
      <c r="D34" s="7">
        <v>12000</v>
      </c>
    </row>
    <row r="35" spans="1:4" ht="12.75">
      <c r="A35" s="101" t="s">
        <v>112</v>
      </c>
      <c r="B35" s="99" t="s">
        <v>113</v>
      </c>
      <c r="C35" s="7">
        <v>15000</v>
      </c>
      <c r="D35" s="7">
        <v>15000</v>
      </c>
    </row>
    <row r="36" spans="1:4" ht="12.75">
      <c r="A36" s="101" t="s">
        <v>114</v>
      </c>
      <c r="B36" s="99" t="s">
        <v>115</v>
      </c>
      <c r="C36" s="7">
        <v>100000</v>
      </c>
      <c r="D36" s="7">
        <v>33067</v>
      </c>
    </row>
    <row r="37" spans="1:4" ht="12.75">
      <c r="A37" s="112" t="s">
        <v>116</v>
      </c>
      <c r="B37" s="99" t="s">
        <v>117</v>
      </c>
      <c r="C37" s="7"/>
      <c r="D37" s="7"/>
    </row>
    <row r="38" spans="1:4" ht="12.75">
      <c r="A38" s="106" t="s">
        <v>118</v>
      </c>
      <c r="B38" s="99" t="s">
        <v>119</v>
      </c>
      <c r="C38" s="7"/>
      <c r="D38" s="7"/>
    </row>
    <row r="39" spans="1:4" ht="12.75">
      <c r="A39" s="101" t="s">
        <v>120</v>
      </c>
      <c r="B39" s="99" t="s">
        <v>121</v>
      </c>
      <c r="C39" s="7">
        <v>465000</v>
      </c>
      <c r="D39" s="7">
        <v>500000</v>
      </c>
    </row>
    <row r="40" spans="1:4" s="4" customFormat="1" ht="12.75">
      <c r="A40" s="107" t="s">
        <v>122</v>
      </c>
      <c r="B40" s="103" t="s">
        <v>123</v>
      </c>
      <c r="C40" s="9">
        <f>SUM(C33:C39)</f>
        <v>3942000</v>
      </c>
      <c r="D40" s="9">
        <f>SUM(D33:D39)</f>
        <v>3910067</v>
      </c>
    </row>
    <row r="41" spans="1:4" ht="12.75">
      <c r="A41" s="101" t="s">
        <v>124</v>
      </c>
      <c r="B41" s="99" t="s">
        <v>125</v>
      </c>
      <c r="C41" s="7">
        <v>40000</v>
      </c>
      <c r="D41" s="7">
        <v>40000</v>
      </c>
    </row>
    <row r="42" spans="1:4" ht="12.75">
      <c r="A42" s="101" t="s">
        <v>126</v>
      </c>
      <c r="B42" s="99" t="s">
        <v>127</v>
      </c>
      <c r="C42" s="7"/>
      <c r="D42" s="7"/>
    </row>
    <row r="43" spans="1:4" s="4" customFormat="1" ht="12.75">
      <c r="A43" s="107" t="s">
        <v>128</v>
      </c>
      <c r="B43" s="103" t="s">
        <v>129</v>
      </c>
      <c r="C43" s="9">
        <f>SUM(C41:C42)</f>
        <v>40000</v>
      </c>
      <c r="D43" s="9">
        <f>SUM(D41:D42)</f>
        <v>40000</v>
      </c>
    </row>
    <row r="44" spans="1:4" ht="12.75">
      <c r="A44" s="101" t="s">
        <v>130</v>
      </c>
      <c r="B44" s="99" t="s">
        <v>131</v>
      </c>
      <c r="C44" s="7">
        <v>7282000</v>
      </c>
      <c r="D44" s="7">
        <v>7282000</v>
      </c>
    </row>
    <row r="45" spans="1:4" ht="12.75">
      <c r="A45" s="101" t="s">
        <v>132</v>
      </c>
      <c r="B45" s="99" t="s">
        <v>133</v>
      </c>
      <c r="C45" s="7">
        <v>1000000</v>
      </c>
      <c r="D45" s="7">
        <v>1000000</v>
      </c>
    </row>
    <row r="46" spans="1:4" ht="12.75">
      <c r="A46" s="101" t="s">
        <v>134</v>
      </c>
      <c r="B46" s="99" t="s">
        <v>135</v>
      </c>
      <c r="C46" s="7"/>
      <c r="D46" s="7"/>
    </row>
    <row r="47" spans="1:4" ht="12.75">
      <c r="A47" s="101" t="s">
        <v>136</v>
      </c>
      <c r="B47" s="99" t="s">
        <v>137</v>
      </c>
      <c r="C47" s="7"/>
      <c r="D47" s="7"/>
    </row>
    <row r="48" spans="1:4" ht="12.75">
      <c r="A48" s="101" t="s">
        <v>138</v>
      </c>
      <c r="B48" s="99" t="s">
        <v>139</v>
      </c>
      <c r="C48" s="7"/>
      <c r="D48" s="7">
        <v>200000</v>
      </c>
    </row>
    <row r="49" spans="1:4" s="4" customFormat="1" ht="12.75">
      <c r="A49" s="107" t="s">
        <v>140</v>
      </c>
      <c r="B49" s="103" t="s">
        <v>141</v>
      </c>
      <c r="C49" s="9">
        <f>SUM(C44:C48)</f>
        <v>8282000</v>
      </c>
      <c r="D49" s="9">
        <f>SUM(D44:D48)</f>
        <v>8482000</v>
      </c>
    </row>
    <row r="50" spans="1:4" ht="12.75">
      <c r="A50" s="111" t="s">
        <v>142</v>
      </c>
      <c r="B50" s="109" t="s">
        <v>143</v>
      </c>
      <c r="C50" s="9">
        <f>C29+C32+C40+C43+C49</f>
        <v>35302000</v>
      </c>
      <c r="D50" s="9">
        <f>D29+D32+D40+D43+D49</f>
        <v>35470067</v>
      </c>
    </row>
    <row r="51" spans="1:4" ht="12.75">
      <c r="A51" s="113" t="s">
        <v>144</v>
      </c>
      <c r="B51" s="99" t="s">
        <v>145</v>
      </c>
      <c r="C51" s="7"/>
      <c r="D51" s="7"/>
    </row>
    <row r="52" spans="1:4" ht="12.75">
      <c r="A52" s="113" t="s">
        <v>146</v>
      </c>
      <c r="B52" s="99" t="s">
        <v>147</v>
      </c>
      <c r="C52" s="7"/>
      <c r="D52" s="7"/>
    </row>
    <row r="53" spans="1:4" ht="12.75">
      <c r="A53" s="114" t="s">
        <v>148</v>
      </c>
      <c r="B53" s="99" t="s">
        <v>149</v>
      </c>
      <c r="C53" s="7"/>
      <c r="D53" s="7"/>
    </row>
    <row r="54" spans="1:4" ht="12.75">
      <c r="A54" s="114" t="s">
        <v>150</v>
      </c>
      <c r="B54" s="99" t="s">
        <v>151</v>
      </c>
      <c r="C54" s="7"/>
      <c r="D54" s="7"/>
    </row>
    <row r="55" spans="1:4" ht="12.75">
      <c r="A55" s="114" t="s">
        <v>152</v>
      </c>
      <c r="B55" s="99" t="s">
        <v>153</v>
      </c>
      <c r="C55" s="7"/>
      <c r="D55" s="7"/>
    </row>
    <row r="56" spans="1:4" ht="12.75">
      <c r="A56" s="113" t="s">
        <v>154</v>
      </c>
      <c r="B56" s="99" t="s">
        <v>155</v>
      </c>
      <c r="C56" s="7"/>
      <c r="D56" s="7"/>
    </row>
    <row r="57" spans="1:4" ht="12.75">
      <c r="A57" s="113" t="s">
        <v>156</v>
      </c>
      <c r="B57" s="99" t="s">
        <v>157</v>
      </c>
      <c r="C57" s="7"/>
      <c r="D57" s="7"/>
    </row>
    <row r="58" spans="1:4" ht="12.75">
      <c r="A58" s="113" t="s">
        <v>158</v>
      </c>
      <c r="B58" s="99" t="s">
        <v>159</v>
      </c>
      <c r="C58" s="7"/>
      <c r="D58" s="7"/>
    </row>
    <row r="59" spans="1:4" ht="12.75">
      <c r="A59" s="115" t="s">
        <v>160</v>
      </c>
      <c r="B59" s="109" t="s">
        <v>161</v>
      </c>
      <c r="C59" s="9"/>
      <c r="D59" s="9"/>
    </row>
    <row r="60" spans="1:4" ht="12.75">
      <c r="A60" s="116" t="s">
        <v>162</v>
      </c>
      <c r="B60" s="99" t="s">
        <v>163</v>
      </c>
      <c r="C60" s="7"/>
      <c r="D60" s="7"/>
    </row>
    <row r="61" spans="1:4" ht="12.75">
      <c r="A61" s="116" t="s">
        <v>164</v>
      </c>
      <c r="B61" s="99" t="s">
        <v>165</v>
      </c>
      <c r="C61" s="7"/>
      <c r="D61" s="7"/>
    </row>
    <row r="62" spans="1:4" ht="12.75">
      <c r="A62" s="116" t="s">
        <v>166</v>
      </c>
      <c r="B62" s="99" t="s">
        <v>167</v>
      </c>
      <c r="C62" s="7"/>
      <c r="D62" s="7"/>
    </row>
    <row r="63" spans="1:4" ht="12.75">
      <c r="A63" s="116" t="s">
        <v>168</v>
      </c>
      <c r="B63" s="99" t="s">
        <v>169</v>
      </c>
      <c r="C63" s="7"/>
      <c r="D63" s="7"/>
    </row>
    <row r="64" spans="1:4" ht="12.75">
      <c r="A64" s="116" t="s">
        <v>170</v>
      </c>
      <c r="B64" s="99" t="s">
        <v>171</v>
      </c>
      <c r="C64" s="7"/>
      <c r="D64" s="7"/>
    </row>
    <row r="65" spans="1:4" ht="12.75">
      <c r="A65" s="116" t="s">
        <v>172</v>
      </c>
      <c r="B65" s="99" t="s">
        <v>173</v>
      </c>
      <c r="C65" s="7"/>
      <c r="D65" s="7"/>
    </row>
    <row r="66" spans="1:4" ht="12.75">
      <c r="A66" s="116" t="s">
        <v>174</v>
      </c>
      <c r="B66" s="99" t="s">
        <v>175</v>
      </c>
      <c r="C66" s="7"/>
      <c r="D66" s="7"/>
    </row>
    <row r="67" spans="1:4" ht="12.75">
      <c r="A67" s="116" t="s">
        <v>176</v>
      </c>
      <c r="B67" s="99" t="s">
        <v>177</v>
      </c>
      <c r="C67" s="7"/>
      <c r="D67" s="7"/>
    </row>
    <row r="68" spans="1:4" ht="12.75">
      <c r="A68" s="116" t="s">
        <v>178</v>
      </c>
      <c r="B68" s="99" t="s">
        <v>179</v>
      </c>
      <c r="C68" s="7"/>
      <c r="D68" s="7"/>
    </row>
    <row r="69" spans="1:4" ht="12.75">
      <c r="A69" s="117" t="s">
        <v>180</v>
      </c>
      <c r="B69" s="99" t="s">
        <v>181</v>
      </c>
      <c r="C69" s="7"/>
      <c r="D69" s="7"/>
    </row>
    <row r="70" spans="1:4" ht="12.75">
      <c r="A70" s="116" t="s">
        <v>182</v>
      </c>
      <c r="B70" s="99" t="s">
        <v>183</v>
      </c>
      <c r="C70" s="7"/>
      <c r="D70" s="7"/>
    </row>
    <row r="71" spans="1:4" ht="12.75">
      <c r="A71" s="117" t="s">
        <v>184</v>
      </c>
      <c r="B71" s="99" t="s">
        <v>185</v>
      </c>
      <c r="C71" s="7"/>
      <c r="D71" s="7"/>
    </row>
    <row r="72" spans="1:4" ht="12.75">
      <c r="A72" s="117" t="s">
        <v>186</v>
      </c>
      <c r="B72" s="99" t="s">
        <v>187</v>
      </c>
      <c r="C72" s="7"/>
      <c r="D72" s="7"/>
    </row>
    <row r="73" spans="1:4" ht="12.75">
      <c r="A73" s="115" t="s">
        <v>188</v>
      </c>
      <c r="B73" s="109" t="s">
        <v>189</v>
      </c>
      <c r="C73" s="9"/>
      <c r="D73" s="9"/>
    </row>
    <row r="74" spans="1:4" ht="12.75">
      <c r="A74" s="118" t="s">
        <v>190</v>
      </c>
      <c r="B74" s="109"/>
      <c r="C74" s="7"/>
      <c r="D74" s="7"/>
    </row>
    <row r="75" spans="1:4" ht="12.75">
      <c r="A75" s="119" t="s">
        <v>191</v>
      </c>
      <c r="B75" s="99" t="s">
        <v>192</v>
      </c>
      <c r="C75" s="7"/>
      <c r="D75" s="7"/>
    </row>
    <row r="76" spans="1:4" ht="12.75">
      <c r="A76" s="119" t="s">
        <v>193</v>
      </c>
      <c r="B76" s="99" t="s">
        <v>194</v>
      </c>
      <c r="C76" s="7"/>
      <c r="D76" s="7"/>
    </row>
    <row r="77" spans="1:4" ht="12.75">
      <c r="A77" s="119" t="s">
        <v>195</v>
      </c>
      <c r="B77" s="99" t="s">
        <v>196</v>
      </c>
      <c r="C77" s="7"/>
      <c r="D77" s="7"/>
    </row>
    <row r="78" spans="1:4" ht="12.75">
      <c r="A78" s="119" t="s">
        <v>197</v>
      </c>
      <c r="B78" s="99" t="s">
        <v>198</v>
      </c>
      <c r="C78" s="7"/>
      <c r="D78" s="7"/>
    </row>
    <row r="79" spans="1:4" ht="12.75">
      <c r="A79" s="106" t="s">
        <v>199</v>
      </c>
      <c r="B79" s="99" t="s">
        <v>200</v>
      </c>
      <c r="C79" s="7"/>
      <c r="D79" s="7"/>
    </row>
    <row r="80" spans="1:4" ht="12.75">
      <c r="A80" s="106" t="s">
        <v>201</v>
      </c>
      <c r="B80" s="99" t="s">
        <v>202</v>
      </c>
      <c r="C80" s="7"/>
      <c r="D80" s="7"/>
    </row>
    <row r="81" spans="1:4" ht="12.75">
      <c r="A81" s="106" t="s">
        <v>203</v>
      </c>
      <c r="B81" s="99" t="s">
        <v>204</v>
      </c>
      <c r="C81" s="7"/>
      <c r="D81" s="7"/>
    </row>
    <row r="82" spans="1:4" ht="12.75">
      <c r="A82" s="120" t="s">
        <v>205</v>
      </c>
      <c r="B82" s="109" t="s">
        <v>206</v>
      </c>
      <c r="C82" s="9"/>
      <c r="D82" s="9"/>
    </row>
    <row r="83" spans="1:4" ht="12.75">
      <c r="A83" s="113" t="s">
        <v>207</v>
      </c>
      <c r="B83" s="99" t="s">
        <v>208</v>
      </c>
      <c r="C83" s="7"/>
      <c r="D83" s="7"/>
    </row>
    <row r="84" spans="1:4" ht="12.75">
      <c r="A84" s="113" t="s">
        <v>209</v>
      </c>
      <c r="B84" s="99" t="s">
        <v>210</v>
      </c>
      <c r="C84" s="7"/>
      <c r="D84" s="7"/>
    </row>
    <row r="85" spans="1:4" ht="12.75">
      <c r="A85" s="113" t="s">
        <v>211</v>
      </c>
      <c r="B85" s="99" t="s">
        <v>212</v>
      </c>
      <c r="C85" s="7"/>
      <c r="D85" s="7"/>
    </row>
    <row r="86" spans="1:4" ht="12.75">
      <c r="A86" s="113" t="s">
        <v>213</v>
      </c>
      <c r="B86" s="99" t="s">
        <v>214</v>
      </c>
      <c r="C86" s="7"/>
      <c r="D86" s="7"/>
    </row>
    <row r="87" spans="1:4" ht="12.75">
      <c r="A87" s="115" t="s">
        <v>215</v>
      </c>
      <c r="B87" s="109" t="s">
        <v>216</v>
      </c>
      <c r="C87" s="9"/>
      <c r="D87" s="9"/>
    </row>
    <row r="88" spans="1:4" ht="12.75">
      <c r="A88" s="113" t="s">
        <v>217</v>
      </c>
      <c r="B88" s="99" t="s">
        <v>218</v>
      </c>
      <c r="C88" s="7"/>
      <c r="D88" s="7"/>
    </row>
    <row r="89" spans="1:4" ht="12.75">
      <c r="A89" s="113" t="s">
        <v>219</v>
      </c>
      <c r="B89" s="99" t="s">
        <v>220</v>
      </c>
      <c r="C89" s="7"/>
      <c r="D89" s="7"/>
    </row>
    <row r="90" spans="1:4" ht="12.75">
      <c r="A90" s="113" t="s">
        <v>221</v>
      </c>
      <c r="B90" s="99" t="s">
        <v>222</v>
      </c>
      <c r="C90" s="7"/>
      <c r="D90" s="7"/>
    </row>
    <row r="91" spans="1:4" ht="12.75">
      <c r="A91" s="113" t="s">
        <v>223</v>
      </c>
      <c r="B91" s="99" t="s">
        <v>224</v>
      </c>
      <c r="C91" s="7"/>
      <c r="D91" s="7"/>
    </row>
    <row r="92" spans="1:4" ht="12.75">
      <c r="A92" s="113" t="s">
        <v>225</v>
      </c>
      <c r="B92" s="99" t="s">
        <v>226</v>
      </c>
      <c r="C92" s="7"/>
      <c r="D92" s="7"/>
    </row>
    <row r="93" spans="1:4" ht="12.75">
      <c r="A93" s="113" t="s">
        <v>227</v>
      </c>
      <c r="B93" s="99" t="s">
        <v>228</v>
      </c>
      <c r="C93" s="7"/>
      <c r="D93" s="7"/>
    </row>
    <row r="94" spans="1:4" ht="12.75">
      <c r="A94" s="113" t="s">
        <v>229</v>
      </c>
      <c r="B94" s="99" t="s">
        <v>230</v>
      </c>
      <c r="C94" s="7"/>
      <c r="D94" s="7"/>
    </row>
    <row r="95" spans="1:4" ht="12.75">
      <c r="A95" s="113" t="s">
        <v>231</v>
      </c>
      <c r="B95" s="99" t="s">
        <v>232</v>
      </c>
      <c r="C95" s="7"/>
      <c r="D95" s="7"/>
    </row>
    <row r="96" spans="1:4" ht="12.75">
      <c r="A96" s="113" t="s">
        <v>233</v>
      </c>
      <c r="B96" s="99" t="s">
        <v>234</v>
      </c>
      <c r="C96" s="9"/>
      <c r="D96" s="9"/>
    </row>
    <row r="97" spans="1:4" ht="12.75">
      <c r="A97" s="115" t="s">
        <v>235</v>
      </c>
      <c r="B97" s="109" t="s">
        <v>236</v>
      </c>
      <c r="C97" s="7"/>
      <c r="D97" s="7"/>
    </row>
    <row r="98" spans="1:4" ht="12.75">
      <c r="A98" s="118" t="s">
        <v>237</v>
      </c>
      <c r="B98" s="109"/>
      <c r="C98" s="9"/>
      <c r="D98" s="9"/>
    </row>
    <row r="99" spans="1:22" ht="12.75">
      <c r="A99" s="121" t="s">
        <v>238</v>
      </c>
      <c r="B99" s="122" t="s">
        <v>239</v>
      </c>
      <c r="C99" s="147">
        <f>C24+C25+C50+C59+C73+C82+C87+C97</f>
        <v>93380000</v>
      </c>
      <c r="D99" s="147">
        <f>D24+D25+D50+D59+D73+D82+D87+D97</f>
        <v>93380000</v>
      </c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84"/>
      <c r="V99" s="84"/>
    </row>
    <row r="100" spans="1:22" ht="12.75">
      <c r="A100" s="113" t="s">
        <v>240</v>
      </c>
      <c r="B100" s="101" t="s">
        <v>241</v>
      </c>
      <c r="C100" s="147"/>
      <c r="D100" s="147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84"/>
      <c r="V100" s="84"/>
    </row>
    <row r="101" spans="1:22" ht="12.75">
      <c r="A101" s="113" t="s">
        <v>242</v>
      </c>
      <c r="B101" s="101" t="s">
        <v>243</v>
      </c>
      <c r="C101" s="147"/>
      <c r="D101" s="147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84"/>
      <c r="V101" s="84"/>
    </row>
    <row r="102" spans="1:22" ht="12.75">
      <c r="A102" s="113" t="s">
        <v>244</v>
      </c>
      <c r="B102" s="101" t="s">
        <v>245</v>
      </c>
      <c r="C102" s="125"/>
      <c r="D102" s="125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84"/>
      <c r="V102" s="84"/>
    </row>
    <row r="103" spans="1:22" ht="12.75">
      <c r="A103" s="127" t="s">
        <v>246</v>
      </c>
      <c r="B103" s="107" t="s">
        <v>247</v>
      </c>
      <c r="C103" s="134"/>
      <c r="D103" s="134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84"/>
      <c r="V103" s="84"/>
    </row>
    <row r="104" spans="1:22" ht="12.75">
      <c r="A104" s="130" t="s">
        <v>248</v>
      </c>
      <c r="B104" s="101" t="s">
        <v>249</v>
      </c>
      <c r="C104" s="134"/>
      <c r="D104" s="134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84"/>
      <c r="V104" s="84"/>
    </row>
    <row r="105" spans="1:22" ht="12.75">
      <c r="A105" s="130" t="s">
        <v>248</v>
      </c>
      <c r="B105" s="101" t="s">
        <v>250</v>
      </c>
      <c r="C105" s="147"/>
      <c r="D105" s="147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84"/>
      <c r="V105" s="84"/>
    </row>
    <row r="106" spans="1:22" ht="12.75">
      <c r="A106" s="113" t="s">
        <v>251</v>
      </c>
      <c r="B106" s="101" t="s">
        <v>252</v>
      </c>
      <c r="C106" s="147"/>
      <c r="D106" s="147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84"/>
      <c r="V106" s="84"/>
    </row>
    <row r="107" spans="1:22" ht="12.75">
      <c r="A107" s="113" t="s">
        <v>253</v>
      </c>
      <c r="B107" s="101" t="s">
        <v>254</v>
      </c>
      <c r="C107" s="131"/>
      <c r="D107" s="13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84"/>
      <c r="V107" s="84"/>
    </row>
    <row r="108" spans="1:22" ht="12.75">
      <c r="A108" s="113" t="s">
        <v>255</v>
      </c>
      <c r="B108" s="101" t="s">
        <v>256</v>
      </c>
      <c r="C108" s="134"/>
      <c r="D108" s="134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84"/>
      <c r="V108" s="84"/>
    </row>
    <row r="109" spans="1:22" ht="12.75">
      <c r="A109" s="113" t="s">
        <v>257</v>
      </c>
      <c r="B109" s="101" t="s">
        <v>258</v>
      </c>
      <c r="C109" s="134"/>
      <c r="D109" s="134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84"/>
      <c r="V109" s="84"/>
    </row>
    <row r="110" spans="1:22" ht="12.75">
      <c r="A110" s="133" t="s">
        <v>259</v>
      </c>
      <c r="B110" s="107" t="s">
        <v>260</v>
      </c>
      <c r="C110" s="134"/>
      <c r="D110" s="134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84"/>
      <c r="V110" s="84"/>
    </row>
    <row r="111" spans="1:22" ht="12.75">
      <c r="A111" s="130" t="s">
        <v>261</v>
      </c>
      <c r="B111" s="101" t="s">
        <v>262</v>
      </c>
      <c r="C111" s="134"/>
      <c r="D111" s="134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84"/>
      <c r="V111" s="84"/>
    </row>
    <row r="112" spans="1:22" ht="12.75">
      <c r="A112" s="130" t="s">
        <v>263</v>
      </c>
      <c r="B112" s="101" t="s">
        <v>264</v>
      </c>
      <c r="C112" s="134"/>
      <c r="D112" s="134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84"/>
      <c r="V112" s="84"/>
    </row>
    <row r="113" spans="1:22" ht="12.75">
      <c r="A113" s="133" t="s">
        <v>265</v>
      </c>
      <c r="B113" s="107" t="s">
        <v>266</v>
      </c>
      <c r="C113" s="134"/>
      <c r="D113" s="134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84"/>
      <c r="V113" s="84"/>
    </row>
    <row r="114" spans="1:22" ht="12.75">
      <c r="A114" s="130" t="s">
        <v>267</v>
      </c>
      <c r="B114" s="101" t="s">
        <v>268</v>
      </c>
      <c r="C114" s="131"/>
      <c r="D114" s="13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84"/>
      <c r="V114" s="84"/>
    </row>
    <row r="115" spans="1:22" ht="12.75">
      <c r="A115" s="130" t="s">
        <v>269</v>
      </c>
      <c r="B115" s="101" t="s">
        <v>270</v>
      </c>
      <c r="C115" s="134"/>
      <c r="D115" s="134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84"/>
      <c r="V115" s="84"/>
    </row>
    <row r="116" spans="1:22" ht="12.75">
      <c r="A116" s="130" t="s">
        <v>271</v>
      </c>
      <c r="B116" s="101" t="s">
        <v>272</v>
      </c>
      <c r="C116" s="147"/>
      <c r="D116" s="147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84"/>
      <c r="V116" s="84"/>
    </row>
    <row r="117" spans="1:22" ht="12.75">
      <c r="A117" s="130" t="s">
        <v>273</v>
      </c>
      <c r="B117" s="101" t="s">
        <v>274</v>
      </c>
      <c r="C117" s="134"/>
      <c r="D117" s="134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84"/>
      <c r="V117" s="84"/>
    </row>
    <row r="118" spans="1:22" ht="12.75">
      <c r="A118" s="135" t="s">
        <v>275</v>
      </c>
      <c r="B118" s="111" t="s">
        <v>276</v>
      </c>
      <c r="C118" s="134"/>
      <c r="D118" s="134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84"/>
      <c r="V118" s="84"/>
    </row>
    <row r="119" spans="1:22" ht="12.75">
      <c r="A119" s="130" t="s">
        <v>277</v>
      </c>
      <c r="B119" s="101" t="s">
        <v>278</v>
      </c>
      <c r="C119" s="131"/>
      <c r="D119" s="13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84"/>
      <c r="V119" s="84"/>
    </row>
    <row r="120" spans="1:22" ht="12.75">
      <c r="A120" s="113" t="s">
        <v>279</v>
      </c>
      <c r="B120" s="101" t="s">
        <v>280</v>
      </c>
      <c r="C120" s="147"/>
      <c r="D120" s="147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84"/>
      <c r="V120" s="84"/>
    </row>
    <row r="121" spans="1:22" ht="12.75">
      <c r="A121" s="130" t="s">
        <v>281</v>
      </c>
      <c r="B121" s="101" t="s">
        <v>282</v>
      </c>
      <c r="C121" s="131"/>
      <c r="D121" s="13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84"/>
      <c r="V121" s="84"/>
    </row>
    <row r="122" spans="1:22" s="4" customFormat="1" ht="12.75">
      <c r="A122" s="130" t="s">
        <v>283</v>
      </c>
      <c r="B122" s="101" t="s">
        <v>284</v>
      </c>
      <c r="C122" s="9"/>
      <c r="D122" s="9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</row>
    <row r="123" spans="1:22" ht="12.75">
      <c r="A123" s="130" t="s">
        <v>285</v>
      </c>
      <c r="B123" s="101" t="s">
        <v>286</v>
      </c>
      <c r="C123" s="138"/>
      <c r="D123" s="138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</row>
    <row r="124" spans="1:22" ht="12.75">
      <c r="A124" s="135" t="s">
        <v>287</v>
      </c>
      <c r="B124" s="111" t="s">
        <v>288</v>
      </c>
      <c r="C124" s="138"/>
      <c r="D124" s="138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</row>
    <row r="125" spans="1:22" ht="12.75">
      <c r="A125" s="113" t="s">
        <v>289</v>
      </c>
      <c r="B125" s="101" t="s">
        <v>290</v>
      </c>
      <c r="C125" s="138"/>
      <c r="D125" s="138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</row>
    <row r="126" spans="1:22" ht="12.75">
      <c r="A126" s="113" t="s">
        <v>291</v>
      </c>
      <c r="B126" s="101" t="s">
        <v>292</v>
      </c>
      <c r="C126" s="138"/>
      <c r="D126" s="138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</row>
    <row r="127" spans="1:22" ht="12.75">
      <c r="A127" s="139" t="s">
        <v>293</v>
      </c>
      <c r="B127" s="140" t="s">
        <v>294</v>
      </c>
      <c r="C127" s="138"/>
      <c r="D127" s="138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</row>
    <row r="128" spans="1:22" ht="12.75">
      <c r="A128" s="141" t="s">
        <v>14</v>
      </c>
      <c r="B128" s="141"/>
      <c r="C128" s="142">
        <f>C99+C127</f>
        <v>93380000</v>
      </c>
      <c r="D128" s="142">
        <f>D99+D127</f>
        <v>93380000</v>
      </c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</row>
    <row r="129" spans="2:22" ht="12.75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</row>
    <row r="130" spans="2:22" ht="12.75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</row>
    <row r="131" spans="2:22" ht="12.75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</row>
    <row r="132" spans="2:22" ht="12.75"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</row>
    <row r="133" spans="2:22" ht="12.75"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</row>
    <row r="134" spans="2:22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</row>
    <row r="135" spans="2:22" ht="12.75"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</row>
    <row r="136" spans="2:22" ht="12.75"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</row>
    <row r="137" spans="2:22" ht="12.75"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12.75"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</row>
    <row r="139" spans="2:22" ht="12.75"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</row>
    <row r="140" spans="2:22" ht="12.75"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</row>
    <row r="141" spans="2:22" ht="12.75"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</row>
    <row r="142" spans="2:22" ht="12.75"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</row>
    <row r="143" spans="2:22" ht="12.75"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</row>
    <row r="144" spans="2:22" ht="12.75"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</row>
    <row r="145" spans="2:22" ht="12.75"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</row>
    <row r="146" spans="2:22" ht="12.75"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</row>
    <row r="147" spans="2:22" ht="12.75"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</row>
    <row r="148" spans="2:22" ht="12.75"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</row>
    <row r="149" spans="2:22" ht="12.75"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</row>
    <row r="150" spans="2:22" ht="12.75"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</row>
    <row r="151" spans="2:22" ht="12.75"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</row>
    <row r="152" spans="2:22" ht="12.75"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</row>
    <row r="153" spans="2:22" ht="12.75"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</row>
    <row r="154" spans="2:22" ht="12.75"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</row>
    <row r="155" spans="2:22" ht="12.75"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</row>
    <row r="156" spans="2:22" ht="12.75"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</row>
    <row r="157" spans="2:22" ht="12.75"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</row>
    <row r="158" spans="2:22" ht="12.75"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</row>
    <row r="159" spans="2:22" ht="12.75"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</row>
    <row r="160" spans="2:22" ht="12.75"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</row>
    <row r="161" spans="2:22" ht="12.75"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</row>
    <row r="162" spans="2:22" ht="12.75"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</row>
    <row r="163" spans="2:22" ht="12.75"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</row>
    <row r="164" spans="2:22" ht="12.75"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</row>
    <row r="165" spans="2:22" ht="12.75"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</row>
    <row r="166" spans="2:22" ht="12.75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</row>
    <row r="167" spans="2:22" ht="12.75"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</row>
    <row r="168" spans="2:22" ht="12.75"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</row>
    <row r="169" spans="2:22" ht="12.75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</row>
    <row r="170" spans="2:22" ht="12.75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</row>
    <row r="171" spans="2:22" ht="12.75"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19/2016. (XII. 6.)  önkormányzati rendlelethez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2"/>
  <sheetViews>
    <sheetView view="pageBreakPreview" zoomScaleSheetLayoutView="100" workbookViewId="0" topLeftCell="A91">
      <selection activeCell="F129" sqref="F129"/>
    </sheetView>
  </sheetViews>
  <sheetFormatPr defaultColWidth="9.140625" defaultRowHeight="15"/>
  <cols>
    <col min="1" max="1" width="76.421875" style="0" customWidth="1"/>
    <col min="3" max="3" width="15.7109375" style="0" customWidth="1"/>
    <col min="4" max="4" width="14.28125" style="16" customWidth="1"/>
    <col min="5" max="5" width="14.28125" style="0" customWidth="1"/>
    <col min="6" max="6" width="14.140625" style="0" customWidth="1"/>
    <col min="7" max="7" width="5.8515625" style="0" customWidth="1"/>
  </cols>
  <sheetData>
    <row r="1" spans="1:6" ht="24.75" customHeight="1">
      <c r="A1" s="18" t="s">
        <v>0</v>
      </c>
      <c r="B1" s="18"/>
      <c r="C1" s="18"/>
      <c r="D1" s="18"/>
      <c r="E1" s="18"/>
      <c r="F1" s="18"/>
    </row>
    <row r="2" spans="1:6" ht="21.75" customHeight="1">
      <c r="A2" s="19" t="s">
        <v>25</v>
      </c>
      <c r="B2" s="19"/>
      <c r="C2" s="19"/>
      <c r="D2" s="19"/>
      <c r="E2" s="19"/>
      <c r="F2" s="19"/>
    </row>
    <row r="3" ht="12.75">
      <c r="A3" s="20"/>
    </row>
    <row r="4" ht="12.75">
      <c r="A4" s="21" t="s">
        <v>300</v>
      </c>
    </row>
    <row r="5" spans="1:7" s="4" customFormat="1" ht="12.75">
      <c r="A5" s="89" t="s">
        <v>27</v>
      </c>
      <c r="B5" s="90" t="s">
        <v>28</v>
      </c>
      <c r="C5" s="153" t="s">
        <v>301</v>
      </c>
      <c r="D5" s="154" t="s">
        <v>302</v>
      </c>
      <c r="E5" s="153" t="s">
        <v>303</v>
      </c>
      <c r="F5" s="155" t="s">
        <v>304</v>
      </c>
      <c r="G5" s="156"/>
    </row>
    <row r="6" spans="1:7" ht="12.75">
      <c r="A6" s="95" t="s">
        <v>54</v>
      </c>
      <c r="B6" s="96" t="s">
        <v>55</v>
      </c>
      <c r="C6" s="7">
        <v>94382419</v>
      </c>
      <c r="D6" s="157">
        <v>46866243</v>
      </c>
      <c r="E6" s="7">
        <v>42334933</v>
      </c>
      <c r="F6" s="142">
        <f>SUM(C6:E6)</f>
        <v>183583595</v>
      </c>
      <c r="G6" s="158"/>
    </row>
    <row r="7" spans="1:7" ht="12.75">
      <c r="A7" s="95" t="s">
        <v>56</v>
      </c>
      <c r="B7" s="99" t="s">
        <v>57</v>
      </c>
      <c r="C7" s="7"/>
      <c r="D7" s="157"/>
      <c r="E7" s="7"/>
      <c r="F7" s="142">
        <f aca="true" t="shared" si="0" ref="F7:F18">SUM(C7:E7)</f>
        <v>0</v>
      </c>
      <c r="G7" s="158"/>
    </row>
    <row r="8" spans="1:7" ht="12.75">
      <c r="A8" s="95" t="s">
        <v>58</v>
      </c>
      <c r="B8" s="99" t="s">
        <v>59</v>
      </c>
      <c r="C8" s="7"/>
      <c r="D8" s="157">
        <v>590000</v>
      </c>
      <c r="E8" s="7"/>
      <c r="F8" s="142">
        <f t="shared" si="0"/>
        <v>590000</v>
      </c>
      <c r="G8" s="158"/>
    </row>
    <row r="9" spans="1:7" ht="12.75">
      <c r="A9" s="100" t="s">
        <v>60</v>
      </c>
      <c r="B9" s="99" t="s">
        <v>61</v>
      </c>
      <c r="C9" s="7"/>
      <c r="D9" s="157"/>
      <c r="E9" s="7"/>
      <c r="F9" s="142">
        <f t="shared" si="0"/>
        <v>0</v>
      </c>
      <c r="G9" s="158"/>
    </row>
    <row r="10" spans="1:7" ht="12.75">
      <c r="A10" s="100" t="s">
        <v>62</v>
      </c>
      <c r="B10" s="99" t="s">
        <v>63</v>
      </c>
      <c r="C10" s="7"/>
      <c r="D10" s="157"/>
      <c r="E10" s="7"/>
      <c r="F10" s="142">
        <f t="shared" si="0"/>
        <v>0</v>
      </c>
      <c r="G10" s="158"/>
    </row>
    <row r="11" spans="1:7" ht="12.75">
      <c r="A11" s="100" t="s">
        <v>64</v>
      </c>
      <c r="B11" s="99" t="s">
        <v>65</v>
      </c>
      <c r="C11" s="7"/>
      <c r="D11" s="157"/>
      <c r="E11" s="7"/>
      <c r="F11" s="142"/>
      <c r="G11" s="158"/>
    </row>
    <row r="12" spans="1:7" ht="12.75">
      <c r="A12" s="100" t="s">
        <v>66</v>
      </c>
      <c r="B12" s="99" t="s">
        <v>67</v>
      </c>
      <c r="C12" s="7">
        <v>1200000</v>
      </c>
      <c r="D12" s="157">
        <v>2808155</v>
      </c>
      <c r="E12" s="7">
        <v>2115000</v>
      </c>
      <c r="F12" s="142">
        <f>SUM(C12:E12)</f>
        <v>6123155</v>
      </c>
      <c r="G12" s="158"/>
    </row>
    <row r="13" spans="1:7" ht="12.75">
      <c r="A13" s="100" t="s">
        <v>68</v>
      </c>
      <c r="B13" s="99" t="s">
        <v>69</v>
      </c>
      <c r="C13" s="7"/>
      <c r="D13" s="157"/>
      <c r="E13" s="7"/>
      <c r="F13" s="142">
        <f t="shared" si="0"/>
        <v>0</v>
      </c>
      <c r="G13" s="158"/>
    </row>
    <row r="14" spans="1:7" ht="12.75">
      <c r="A14" s="101" t="s">
        <v>70</v>
      </c>
      <c r="B14" s="99" t="s">
        <v>71</v>
      </c>
      <c r="C14" s="7">
        <v>848000</v>
      </c>
      <c r="D14" s="157">
        <v>285000</v>
      </c>
      <c r="E14" s="7">
        <v>150000</v>
      </c>
      <c r="F14" s="142">
        <f t="shared" si="0"/>
        <v>1283000</v>
      </c>
      <c r="G14" s="158"/>
    </row>
    <row r="15" spans="1:7" ht="12.75">
      <c r="A15" s="101" t="s">
        <v>72</v>
      </c>
      <c r="B15" s="99" t="s">
        <v>73</v>
      </c>
      <c r="C15" s="7">
        <v>4263000</v>
      </c>
      <c r="D15" s="157">
        <v>60000</v>
      </c>
      <c r="E15" s="7"/>
      <c r="F15" s="142">
        <f t="shared" si="0"/>
        <v>4323000</v>
      </c>
      <c r="G15" s="158"/>
    </row>
    <row r="16" spans="1:7" ht="12.75">
      <c r="A16" s="101" t="s">
        <v>74</v>
      </c>
      <c r="B16" s="99" t="s">
        <v>75</v>
      </c>
      <c r="C16" s="7"/>
      <c r="D16" s="157"/>
      <c r="E16" s="7"/>
      <c r="F16" s="142">
        <f t="shared" si="0"/>
        <v>0</v>
      </c>
      <c r="G16" s="158"/>
    </row>
    <row r="17" spans="1:7" ht="12.75">
      <c r="A17" s="101" t="s">
        <v>76</v>
      </c>
      <c r="B17" s="99" t="s">
        <v>77</v>
      </c>
      <c r="C17" s="7"/>
      <c r="D17" s="157"/>
      <c r="E17" s="7"/>
      <c r="F17" s="142">
        <f t="shared" si="0"/>
        <v>0</v>
      </c>
      <c r="G17" s="158"/>
    </row>
    <row r="18" spans="1:7" ht="12.75">
      <c r="A18" s="101" t="s">
        <v>78</v>
      </c>
      <c r="B18" s="99" t="s">
        <v>79</v>
      </c>
      <c r="C18" s="7">
        <v>2426427</v>
      </c>
      <c r="D18" s="157">
        <v>545602</v>
      </c>
      <c r="E18" s="7">
        <v>850000</v>
      </c>
      <c r="F18" s="142">
        <f t="shared" si="0"/>
        <v>3822029</v>
      </c>
      <c r="G18" s="158"/>
    </row>
    <row r="19" spans="1:7" ht="12.75">
      <c r="A19" s="102" t="s">
        <v>80</v>
      </c>
      <c r="B19" s="103" t="s">
        <v>81</v>
      </c>
      <c r="C19" s="7">
        <f>SUM(C6:C18)</f>
        <v>103119846</v>
      </c>
      <c r="D19" s="157">
        <f>SUM(D6:D18)</f>
        <v>51155000</v>
      </c>
      <c r="E19" s="7">
        <f>SUM(E6:E18)</f>
        <v>45449933</v>
      </c>
      <c r="F19" s="142">
        <f>SUM(F6:F18)</f>
        <v>199724779</v>
      </c>
      <c r="G19" s="156"/>
    </row>
    <row r="20" spans="1:7" ht="12.75">
      <c r="A20" s="101" t="s">
        <v>82</v>
      </c>
      <c r="B20" s="99" t="s">
        <v>83</v>
      </c>
      <c r="C20" s="7">
        <v>10200000</v>
      </c>
      <c r="D20" s="157"/>
      <c r="E20" s="7"/>
      <c r="F20" s="142">
        <f>SUM(C20:E20)</f>
        <v>10200000</v>
      </c>
      <c r="G20" s="158"/>
    </row>
    <row r="21" spans="1:7" ht="12.75">
      <c r="A21" s="101" t="s">
        <v>84</v>
      </c>
      <c r="B21" s="99" t="s">
        <v>85</v>
      </c>
      <c r="C21" s="7">
        <v>550000</v>
      </c>
      <c r="D21" s="157">
        <v>1336602</v>
      </c>
      <c r="E21" s="7"/>
      <c r="F21" s="142">
        <f>SUM(C21:E21)</f>
        <v>1886602</v>
      </c>
      <c r="G21" s="158"/>
    </row>
    <row r="22" spans="1:7" ht="12.75">
      <c r="A22" s="106" t="s">
        <v>86</v>
      </c>
      <c r="B22" s="99" t="s">
        <v>87</v>
      </c>
      <c r="C22" s="7">
        <v>850000</v>
      </c>
      <c r="D22" s="157">
        <v>311085</v>
      </c>
      <c r="E22" s="7"/>
      <c r="F22" s="142">
        <f>SUM(C22:E22)</f>
        <v>1161085</v>
      </c>
      <c r="G22" s="158"/>
    </row>
    <row r="23" spans="1:7" ht="12.75">
      <c r="A23" s="107" t="s">
        <v>88</v>
      </c>
      <c r="B23" s="103" t="s">
        <v>89</v>
      </c>
      <c r="C23" s="7">
        <f>SUM(C20:C22)</f>
        <v>11600000</v>
      </c>
      <c r="D23" s="157">
        <f>SUM(D20:D22)</f>
        <v>1647687</v>
      </c>
      <c r="E23" s="7"/>
      <c r="F23" s="142">
        <f>SUM(F20:F22)</f>
        <v>13247687</v>
      </c>
      <c r="G23" s="156"/>
    </row>
    <row r="24" spans="1:7" ht="12.75">
      <c r="A24" s="108" t="s">
        <v>90</v>
      </c>
      <c r="B24" s="109" t="s">
        <v>91</v>
      </c>
      <c r="C24" s="9">
        <f>C19+C23</f>
        <v>114719846</v>
      </c>
      <c r="D24" s="159">
        <f>D19+D23</f>
        <v>52802687</v>
      </c>
      <c r="E24" s="9">
        <f>E19+E23</f>
        <v>45449933</v>
      </c>
      <c r="F24" s="160">
        <f>F19+F23</f>
        <v>212972466</v>
      </c>
      <c r="G24" s="156"/>
    </row>
    <row r="25" spans="1:7" ht="12.75">
      <c r="A25" s="111" t="s">
        <v>92</v>
      </c>
      <c r="B25" s="109" t="s">
        <v>93</v>
      </c>
      <c r="C25" s="9">
        <v>21171426</v>
      </c>
      <c r="D25" s="159">
        <v>14427835</v>
      </c>
      <c r="E25" s="9">
        <v>12460000</v>
      </c>
      <c r="F25" s="160">
        <f>SUM(C25:E25)</f>
        <v>48059261</v>
      </c>
      <c r="G25" s="156"/>
    </row>
    <row r="26" spans="1:7" ht="12.75">
      <c r="A26" s="101" t="s">
        <v>94</v>
      </c>
      <c r="B26" s="99" t="s">
        <v>95</v>
      </c>
      <c r="C26" s="7">
        <v>700000</v>
      </c>
      <c r="D26" s="157">
        <v>85000</v>
      </c>
      <c r="E26" s="7">
        <v>170000</v>
      </c>
      <c r="F26" s="160">
        <f>SUM(C26:E26)</f>
        <v>955000</v>
      </c>
      <c r="G26" s="158"/>
    </row>
    <row r="27" spans="1:7" ht="12.75">
      <c r="A27" s="101" t="s">
        <v>96</v>
      </c>
      <c r="B27" s="99" t="s">
        <v>97</v>
      </c>
      <c r="C27" s="7">
        <v>9700000</v>
      </c>
      <c r="D27" s="157">
        <v>2474414</v>
      </c>
      <c r="E27" s="7">
        <v>22703000</v>
      </c>
      <c r="F27" s="160">
        <f>SUM(C27:E27)</f>
        <v>34877414</v>
      </c>
      <c r="G27" s="158"/>
    </row>
    <row r="28" spans="1:7" ht="12.75">
      <c r="A28" s="101" t="s">
        <v>98</v>
      </c>
      <c r="B28" s="99" t="s">
        <v>99</v>
      </c>
      <c r="C28" s="7">
        <v>0</v>
      </c>
      <c r="D28" s="157"/>
      <c r="E28" s="7">
        <v>0</v>
      </c>
      <c r="F28" s="160">
        <f>SUM(C28:E28)</f>
        <v>0</v>
      </c>
      <c r="G28" s="158"/>
    </row>
    <row r="29" spans="1:7" ht="12.75">
      <c r="A29" s="107" t="s">
        <v>100</v>
      </c>
      <c r="B29" s="103" t="s">
        <v>101</v>
      </c>
      <c r="C29" s="7">
        <f>SUM(C26:C28)</f>
        <v>10400000</v>
      </c>
      <c r="D29" s="157">
        <f>SUM(D26:D28)</f>
        <v>2559414</v>
      </c>
      <c r="E29" s="7">
        <f>SUM(E26:E28)</f>
        <v>22873000</v>
      </c>
      <c r="F29" s="160">
        <f>SUM(F26:F28)</f>
        <v>35832414</v>
      </c>
      <c r="G29" s="156"/>
    </row>
    <row r="30" spans="1:7" ht="12.75">
      <c r="A30" s="101" t="s">
        <v>102</v>
      </c>
      <c r="B30" s="99" t="s">
        <v>103</v>
      </c>
      <c r="C30" s="7">
        <v>550000</v>
      </c>
      <c r="D30" s="157">
        <v>1220000</v>
      </c>
      <c r="E30" s="7">
        <v>150000</v>
      </c>
      <c r="F30" s="160">
        <f>SUM(C30:E30)</f>
        <v>1920000</v>
      </c>
      <c r="G30" s="158"/>
    </row>
    <row r="31" spans="1:7" ht="12.75">
      <c r="A31" s="101" t="s">
        <v>104</v>
      </c>
      <c r="B31" s="99" t="s">
        <v>105</v>
      </c>
      <c r="C31" s="7">
        <v>440000</v>
      </c>
      <c r="D31" s="157">
        <v>360000</v>
      </c>
      <c r="E31" s="7">
        <v>15000</v>
      </c>
      <c r="F31" s="160">
        <f>SUM(C31:E31)</f>
        <v>815000</v>
      </c>
      <c r="G31" s="158"/>
    </row>
    <row r="32" spans="1:7" ht="15" customHeight="1">
      <c r="A32" s="107" t="s">
        <v>106</v>
      </c>
      <c r="B32" s="103" t="s">
        <v>107</v>
      </c>
      <c r="C32" s="7">
        <f>SUM(C30:C31)</f>
        <v>990000</v>
      </c>
      <c r="D32" s="157">
        <f>SUM(D30:D31)</f>
        <v>1580000</v>
      </c>
      <c r="E32" s="7">
        <f>SUM(E30:E31)</f>
        <v>165000</v>
      </c>
      <c r="F32" s="160">
        <f>SUM(F30:F31)</f>
        <v>2735000</v>
      </c>
      <c r="G32" s="156"/>
    </row>
    <row r="33" spans="1:7" ht="12.75">
      <c r="A33" s="101" t="s">
        <v>108</v>
      </c>
      <c r="B33" s="99" t="s">
        <v>109</v>
      </c>
      <c r="C33" s="7">
        <v>7931000</v>
      </c>
      <c r="D33" s="157">
        <v>2325000</v>
      </c>
      <c r="E33" s="7">
        <v>3350000</v>
      </c>
      <c r="F33" s="160">
        <f>SUM(C33:E33)</f>
        <v>13606000</v>
      </c>
      <c r="G33" s="158"/>
    </row>
    <row r="34" spans="1:7" ht="12.75">
      <c r="A34" s="101" t="s">
        <v>110</v>
      </c>
      <c r="B34" s="99" t="s">
        <v>111</v>
      </c>
      <c r="C34" s="7">
        <v>0</v>
      </c>
      <c r="D34" s="157">
        <v>0</v>
      </c>
      <c r="E34" s="7">
        <v>12000</v>
      </c>
      <c r="F34" s="160">
        <f aca="true" t="shared" si="1" ref="F34:F39">SUM(C34:E34)</f>
        <v>12000</v>
      </c>
      <c r="G34" s="158"/>
    </row>
    <row r="35" spans="1:7" ht="12.75">
      <c r="A35" s="101" t="s">
        <v>112</v>
      </c>
      <c r="B35" s="99" t="s">
        <v>113</v>
      </c>
      <c r="C35" s="7">
        <v>227000</v>
      </c>
      <c r="D35" s="157">
        <v>200000</v>
      </c>
      <c r="E35" s="7">
        <v>15000</v>
      </c>
      <c r="F35" s="160">
        <f t="shared" si="1"/>
        <v>442000</v>
      </c>
      <c r="G35" s="158"/>
    </row>
    <row r="36" spans="1:7" ht="12.75">
      <c r="A36" s="101" t="s">
        <v>114</v>
      </c>
      <c r="B36" s="99" t="s">
        <v>115</v>
      </c>
      <c r="C36" s="7">
        <v>1566873</v>
      </c>
      <c r="D36" s="157">
        <v>110000</v>
      </c>
      <c r="E36" s="7">
        <v>33067</v>
      </c>
      <c r="F36" s="160">
        <f t="shared" si="1"/>
        <v>1709940</v>
      </c>
      <c r="G36" s="158"/>
    </row>
    <row r="37" spans="1:7" ht="12.75">
      <c r="A37" s="112" t="s">
        <v>116</v>
      </c>
      <c r="B37" s="99" t="s">
        <v>117</v>
      </c>
      <c r="C37" s="7">
        <v>0</v>
      </c>
      <c r="D37" s="157">
        <v>0</v>
      </c>
      <c r="E37" s="7">
        <v>0</v>
      </c>
      <c r="F37" s="160">
        <f t="shared" si="1"/>
        <v>0</v>
      </c>
      <c r="G37" s="158"/>
    </row>
    <row r="38" spans="1:7" ht="12.75">
      <c r="A38" s="106" t="s">
        <v>118</v>
      </c>
      <c r="B38" s="99" t="s">
        <v>119</v>
      </c>
      <c r="C38" s="7">
        <v>100000</v>
      </c>
      <c r="D38" s="157">
        <v>1764344</v>
      </c>
      <c r="E38" s="7">
        <v>0</v>
      </c>
      <c r="F38" s="160">
        <f t="shared" si="1"/>
        <v>1864344</v>
      </c>
      <c r="G38" s="158"/>
    </row>
    <row r="39" spans="1:7" ht="12.75">
      <c r="A39" s="101" t="s">
        <v>120</v>
      </c>
      <c r="B39" s="99" t="s">
        <v>121</v>
      </c>
      <c r="C39" s="7">
        <v>9700299</v>
      </c>
      <c r="D39" s="157">
        <v>1719164</v>
      </c>
      <c r="E39" s="7">
        <v>500000</v>
      </c>
      <c r="F39" s="160">
        <f t="shared" si="1"/>
        <v>11919463</v>
      </c>
      <c r="G39" s="158"/>
    </row>
    <row r="40" spans="1:7" ht="12.75">
      <c r="A40" s="107" t="s">
        <v>122</v>
      </c>
      <c r="B40" s="103" t="s">
        <v>123</v>
      </c>
      <c r="C40" s="7">
        <f>SUM(C33:C39)</f>
        <v>19525172</v>
      </c>
      <c r="D40" s="157">
        <f>SUM(D33:D39)</f>
        <v>6118508</v>
      </c>
      <c r="E40" s="7">
        <f>SUM(E33:E39)</f>
        <v>3910067</v>
      </c>
      <c r="F40" s="160">
        <f>SUM(F33:F39)</f>
        <v>29553747</v>
      </c>
      <c r="G40" s="156"/>
    </row>
    <row r="41" spans="1:7" ht="12.75">
      <c r="A41" s="101" t="s">
        <v>124</v>
      </c>
      <c r="B41" s="99" t="s">
        <v>125</v>
      </c>
      <c r="C41" s="7">
        <v>180000</v>
      </c>
      <c r="D41" s="157">
        <v>1320085</v>
      </c>
      <c r="E41" s="7">
        <v>40000</v>
      </c>
      <c r="F41" s="160">
        <f>SUM(C41:E41)</f>
        <v>1540085</v>
      </c>
      <c r="G41" s="158"/>
    </row>
    <row r="42" spans="1:7" ht="12.75">
      <c r="A42" s="101" t="s">
        <v>126</v>
      </c>
      <c r="B42" s="99" t="s">
        <v>127</v>
      </c>
      <c r="C42" s="7"/>
      <c r="D42" s="157"/>
      <c r="E42" s="7">
        <v>0</v>
      </c>
      <c r="F42" s="160">
        <f>SUM(C42:E42)</f>
        <v>0</v>
      </c>
      <c r="G42" s="158"/>
    </row>
    <row r="43" spans="1:7" ht="12.75">
      <c r="A43" s="107" t="s">
        <v>128</v>
      </c>
      <c r="B43" s="103" t="s">
        <v>129</v>
      </c>
      <c r="C43" s="7">
        <f>SUM(C41:C42)</f>
        <v>180000</v>
      </c>
      <c r="D43" s="157">
        <f>SUM(D41:D42)</f>
        <v>1320085</v>
      </c>
      <c r="E43" s="7">
        <f>SUM(E41:E42)</f>
        <v>40000</v>
      </c>
      <c r="F43" s="160">
        <f>SUM(F41:F42)</f>
        <v>1540085</v>
      </c>
      <c r="G43" s="156"/>
    </row>
    <row r="44" spans="1:7" ht="12.75">
      <c r="A44" s="101" t="s">
        <v>130</v>
      </c>
      <c r="B44" s="99" t="s">
        <v>131</v>
      </c>
      <c r="C44" s="7">
        <v>8110429</v>
      </c>
      <c r="D44" s="157">
        <v>2891000</v>
      </c>
      <c r="E44" s="7">
        <v>7282000</v>
      </c>
      <c r="F44" s="160">
        <f>SUM(C44:E44)</f>
        <v>18283429</v>
      </c>
      <c r="G44" s="158"/>
    </row>
    <row r="45" spans="1:7" ht="12.75">
      <c r="A45" s="101" t="s">
        <v>132</v>
      </c>
      <c r="B45" s="99" t="s">
        <v>133</v>
      </c>
      <c r="C45" s="7">
        <v>2100000</v>
      </c>
      <c r="D45" s="157"/>
      <c r="E45" s="7">
        <v>1000000</v>
      </c>
      <c r="F45" s="160">
        <f>SUM(C45:E45)</f>
        <v>3100000</v>
      </c>
      <c r="G45" s="158"/>
    </row>
    <row r="46" spans="1:7" ht="12.75">
      <c r="A46" s="101" t="s">
        <v>134</v>
      </c>
      <c r="B46" s="99" t="s">
        <v>135</v>
      </c>
      <c r="C46" s="7">
        <v>53697</v>
      </c>
      <c r="D46" s="157">
        <v>25</v>
      </c>
      <c r="E46" s="7"/>
      <c r="F46" s="160">
        <f>SUM(C46:E46)</f>
        <v>53722</v>
      </c>
      <c r="G46" s="158"/>
    </row>
    <row r="47" spans="1:7" ht="12.75">
      <c r="A47" s="101" t="s">
        <v>136</v>
      </c>
      <c r="B47" s="99" t="s">
        <v>137</v>
      </c>
      <c r="C47" s="7"/>
      <c r="D47" s="157"/>
      <c r="E47" s="7"/>
      <c r="F47" s="160">
        <f>SUM(C47:E47)</f>
        <v>0</v>
      </c>
      <c r="G47" s="158"/>
    </row>
    <row r="48" spans="1:7" ht="12.75">
      <c r="A48" s="101" t="s">
        <v>138</v>
      </c>
      <c r="B48" s="99" t="s">
        <v>139</v>
      </c>
      <c r="C48" s="7">
        <v>255000</v>
      </c>
      <c r="D48" s="157">
        <v>409975</v>
      </c>
      <c r="E48" s="7">
        <v>200000</v>
      </c>
      <c r="F48" s="160">
        <f>SUM(C48:E48)</f>
        <v>864975</v>
      </c>
      <c r="G48" s="158"/>
    </row>
    <row r="49" spans="1:7" ht="12.75">
      <c r="A49" s="107" t="s">
        <v>140</v>
      </c>
      <c r="B49" s="103" t="s">
        <v>141</v>
      </c>
      <c r="C49" s="7">
        <f>SUM(C44:C48)</f>
        <v>10519126</v>
      </c>
      <c r="D49" s="157">
        <f>SUM(D44:D48)</f>
        <v>3301000</v>
      </c>
      <c r="E49" s="7">
        <f>SUM(E44:E48)</f>
        <v>8482000</v>
      </c>
      <c r="F49" s="160">
        <f>SUM(F44:F48)</f>
        <v>22302126</v>
      </c>
      <c r="G49" s="156"/>
    </row>
    <row r="50" spans="1:7" ht="12.75">
      <c r="A50" s="111" t="s">
        <v>142</v>
      </c>
      <c r="B50" s="109" t="s">
        <v>143</v>
      </c>
      <c r="C50" s="9">
        <f>C29+C32+C40+C43+C49</f>
        <v>41614298</v>
      </c>
      <c r="D50" s="159">
        <f>D29+D32+D40+D43+D49</f>
        <v>14879007</v>
      </c>
      <c r="E50" s="9">
        <f>E29+E32+E40+E43+E49</f>
        <v>35470067</v>
      </c>
      <c r="F50" s="160">
        <f>F29+F32+F40+F43+F49</f>
        <v>91963372</v>
      </c>
      <c r="G50" s="156"/>
    </row>
    <row r="51" spans="1:7" ht="12.75">
      <c r="A51" s="113" t="s">
        <v>144</v>
      </c>
      <c r="B51" s="99" t="s">
        <v>145</v>
      </c>
      <c r="C51" s="138"/>
      <c r="D51" s="157"/>
      <c r="E51" s="7"/>
      <c r="F51" s="160"/>
      <c r="G51" s="158"/>
    </row>
    <row r="52" spans="1:7" ht="12.75">
      <c r="A52" s="113" t="s">
        <v>146</v>
      </c>
      <c r="B52" s="99" t="s">
        <v>147</v>
      </c>
      <c r="C52" s="7">
        <v>1270200</v>
      </c>
      <c r="D52" s="157"/>
      <c r="E52" s="7"/>
      <c r="F52" s="160"/>
      <c r="G52" s="158"/>
    </row>
    <row r="53" spans="1:7" ht="12.75">
      <c r="A53" s="114" t="s">
        <v>148</v>
      </c>
      <c r="B53" s="99" t="s">
        <v>149</v>
      </c>
      <c r="C53" s="7"/>
      <c r="D53" s="157"/>
      <c r="E53" s="7"/>
      <c r="F53" s="160"/>
      <c r="G53" s="158"/>
    </row>
    <row r="54" spans="1:7" ht="12.75">
      <c r="A54" s="114" t="s">
        <v>150</v>
      </c>
      <c r="B54" s="99" t="s">
        <v>151</v>
      </c>
      <c r="C54" s="7"/>
      <c r="D54" s="157"/>
      <c r="E54" s="7"/>
      <c r="F54" s="160"/>
      <c r="G54" s="158"/>
    </row>
    <row r="55" spans="1:7" ht="12.75">
      <c r="A55" s="114" t="s">
        <v>152</v>
      </c>
      <c r="B55" s="99" t="s">
        <v>153</v>
      </c>
      <c r="C55" s="7"/>
      <c r="D55" s="157"/>
      <c r="E55" s="7"/>
      <c r="F55" s="160">
        <f>SUM(C55:E55)</f>
        <v>0</v>
      </c>
      <c r="G55" s="158"/>
    </row>
    <row r="56" spans="1:7" ht="12.75">
      <c r="A56" s="113" t="s">
        <v>154</v>
      </c>
      <c r="B56" s="99" t="s">
        <v>155</v>
      </c>
      <c r="C56" s="7">
        <v>6400</v>
      </c>
      <c r="D56" s="157"/>
      <c r="E56" s="7"/>
      <c r="F56" s="160">
        <f>SUM(C56:E56)</f>
        <v>6400</v>
      </c>
      <c r="G56" s="158"/>
    </row>
    <row r="57" spans="1:7" ht="12.75">
      <c r="A57" s="113" t="s">
        <v>156</v>
      </c>
      <c r="B57" s="99" t="s">
        <v>157</v>
      </c>
      <c r="C57" s="7"/>
      <c r="D57" s="157"/>
      <c r="E57" s="7"/>
      <c r="F57" s="160">
        <f>SUM(C57:E57)</f>
        <v>0</v>
      </c>
      <c r="G57" s="158"/>
    </row>
    <row r="58" spans="1:7" ht="12.75">
      <c r="A58" s="113" t="s">
        <v>158</v>
      </c>
      <c r="B58" s="99" t="s">
        <v>159</v>
      </c>
      <c r="C58" s="7">
        <v>25150000</v>
      </c>
      <c r="D58" s="157"/>
      <c r="E58" s="7"/>
      <c r="F58" s="160">
        <f>SUM(C58:E58)</f>
        <v>25150000</v>
      </c>
      <c r="G58" s="158"/>
    </row>
    <row r="59" spans="1:7" ht="12.75">
      <c r="A59" s="115" t="s">
        <v>160</v>
      </c>
      <c r="B59" s="109" t="s">
        <v>161</v>
      </c>
      <c r="C59" s="7">
        <f>SUM(C51:C58)</f>
        <v>26426600</v>
      </c>
      <c r="D59" s="159"/>
      <c r="E59" s="9"/>
      <c r="F59" s="160">
        <f>SUM(F51:F58)</f>
        <v>25156400</v>
      </c>
      <c r="G59" s="156"/>
    </row>
    <row r="60" spans="1:7" ht="12.75">
      <c r="A60" s="116" t="s">
        <v>162</v>
      </c>
      <c r="B60" s="99" t="s">
        <v>163</v>
      </c>
      <c r="C60" s="7"/>
      <c r="D60" s="157"/>
      <c r="E60" s="7"/>
      <c r="F60" s="160"/>
      <c r="G60" s="158"/>
    </row>
    <row r="61" spans="1:7" ht="12.75">
      <c r="A61" s="116" t="s">
        <v>164</v>
      </c>
      <c r="B61" s="99" t="s">
        <v>165</v>
      </c>
      <c r="C61" s="7">
        <v>951734</v>
      </c>
      <c r="D61" s="157"/>
      <c r="E61" s="7"/>
      <c r="F61" s="160"/>
      <c r="G61" s="158"/>
    </row>
    <row r="62" spans="1:7" ht="12.75">
      <c r="A62" s="116" t="s">
        <v>166</v>
      </c>
      <c r="B62" s="99" t="s">
        <v>167</v>
      </c>
      <c r="C62" s="7"/>
      <c r="D62" s="157"/>
      <c r="E62" s="7"/>
      <c r="F62" s="160"/>
      <c r="G62" s="158"/>
    </row>
    <row r="63" spans="1:7" ht="12.75">
      <c r="A63" s="116" t="s">
        <v>168</v>
      </c>
      <c r="B63" s="99" t="s">
        <v>169</v>
      </c>
      <c r="C63" s="7"/>
      <c r="D63" s="157"/>
      <c r="E63" s="7"/>
      <c r="F63" s="160"/>
      <c r="G63" s="158"/>
    </row>
    <row r="64" spans="1:7" ht="12.75">
      <c r="A64" s="116" t="s">
        <v>170</v>
      </c>
      <c r="B64" s="99" t="s">
        <v>171</v>
      </c>
      <c r="C64" s="7"/>
      <c r="D64" s="157"/>
      <c r="E64" s="7"/>
      <c r="F64" s="160"/>
      <c r="G64" s="158"/>
    </row>
    <row r="65" spans="1:7" ht="12.75">
      <c r="A65" s="116" t="s">
        <v>172</v>
      </c>
      <c r="B65" s="99" t="s">
        <v>173</v>
      </c>
      <c r="C65" s="7">
        <v>1250000</v>
      </c>
      <c r="D65" s="157"/>
      <c r="E65" s="7"/>
      <c r="F65" s="160">
        <f>SUM(C65:E65)</f>
        <v>1250000</v>
      </c>
      <c r="G65" s="158"/>
    </row>
    <row r="66" spans="1:7" ht="12.75">
      <c r="A66" s="116" t="s">
        <v>174</v>
      </c>
      <c r="B66" s="99" t="s">
        <v>175</v>
      </c>
      <c r="C66" s="7"/>
      <c r="D66" s="157"/>
      <c r="E66" s="7"/>
      <c r="F66" s="160">
        <f aca="true" t="shared" si="2" ref="F66:F72">SUM(C66:E66)</f>
        <v>0</v>
      </c>
      <c r="G66" s="158"/>
    </row>
    <row r="67" spans="1:7" ht="12.75">
      <c r="A67" s="116" t="s">
        <v>176</v>
      </c>
      <c r="B67" s="99" t="s">
        <v>177</v>
      </c>
      <c r="C67" s="7">
        <v>1500000</v>
      </c>
      <c r="D67" s="157"/>
      <c r="E67" s="7"/>
      <c r="F67" s="160">
        <f t="shared" si="2"/>
        <v>1500000</v>
      </c>
      <c r="G67" s="158"/>
    </row>
    <row r="68" spans="1:7" ht="12.75">
      <c r="A68" s="116" t="s">
        <v>178</v>
      </c>
      <c r="B68" s="99" t="s">
        <v>179</v>
      </c>
      <c r="C68" s="7"/>
      <c r="D68" s="157"/>
      <c r="E68" s="7"/>
      <c r="F68" s="160">
        <f t="shared" si="2"/>
        <v>0</v>
      </c>
      <c r="G68" s="158"/>
    </row>
    <row r="69" spans="1:7" ht="12.75">
      <c r="A69" s="117" t="s">
        <v>180</v>
      </c>
      <c r="B69" s="99" t="s">
        <v>181</v>
      </c>
      <c r="C69" s="7"/>
      <c r="D69" s="157"/>
      <c r="E69" s="7"/>
      <c r="F69" s="160">
        <f t="shared" si="2"/>
        <v>0</v>
      </c>
      <c r="G69" s="158"/>
    </row>
    <row r="70" spans="1:7" ht="12.75">
      <c r="A70" s="116" t="s">
        <v>182</v>
      </c>
      <c r="B70" s="99" t="s">
        <v>183</v>
      </c>
      <c r="C70" s="7"/>
      <c r="D70" s="157"/>
      <c r="E70" s="7"/>
      <c r="F70" s="160">
        <f t="shared" si="2"/>
        <v>0</v>
      </c>
      <c r="G70" s="158"/>
    </row>
    <row r="71" spans="1:7" ht="12.75">
      <c r="A71" s="117" t="s">
        <v>184</v>
      </c>
      <c r="B71" s="99" t="s">
        <v>185</v>
      </c>
      <c r="C71" s="7">
        <v>6112000</v>
      </c>
      <c r="D71" s="157"/>
      <c r="E71" s="7"/>
      <c r="F71" s="160">
        <f t="shared" si="2"/>
        <v>6112000</v>
      </c>
      <c r="G71" s="158"/>
    </row>
    <row r="72" spans="1:7" ht="12.75">
      <c r="A72" s="117" t="s">
        <v>186</v>
      </c>
      <c r="B72" s="99" t="s">
        <v>187</v>
      </c>
      <c r="C72" s="7">
        <v>319019</v>
      </c>
      <c r="D72" s="157"/>
      <c r="E72" s="7"/>
      <c r="F72" s="160">
        <f t="shared" si="2"/>
        <v>319019</v>
      </c>
      <c r="G72" s="158"/>
    </row>
    <row r="73" spans="1:7" ht="12.75">
      <c r="A73" s="115" t="s">
        <v>188</v>
      </c>
      <c r="B73" s="109" t="s">
        <v>189</v>
      </c>
      <c r="C73" s="9">
        <f>SUM(C60:C72)</f>
        <v>10132753</v>
      </c>
      <c r="D73" s="159"/>
      <c r="E73" s="9"/>
      <c r="F73" s="160">
        <f>SUM(F65:F72)</f>
        <v>9181019</v>
      </c>
      <c r="G73" s="156"/>
    </row>
    <row r="74" spans="1:7" ht="12.75">
      <c r="A74" s="118" t="s">
        <v>190</v>
      </c>
      <c r="B74" s="109"/>
      <c r="C74" s="7"/>
      <c r="D74" s="157"/>
      <c r="E74" s="7"/>
      <c r="F74" s="160"/>
      <c r="G74" s="156"/>
    </row>
    <row r="75" spans="1:7" ht="12.75">
      <c r="A75" s="119" t="s">
        <v>191</v>
      </c>
      <c r="B75" s="99" t="s">
        <v>192</v>
      </c>
      <c r="C75" s="7"/>
      <c r="D75" s="157"/>
      <c r="E75" s="7"/>
      <c r="F75" s="160"/>
      <c r="G75" s="158"/>
    </row>
    <row r="76" spans="1:7" ht="12.75">
      <c r="A76" s="119" t="s">
        <v>193</v>
      </c>
      <c r="B76" s="99" t="s">
        <v>194</v>
      </c>
      <c r="C76" s="7"/>
      <c r="D76" s="157"/>
      <c r="E76" s="7"/>
      <c r="F76" s="160"/>
      <c r="G76" s="158"/>
    </row>
    <row r="77" spans="1:7" ht="12.75">
      <c r="A77" s="119" t="s">
        <v>195</v>
      </c>
      <c r="B77" s="99" t="s">
        <v>196</v>
      </c>
      <c r="C77" s="7">
        <v>333680</v>
      </c>
      <c r="D77" s="157">
        <v>150000</v>
      </c>
      <c r="E77" s="7"/>
      <c r="F77" s="160">
        <f>SUM(C77:E77)</f>
        <v>483680</v>
      </c>
      <c r="G77" s="158"/>
    </row>
    <row r="78" spans="1:7" ht="12.75">
      <c r="A78" s="119" t="s">
        <v>197</v>
      </c>
      <c r="B78" s="99" t="s">
        <v>198</v>
      </c>
      <c r="C78" s="7">
        <v>3688901</v>
      </c>
      <c r="D78" s="157">
        <v>59055</v>
      </c>
      <c r="E78" s="7"/>
      <c r="F78" s="160">
        <f>SUM(C78:E78)</f>
        <v>3747956</v>
      </c>
      <c r="G78" s="158"/>
    </row>
    <row r="79" spans="1:7" ht="12.75">
      <c r="A79" s="106" t="s">
        <v>199</v>
      </c>
      <c r="B79" s="99" t="s">
        <v>200</v>
      </c>
      <c r="C79" s="7"/>
      <c r="D79" s="157"/>
      <c r="E79" s="7"/>
      <c r="F79" s="160">
        <f>SUM(C79:E79)</f>
        <v>0</v>
      </c>
      <c r="G79" s="158"/>
    </row>
    <row r="80" spans="1:7" ht="12.75">
      <c r="A80" s="106" t="s">
        <v>201</v>
      </c>
      <c r="B80" s="99" t="s">
        <v>202</v>
      </c>
      <c r="C80" s="7"/>
      <c r="D80" s="157"/>
      <c r="E80" s="7"/>
      <c r="F80" s="160">
        <f>SUM(C80:E80)</f>
        <v>0</v>
      </c>
      <c r="G80" s="158"/>
    </row>
    <row r="81" spans="1:7" ht="12.75">
      <c r="A81" s="106" t="s">
        <v>203</v>
      </c>
      <c r="B81" s="99" t="s">
        <v>204</v>
      </c>
      <c r="C81" s="7">
        <v>1134733</v>
      </c>
      <c r="D81" s="157">
        <v>47601</v>
      </c>
      <c r="E81" s="7"/>
      <c r="F81" s="160">
        <f>SUM(C81:E81)</f>
        <v>1182334</v>
      </c>
      <c r="G81" s="158"/>
    </row>
    <row r="82" spans="1:7" ht="12.75">
      <c r="A82" s="120" t="s">
        <v>205</v>
      </c>
      <c r="B82" s="109" t="s">
        <v>206</v>
      </c>
      <c r="C82" s="9">
        <f>SUM(C75:C81)</f>
        <v>5157314</v>
      </c>
      <c r="D82" s="159">
        <f>SUM(D75:D81)</f>
        <v>256656</v>
      </c>
      <c r="E82" s="9"/>
      <c r="F82" s="160">
        <f>SUM(F77:F81)</f>
        <v>5413970</v>
      </c>
      <c r="G82" s="156"/>
    </row>
    <row r="83" spans="1:7" ht="12.75">
      <c r="A83" s="113" t="s">
        <v>207</v>
      </c>
      <c r="B83" s="99" t="s">
        <v>208</v>
      </c>
      <c r="C83" s="7">
        <v>78283697</v>
      </c>
      <c r="D83" s="157"/>
      <c r="E83" s="7"/>
      <c r="F83" s="160">
        <f>SUM(C83:E83)</f>
        <v>78283697</v>
      </c>
      <c r="G83" s="158"/>
    </row>
    <row r="84" spans="1:7" ht="12.75">
      <c r="A84" s="113" t="s">
        <v>209</v>
      </c>
      <c r="B84" s="99" t="s">
        <v>210</v>
      </c>
      <c r="C84" s="7"/>
      <c r="D84" s="157"/>
      <c r="E84" s="7"/>
      <c r="F84" s="160">
        <f>SUM(C84:E84)</f>
        <v>0</v>
      </c>
      <c r="G84" s="158"/>
    </row>
    <row r="85" spans="1:7" ht="12.75">
      <c r="A85" s="113" t="s">
        <v>211</v>
      </c>
      <c r="B85" s="99" t="s">
        <v>212</v>
      </c>
      <c r="C85" s="7"/>
      <c r="D85" s="157"/>
      <c r="E85" s="7"/>
      <c r="F85" s="160">
        <f>SUM(C85:E85)</f>
        <v>0</v>
      </c>
      <c r="G85" s="158"/>
    </row>
    <row r="86" spans="1:7" ht="12.75">
      <c r="A86" s="113" t="s">
        <v>213</v>
      </c>
      <c r="B86" s="99" t="s">
        <v>214</v>
      </c>
      <c r="C86" s="7">
        <v>21022511</v>
      </c>
      <c r="D86" s="157"/>
      <c r="E86" s="7"/>
      <c r="F86" s="160">
        <f>SUM(C86:E86)</f>
        <v>21022511</v>
      </c>
      <c r="G86" s="158"/>
    </row>
    <row r="87" spans="1:7" ht="12.75">
      <c r="A87" s="115" t="s">
        <v>215</v>
      </c>
      <c r="B87" s="109" t="s">
        <v>216</v>
      </c>
      <c r="C87" s="9">
        <f>SUM(C83:C86)</f>
        <v>99306208</v>
      </c>
      <c r="D87" s="159"/>
      <c r="E87" s="9"/>
      <c r="F87" s="160">
        <f>SUM(F83:F86)</f>
        <v>99306208</v>
      </c>
      <c r="G87" s="156"/>
    </row>
    <row r="88" spans="1:7" ht="12.75">
      <c r="A88" s="113" t="s">
        <v>217</v>
      </c>
      <c r="B88" s="99" t="s">
        <v>218</v>
      </c>
      <c r="C88" s="7"/>
      <c r="D88" s="157"/>
      <c r="E88" s="7"/>
      <c r="F88" s="160"/>
      <c r="G88" s="158"/>
    </row>
    <row r="89" spans="1:7" ht="12.75">
      <c r="A89" s="113" t="s">
        <v>219</v>
      </c>
      <c r="B89" s="99" t="s">
        <v>220</v>
      </c>
      <c r="C89" s="7"/>
      <c r="D89" s="157"/>
      <c r="E89" s="7"/>
      <c r="F89" s="160"/>
      <c r="G89" s="158"/>
    </row>
    <row r="90" spans="1:7" ht="12.75">
      <c r="A90" s="113" t="s">
        <v>221</v>
      </c>
      <c r="B90" s="99" t="s">
        <v>222</v>
      </c>
      <c r="C90" s="7"/>
      <c r="D90" s="157"/>
      <c r="E90" s="7"/>
      <c r="F90" s="160"/>
      <c r="G90" s="158"/>
    </row>
    <row r="91" spans="1:7" ht="12.75">
      <c r="A91" s="113" t="s">
        <v>223</v>
      </c>
      <c r="B91" s="99" t="s">
        <v>224</v>
      </c>
      <c r="C91" s="7"/>
      <c r="D91" s="157"/>
      <c r="E91" s="7"/>
      <c r="F91" s="160"/>
      <c r="G91" s="158"/>
    </row>
    <row r="92" spans="1:7" ht="12.75">
      <c r="A92" s="113" t="s">
        <v>225</v>
      </c>
      <c r="B92" s="99" t="s">
        <v>226</v>
      </c>
      <c r="C92" s="7"/>
      <c r="D92" s="157"/>
      <c r="E92" s="7"/>
      <c r="F92" s="160"/>
      <c r="G92" s="158"/>
    </row>
    <row r="93" spans="1:7" ht="12.75">
      <c r="A93" s="113" t="s">
        <v>227</v>
      </c>
      <c r="B93" s="99" t="s">
        <v>228</v>
      </c>
      <c r="C93" s="7"/>
      <c r="D93" s="157"/>
      <c r="E93" s="7"/>
      <c r="F93" s="160"/>
      <c r="G93" s="158"/>
    </row>
    <row r="94" spans="1:7" ht="12.75">
      <c r="A94" s="113" t="s">
        <v>229</v>
      </c>
      <c r="B94" s="99" t="s">
        <v>230</v>
      </c>
      <c r="C94" s="7"/>
      <c r="D94" s="157"/>
      <c r="E94" s="7"/>
      <c r="F94" s="160"/>
      <c r="G94" s="158"/>
    </row>
    <row r="95" spans="1:7" ht="12.75">
      <c r="A95" s="113" t="s">
        <v>231</v>
      </c>
      <c r="B95" s="99" t="s">
        <v>232</v>
      </c>
      <c r="C95" s="7"/>
      <c r="D95" s="157"/>
      <c r="E95" s="7"/>
      <c r="F95" s="160"/>
      <c r="G95" s="158"/>
    </row>
    <row r="96" spans="1:7" ht="12.75">
      <c r="A96" s="113" t="s">
        <v>233</v>
      </c>
      <c r="B96" s="99" t="s">
        <v>234</v>
      </c>
      <c r="C96" s="9"/>
      <c r="D96" s="159"/>
      <c r="E96" s="9"/>
      <c r="F96" s="160"/>
      <c r="G96" s="156"/>
    </row>
    <row r="97" spans="1:7" ht="12.75">
      <c r="A97" s="115" t="s">
        <v>235</v>
      </c>
      <c r="B97" s="109" t="s">
        <v>236</v>
      </c>
      <c r="C97" s="7"/>
      <c r="D97" s="157"/>
      <c r="E97" s="7"/>
      <c r="F97" s="160"/>
      <c r="G97" s="156"/>
    </row>
    <row r="98" spans="1:7" ht="12.75">
      <c r="A98" s="118" t="s">
        <v>237</v>
      </c>
      <c r="B98" s="109"/>
      <c r="C98" s="9"/>
      <c r="D98" s="159"/>
      <c r="E98" s="9"/>
      <c r="F98" s="160"/>
      <c r="G98" s="156"/>
    </row>
    <row r="99" spans="1:25" ht="12.75">
      <c r="A99" s="121" t="s">
        <v>238</v>
      </c>
      <c r="B99" s="122" t="s">
        <v>239</v>
      </c>
      <c r="C99" s="147">
        <f>C24+C25+C50+C59+C73+C82+C87+C97</f>
        <v>318528445</v>
      </c>
      <c r="D99" s="147">
        <f>D24+D25+D50+D59+D73+D82+D87+D97</f>
        <v>82366185</v>
      </c>
      <c r="E99" s="147">
        <f>E24+E25+E50+E59+E73+E82+E87+E97</f>
        <v>93380000</v>
      </c>
      <c r="F99" s="147">
        <f>F24+F25+F50+F59+F73+F82+F87+F97</f>
        <v>492052696</v>
      </c>
      <c r="G99" s="15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84"/>
      <c r="Y99" s="84"/>
    </row>
    <row r="100" spans="1:25" ht="12.75">
      <c r="A100" s="113" t="s">
        <v>240</v>
      </c>
      <c r="B100" s="101" t="s">
        <v>241</v>
      </c>
      <c r="C100" s="147"/>
      <c r="D100" s="147"/>
      <c r="E100" s="147"/>
      <c r="F100" s="160"/>
      <c r="G100" s="15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84"/>
      <c r="Y100" s="84"/>
    </row>
    <row r="101" spans="1:25" ht="12.75">
      <c r="A101" s="113" t="s">
        <v>242</v>
      </c>
      <c r="B101" s="101" t="s">
        <v>243</v>
      </c>
      <c r="C101" s="147"/>
      <c r="D101" s="147"/>
      <c r="E101" s="147"/>
      <c r="F101" s="160"/>
      <c r="G101" s="15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84"/>
      <c r="Y101" s="84"/>
    </row>
    <row r="102" spans="1:25" ht="12.75">
      <c r="A102" s="113" t="s">
        <v>244</v>
      </c>
      <c r="B102" s="101" t="s">
        <v>245</v>
      </c>
      <c r="C102" s="125"/>
      <c r="D102" s="125"/>
      <c r="E102" s="125"/>
      <c r="F102" s="160"/>
      <c r="G102" s="156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84"/>
      <c r="Y102" s="84"/>
    </row>
    <row r="103" spans="1:25" ht="12.75">
      <c r="A103" s="127" t="s">
        <v>246</v>
      </c>
      <c r="B103" s="107" t="s">
        <v>247</v>
      </c>
      <c r="C103" s="134"/>
      <c r="D103" s="134"/>
      <c r="E103" s="134"/>
      <c r="F103" s="160"/>
      <c r="G103" s="158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84"/>
      <c r="Y103" s="84"/>
    </row>
    <row r="104" spans="1:25" ht="12.75">
      <c r="A104" s="130" t="s">
        <v>248</v>
      </c>
      <c r="B104" s="101" t="s">
        <v>249</v>
      </c>
      <c r="C104" s="134"/>
      <c r="D104" s="134"/>
      <c r="E104" s="134"/>
      <c r="F104" s="160"/>
      <c r="G104" s="158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84"/>
      <c r="Y104" s="84"/>
    </row>
    <row r="105" spans="1:25" ht="12.75">
      <c r="A105" s="130" t="s">
        <v>248</v>
      </c>
      <c r="B105" s="101" t="s">
        <v>250</v>
      </c>
      <c r="C105" s="147"/>
      <c r="D105" s="147"/>
      <c r="E105" s="147"/>
      <c r="F105" s="160"/>
      <c r="G105" s="15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84"/>
      <c r="Y105" s="84"/>
    </row>
    <row r="106" spans="1:25" ht="12.75">
      <c r="A106" s="113" t="s">
        <v>251</v>
      </c>
      <c r="B106" s="101" t="s">
        <v>252</v>
      </c>
      <c r="C106" s="147"/>
      <c r="D106" s="147"/>
      <c r="E106" s="147"/>
      <c r="F106" s="160"/>
      <c r="G106" s="15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84"/>
      <c r="Y106" s="84"/>
    </row>
    <row r="107" spans="1:25" ht="12.75">
      <c r="A107" s="113" t="s">
        <v>253</v>
      </c>
      <c r="B107" s="101" t="s">
        <v>254</v>
      </c>
      <c r="C107" s="131"/>
      <c r="D107" s="131"/>
      <c r="E107" s="131"/>
      <c r="F107" s="160"/>
      <c r="G107" s="156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84"/>
      <c r="Y107" s="84"/>
    </row>
    <row r="108" spans="1:25" ht="12.75">
      <c r="A108" s="113" t="s">
        <v>255</v>
      </c>
      <c r="B108" s="101" t="s">
        <v>256</v>
      </c>
      <c r="C108" s="134"/>
      <c r="D108" s="134"/>
      <c r="E108" s="134"/>
      <c r="F108" s="160"/>
      <c r="G108" s="158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84"/>
      <c r="Y108" s="84"/>
    </row>
    <row r="109" spans="1:25" ht="12.75">
      <c r="A109" s="113" t="s">
        <v>257</v>
      </c>
      <c r="B109" s="101" t="s">
        <v>258</v>
      </c>
      <c r="C109" s="134"/>
      <c r="D109" s="134"/>
      <c r="E109" s="134"/>
      <c r="F109" s="160"/>
      <c r="G109" s="158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84"/>
      <c r="Y109" s="84"/>
    </row>
    <row r="110" spans="1:25" ht="12.75">
      <c r="A110" s="133" t="s">
        <v>259</v>
      </c>
      <c r="B110" s="107" t="s">
        <v>260</v>
      </c>
      <c r="C110" s="134"/>
      <c r="D110" s="134"/>
      <c r="E110" s="134"/>
      <c r="F110" s="160"/>
      <c r="G110" s="156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84"/>
      <c r="Y110" s="84"/>
    </row>
    <row r="111" spans="1:25" ht="12.75">
      <c r="A111" s="130" t="s">
        <v>261</v>
      </c>
      <c r="B111" s="101" t="s">
        <v>262</v>
      </c>
      <c r="C111" s="134"/>
      <c r="D111" s="134"/>
      <c r="E111" s="134"/>
      <c r="F111" s="160"/>
      <c r="G111" s="158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84"/>
      <c r="Y111" s="84"/>
    </row>
    <row r="112" spans="1:25" ht="12.75">
      <c r="A112" s="130" t="s">
        <v>263</v>
      </c>
      <c r="B112" s="101" t="s">
        <v>264</v>
      </c>
      <c r="C112" s="134">
        <v>6025954</v>
      </c>
      <c r="D112" s="134"/>
      <c r="E112" s="134"/>
      <c r="F112" s="160"/>
      <c r="G112" s="158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84"/>
      <c r="Y112" s="84"/>
    </row>
    <row r="113" spans="1:25" ht="12.75">
      <c r="A113" s="133" t="s">
        <v>265</v>
      </c>
      <c r="B113" s="107" t="s">
        <v>266</v>
      </c>
      <c r="C113" s="134"/>
      <c r="D113" s="134"/>
      <c r="E113" s="134"/>
      <c r="F113" s="160"/>
      <c r="G113" s="158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84"/>
      <c r="Y113" s="84"/>
    </row>
    <row r="114" spans="1:25" ht="12.75">
      <c r="A114" s="130" t="s">
        <v>267</v>
      </c>
      <c r="B114" s="101" t="s">
        <v>268</v>
      </c>
      <c r="C114" s="131"/>
      <c r="D114" s="131"/>
      <c r="E114" s="131"/>
      <c r="F114" s="160"/>
      <c r="G114" s="156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84"/>
      <c r="Y114" s="84"/>
    </row>
    <row r="115" spans="1:25" ht="12.75">
      <c r="A115" s="130" t="s">
        <v>269</v>
      </c>
      <c r="B115" s="101" t="s">
        <v>270</v>
      </c>
      <c r="C115" s="134"/>
      <c r="D115" s="134"/>
      <c r="E115" s="134"/>
      <c r="F115" s="160"/>
      <c r="G115" s="158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84"/>
      <c r="Y115" s="84"/>
    </row>
    <row r="116" spans="1:25" ht="12.75">
      <c r="A116" s="130" t="s">
        <v>271</v>
      </c>
      <c r="B116" s="101" t="s">
        <v>272</v>
      </c>
      <c r="C116" s="147"/>
      <c r="D116" s="147"/>
      <c r="E116" s="147"/>
      <c r="F116" s="160"/>
      <c r="G116" s="15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84"/>
      <c r="Y116" s="84"/>
    </row>
    <row r="117" spans="1:25" ht="12.75">
      <c r="A117" s="130" t="s">
        <v>273</v>
      </c>
      <c r="B117" s="101" t="s">
        <v>274</v>
      </c>
      <c r="C117" s="134"/>
      <c r="D117" s="134"/>
      <c r="E117" s="134"/>
      <c r="F117" s="160"/>
      <c r="G117" s="158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84"/>
      <c r="Y117" s="84"/>
    </row>
    <row r="118" spans="1:25" ht="12.75">
      <c r="A118" s="135" t="s">
        <v>275</v>
      </c>
      <c r="B118" s="111" t="s">
        <v>276</v>
      </c>
      <c r="C118" s="134">
        <f>SUM(C110:C117)</f>
        <v>6025954</v>
      </c>
      <c r="D118" s="134"/>
      <c r="E118" s="134"/>
      <c r="F118" s="160"/>
      <c r="G118" s="158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84"/>
      <c r="Y118" s="84"/>
    </row>
    <row r="119" spans="1:25" ht="12.75">
      <c r="A119" s="130" t="s">
        <v>277</v>
      </c>
      <c r="B119" s="101" t="s">
        <v>278</v>
      </c>
      <c r="C119" s="131"/>
      <c r="D119" s="131"/>
      <c r="E119" s="131"/>
      <c r="F119" s="160"/>
      <c r="G119" s="156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84"/>
      <c r="Y119" s="84"/>
    </row>
    <row r="120" spans="1:25" ht="12.75">
      <c r="A120" s="113" t="s">
        <v>279</v>
      </c>
      <c r="B120" s="101" t="s">
        <v>280</v>
      </c>
      <c r="C120" s="147"/>
      <c r="D120" s="147"/>
      <c r="E120" s="147"/>
      <c r="F120" s="160"/>
      <c r="G120" s="15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84"/>
      <c r="Y120" s="84"/>
    </row>
    <row r="121" spans="1:25" ht="12.75">
      <c r="A121" s="130" t="s">
        <v>281</v>
      </c>
      <c r="B121" s="101" t="s">
        <v>282</v>
      </c>
      <c r="C121" s="131"/>
      <c r="D121" s="131"/>
      <c r="E121" s="131"/>
      <c r="F121" s="160"/>
      <c r="G121" s="156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84"/>
      <c r="Y121" s="84"/>
    </row>
    <row r="122" spans="1:25" ht="12.75">
      <c r="A122" s="130" t="s">
        <v>283</v>
      </c>
      <c r="B122" s="101" t="s">
        <v>284</v>
      </c>
      <c r="C122" s="9"/>
      <c r="D122" s="159"/>
      <c r="E122" s="9"/>
      <c r="F122" s="160"/>
      <c r="G122" s="156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</row>
    <row r="123" spans="1:25" ht="12.75">
      <c r="A123" s="130" t="s">
        <v>285</v>
      </c>
      <c r="B123" s="101" t="s">
        <v>286</v>
      </c>
      <c r="C123" s="138"/>
      <c r="D123" s="161"/>
      <c r="E123" s="138"/>
      <c r="F123" s="138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</row>
    <row r="124" spans="1:25" ht="12.75">
      <c r="A124" s="135" t="s">
        <v>287</v>
      </c>
      <c r="B124" s="111" t="s">
        <v>288</v>
      </c>
      <c r="C124" s="138"/>
      <c r="D124" s="161"/>
      <c r="E124" s="138"/>
      <c r="F124" s="138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1:25" ht="12.75">
      <c r="A125" s="113" t="s">
        <v>289</v>
      </c>
      <c r="B125" s="101" t="s">
        <v>290</v>
      </c>
      <c r="C125" s="138"/>
      <c r="D125" s="161"/>
      <c r="E125" s="138"/>
      <c r="F125" s="138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</row>
    <row r="126" spans="1:25" ht="12.75">
      <c r="A126" s="113" t="s">
        <v>291</v>
      </c>
      <c r="B126" s="101" t="s">
        <v>292</v>
      </c>
      <c r="C126" s="138"/>
      <c r="D126" s="161"/>
      <c r="E126" s="138"/>
      <c r="F126" s="138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</row>
    <row r="127" spans="1:25" ht="12.75">
      <c r="A127" s="139" t="s">
        <v>293</v>
      </c>
      <c r="B127" s="140" t="s">
        <v>294</v>
      </c>
      <c r="C127" s="142">
        <f>C118</f>
        <v>6025954</v>
      </c>
      <c r="D127" s="161"/>
      <c r="E127" s="138"/>
      <c r="F127" s="138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1:25" ht="12.75">
      <c r="A128" s="141" t="s">
        <v>14</v>
      </c>
      <c r="B128" s="141"/>
      <c r="C128" s="142">
        <f>C99+C127</f>
        <v>324554399</v>
      </c>
      <c r="D128" s="162">
        <f>D99+D127</f>
        <v>82366185</v>
      </c>
      <c r="E128" s="142">
        <f>E99+E127</f>
        <v>93380000</v>
      </c>
      <c r="F128" s="142">
        <f>SUM(C128:E128)</f>
        <v>500300584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</row>
    <row r="129" spans="2:25" ht="12.75">
      <c r="B129" s="84"/>
      <c r="C129" s="84"/>
      <c r="D129" s="85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2:25" ht="12.75">
      <c r="B130" s="84"/>
      <c r="C130" s="84"/>
      <c r="D130" s="85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2:25" ht="12.75">
      <c r="B131" s="84"/>
      <c r="C131" s="84"/>
      <c r="D131" s="85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2:25" ht="12.75">
      <c r="B132" s="84"/>
      <c r="C132" s="84"/>
      <c r="D132" s="85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</row>
    <row r="133" spans="2:25" ht="12.75">
      <c r="B133" s="84"/>
      <c r="C133" s="84"/>
      <c r="D133" s="85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2:25" ht="12.75">
      <c r="B134" s="84"/>
      <c r="C134" s="84"/>
      <c r="D134" s="85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2:25" ht="12.75">
      <c r="B135" s="84"/>
      <c r="C135" s="84"/>
      <c r="D135" s="85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</row>
    <row r="136" spans="2:25" ht="12.75">
      <c r="B136" s="84"/>
      <c r="C136" s="84"/>
      <c r="D136" s="85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2:25" ht="12.75">
      <c r="B137" s="84"/>
      <c r="C137" s="84"/>
      <c r="D137" s="85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2:25" ht="12.75">
      <c r="B138" s="84"/>
      <c r="C138" s="84"/>
      <c r="D138" s="85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</row>
    <row r="139" spans="2:25" ht="12.75">
      <c r="B139" s="84"/>
      <c r="C139" s="84"/>
      <c r="D139" s="85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</row>
    <row r="140" spans="2:25" ht="12.75">
      <c r="B140" s="84"/>
      <c r="C140" s="84"/>
      <c r="D140" s="85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</row>
    <row r="141" spans="2:25" ht="12.75">
      <c r="B141" s="84"/>
      <c r="C141" s="84"/>
      <c r="D141" s="85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</row>
    <row r="142" spans="2:25" ht="12.75">
      <c r="B142" s="84"/>
      <c r="C142" s="84"/>
      <c r="D142" s="85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</row>
    <row r="143" spans="2:25" ht="12.75">
      <c r="B143" s="84"/>
      <c r="C143" s="84"/>
      <c r="D143" s="85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</row>
    <row r="144" spans="2:25" ht="12.75">
      <c r="B144" s="84"/>
      <c r="C144" s="84"/>
      <c r="D144" s="85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</row>
    <row r="145" spans="2:25" ht="12.75">
      <c r="B145" s="84"/>
      <c r="C145" s="84"/>
      <c r="D145" s="85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</row>
    <row r="146" spans="2:25" ht="12.75">
      <c r="B146" s="84"/>
      <c r="C146" s="84"/>
      <c r="D146" s="85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2:25" ht="12.75">
      <c r="B147" s="84"/>
      <c r="C147" s="84"/>
      <c r="D147" s="85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</row>
    <row r="148" spans="2:25" ht="12.75">
      <c r="B148" s="84"/>
      <c r="C148" s="84"/>
      <c r="D148" s="85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2:25" ht="12.75">
      <c r="B149" s="84"/>
      <c r="C149" s="84"/>
      <c r="D149" s="85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</row>
    <row r="150" spans="2:25" ht="12.75">
      <c r="B150" s="84"/>
      <c r="C150" s="84"/>
      <c r="D150" s="85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</row>
    <row r="151" spans="2:25" ht="12.75">
      <c r="B151" s="84"/>
      <c r="C151" s="84"/>
      <c r="D151" s="85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</row>
    <row r="152" spans="2:25" ht="12.75">
      <c r="B152" s="84"/>
      <c r="C152" s="84"/>
      <c r="D152" s="85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</row>
    <row r="153" spans="2:25" ht="12.75">
      <c r="B153" s="84"/>
      <c r="C153" s="84"/>
      <c r="D153" s="85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</row>
    <row r="154" spans="2:25" ht="12.75">
      <c r="B154" s="84"/>
      <c r="C154" s="84"/>
      <c r="D154" s="85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</row>
    <row r="155" spans="2:25" ht="12.75">
      <c r="B155" s="84"/>
      <c r="C155" s="84"/>
      <c r="D155" s="85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</row>
    <row r="156" spans="2:25" ht="12.75">
      <c r="B156" s="84"/>
      <c r="C156" s="84"/>
      <c r="D156" s="85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</row>
    <row r="157" spans="2:25" ht="12.75">
      <c r="B157" s="84"/>
      <c r="C157" s="84"/>
      <c r="D157" s="85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</row>
    <row r="158" spans="2:25" ht="12.75">
      <c r="B158" s="84"/>
      <c r="C158" s="84"/>
      <c r="D158" s="85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</row>
    <row r="159" spans="2:25" ht="12.75">
      <c r="B159" s="84"/>
      <c r="C159" s="84"/>
      <c r="D159" s="85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</row>
    <row r="160" spans="2:25" ht="12.75">
      <c r="B160" s="84"/>
      <c r="C160" s="84"/>
      <c r="D160" s="85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</row>
    <row r="161" spans="2:25" ht="12.75">
      <c r="B161" s="84"/>
      <c r="C161" s="84"/>
      <c r="D161" s="85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</row>
    <row r="162" spans="2:25" ht="12.75">
      <c r="B162" s="84"/>
      <c r="C162" s="84"/>
      <c r="D162" s="85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</row>
    <row r="163" spans="2:25" ht="12.75">
      <c r="B163" s="84"/>
      <c r="C163" s="84"/>
      <c r="D163" s="85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</row>
    <row r="164" spans="2:25" ht="12.75">
      <c r="B164" s="84"/>
      <c r="C164" s="84"/>
      <c r="D164" s="85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2:25" ht="12.75">
      <c r="B165" s="84"/>
      <c r="C165" s="84"/>
      <c r="D165" s="85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</row>
    <row r="166" spans="2:25" ht="12.75">
      <c r="B166" s="84"/>
      <c r="C166" s="84"/>
      <c r="D166" s="85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</row>
    <row r="167" spans="2:25" ht="12.75">
      <c r="B167" s="84"/>
      <c r="C167" s="84"/>
      <c r="D167" s="85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</row>
    <row r="168" spans="2:25" ht="12.75">
      <c r="B168" s="84"/>
      <c r="C168" s="84"/>
      <c r="D168" s="85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2:25" ht="12.75">
      <c r="B169" s="84"/>
      <c r="C169" s="84"/>
      <c r="D169" s="85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2:25" ht="12.75">
      <c r="B170" s="84"/>
      <c r="C170" s="84"/>
      <c r="D170" s="85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2:25" ht="12.75">
      <c r="B171" s="84"/>
      <c r="C171" s="84"/>
      <c r="D171" s="85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</row>
    <row r="172" ht="12.75">
      <c r="G172" s="84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5. melléklet a  19/2016. (XII. 6.)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view="pageBreakPreview" zoomScaleSheetLayoutView="100" workbookViewId="0" topLeftCell="C81">
      <selection activeCell="H17" sqref="H17"/>
    </sheetView>
  </sheetViews>
  <sheetFormatPr defaultColWidth="9.140625" defaultRowHeight="15"/>
  <cols>
    <col min="1" max="1" width="121.28125" style="0" customWidth="1"/>
    <col min="3" max="3" width="14.28125" style="0" customWidth="1"/>
    <col min="4" max="4" width="10.8515625" style="17" customWidth="1"/>
    <col min="6" max="6" width="7.00390625" style="0" customWidth="1"/>
    <col min="7" max="8" width="8.00390625" style="0" customWidth="1"/>
    <col min="9" max="9" width="7.00390625" style="0" customWidth="1"/>
    <col min="10" max="11" width="8.7109375" style="0" customWidth="1"/>
    <col min="12" max="12" width="7.00390625" style="0" customWidth="1"/>
    <col min="13" max="13" width="8.00390625" style="0" customWidth="1"/>
    <col min="14" max="14" width="7.00390625" style="0" customWidth="1"/>
    <col min="15" max="15" width="9.28125" style="0" customWidth="1"/>
    <col min="16" max="16" width="7.00390625" style="0" customWidth="1"/>
    <col min="17" max="17" width="8.00390625" style="0" customWidth="1"/>
    <col min="18" max="18" width="10.00390625" style="0" customWidth="1"/>
    <col min="19" max="19" width="9.7109375" style="0" customWidth="1"/>
  </cols>
  <sheetData>
    <row r="1" spans="1:7" ht="24" customHeight="1">
      <c r="A1" s="18" t="s">
        <v>0</v>
      </c>
      <c r="B1" s="18"/>
      <c r="C1" s="18"/>
      <c r="D1" s="18"/>
      <c r="E1" s="18"/>
      <c r="F1" s="18"/>
      <c r="G1" s="18"/>
    </row>
    <row r="2" spans="1:8" ht="24" customHeight="1">
      <c r="A2" s="19" t="s">
        <v>305</v>
      </c>
      <c r="B2" s="19"/>
      <c r="C2" s="19"/>
      <c r="D2" s="19"/>
      <c r="E2" s="19"/>
      <c r="F2" s="19"/>
      <c r="G2" s="19"/>
      <c r="H2" s="163"/>
    </row>
    <row r="3" ht="12.75">
      <c r="A3" s="20"/>
    </row>
    <row r="4" ht="12.75">
      <c r="A4" s="21" t="s">
        <v>26</v>
      </c>
    </row>
    <row r="5" spans="1:24" ht="12.75">
      <c r="A5" s="89" t="s">
        <v>27</v>
      </c>
      <c r="B5" s="90" t="s">
        <v>306</v>
      </c>
      <c r="C5" s="164" t="s">
        <v>307</v>
      </c>
      <c r="D5" s="165" t="s">
        <v>51</v>
      </c>
      <c r="E5" s="166" t="s">
        <v>34</v>
      </c>
      <c r="F5" s="166" t="s">
        <v>48</v>
      </c>
      <c r="G5" s="166" t="s">
        <v>32</v>
      </c>
      <c r="H5" s="166" t="s">
        <v>29</v>
      </c>
      <c r="I5" s="166" t="s">
        <v>33</v>
      </c>
      <c r="J5" s="166" t="s">
        <v>37</v>
      </c>
      <c r="K5" s="166" t="s">
        <v>39</v>
      </c>
      <c r="L5" s="166" t="s">
        <v>43</v>
      </c>
      <c r="M5" s="166" t="s">
        <v>44</v>
      </c>
      <c r="N5" s="166" t="s">
        <v>46</v>
      </c>
      <c r="O5" s="166" t="s">
        <v>308</v>
      </c>
      <c r="P5" s="166" t="s">
        <v>47</v>
      </c>
      <c r="Q5" s="166" t="s">
        <v>309</v>
      </c>
      <c r="R5" s="166" t="s">
        <v>310</v>
      </c>
      <c r="S5" s="166" t="s">
        <v>311</v>
      </c>
      <c r="T5" s="138" t="s">
        <v>312</v>
      </c>
      <c r="V5" s="167"/>
      <c r="W5" s="167"/>
      <c r="X5" s="167"/>
    </row>
    <row r="6" spans="1:20" ht="12.75">
      <c r="A6" s="100" t="s">
        <v>313</v>
      </c>
      <c r="B6" s="106" t="s">
        <v>314</v>
      </c>
      <c r="C6" s="168">
        <f>SUM(D6:S6)</f>
        <v>85678953</v>
      </c>
      <c r="D6" s="169">
        <v>85678953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</row>
    <row r="7" spans="1:20" ht="12.75">
      <c r="A7" s="101" t="s">
        <v>315</v>
      </c>
      <c r="B7" s="106" t="s">
        <v>316</v>
      </c>
      <c r="C7" s="168">
        <f>SUM(D7:S7)</f>
        <v>36470466</v>
      </c>
      <c r="D7" s="169">
        <v>36470466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</row>
    <row r="8" spans="1:20" ht="12.75">
      <c r="A8" s="101" t="s">
        <v>317</v>
      </c>
      <c r="B8" s="106" t="s">
        <v>318</v>
      </c>
      <c r="C8" s="168">
        <f>SUM(D8:S8)</f>
        <v>41663406</v>
      </c>
      <c r="D8" s="169">
        <v>41663406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</row>
    <row r="9" spans="1:24" ht="12.75">
      <c r="A9" s="101" t="s">
        <v>319</v>
      </c>
      <c r="B9" s="106" t="s">
        <v>320</v>
      </c>
      <c r="C9" s="168">
        <f>SUM(D9:S9)</f>
        <v>2251500</v>
      </c>
      <c r="D9" s="169">
        <v>2251500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X9" s="170"/>
    </row>
    <row r="10" spans="1:20" ht="15" customHeight="1">
      <c r="A10" s="101" t="s">
        <v>321</v>
      </c>
      <c r="B10" s="106" t="s">
        <v>322</v>
      </c>
      <c r="C10" s="171">
        <v>26186000</v>
      </c>
      <c r="D10" s="169">
        <v>26186000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</row>
    <row r="11" spans="1:20" ht="15" customHeight="1">
      <c r="A11" s="101" t="s">
        <v>323</v>
      </c>
      <c r="B11" s="106" t="s">
        <v>324</v>
      </c>
      <c r="C11" s="168">
        <v>2106940</v>
      </c>
      <c r="D11" s="169">
        <v>2106940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</row>
    <row r="12" spans="1:20" ht="12.75">
      <c r="A12" s="107" t="s">
        <v>325</v>
      </c>
      <c r="B12" s="172" t="s">
        <v>326</v>
      </c>
      <c r="C12" s="168">
        <f>SUM(C6:C11)</f>
        <v>194357265</v>
      </c>
      <c r="D12" s="169">
        <f>SUM(D6:D11)</f>
        <v>194357265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</row>
    <row r="13" spans="1:20" ht="12.75">
      <c r="A13" s="101" t="s">
        <v>327</v>
      </c>
      <c r="B13" s="106" t="s">
        <v>328</v>
      </c>
      <c r="C13" s="168"/>
      <c r="D13" s="169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1:20" ht="12.75">
      <c r="A14" s="101" t="s">
        <v>329</v>
      </c>
      <c r="B14" s="106" t="s">
        <v>330</v>
      </c>
      <c r="C14" s="168"/>
      <c r="D14" s="169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</row>
    <row r="15" spans="1:20" ht="12.75">
      <c r="A15" s="101" t="s">
        <v>331</v>
      </c>
      <c r="B15" s="106" t="s">
        <v>332</v>
      </c>
      <c r="C15" s="168"/>
      <c r="D15" s="169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</row>
    <row r="16" spans="1:20" ht="12.75">
      <c r="A16" s="101" t="s">
        <v>333</v>
      </c>
      <c r="B16" s="106" t="s">
        <v>334</v>
      </c>
      <c r="C16" s="168"/>
      <c r="D16" s="169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1:20" ht="12.75">
      <c r="A17" s="101" t="s">
        <v>335</v>
      </c>
      <c r="B17" s="106" t="s">
        <v>336</v>
      </c>
      <c r="C17" s="168">
        <v>86491183</v>
      </c>
      <c r="D17" s="169"/>
      <c r="E17" s="138">
        <v>1390000</v>
      </c>
      <c r="F17" s="138"/>
      <c r="G17" s="138"/>
      <c r="H17" s="138"/>
      <c r="I17" s="138"/>
      <c r="J17" s="138"/>
      <c r="K17" s="138"/>
      <c r="L17" s="138"/>
      <c r="M17" s="138">
        <v>7200000</v>
      </c>
      <c r="N17" s="138"/>
      <c r="O17" s="138"/>
      <c r="P17" s="138"/>
      <c r="Q17" s="138">
        <v>1270200</v>
      </c>
      <c r="R17" s="138"/>
      <c r="S17" s="138">
        <v>2174824</v>
      </c>
      <c r="T17" s="138">
        <v>74456159</v>
      </c>
    </row>
    <row r="18" spans="1:20" ht="12.75">
      <c r="A18" s="111" t="s">
        <v>337</v>
      </c>
      <c r="B18" s="120" t="s">
        <v>338</v>
      </c>
      <c r="C18" s="168">
        <f>SUM(C12:C17)</f>
        <v>280848448</v>
      </c>
      <c r="D18" s="169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</row>
    <row r="19" spans="1:20" ht="15" customHeight="1">
      <c r="A19" s="101" t="s">
        <v>339</v>
      </c>
      <c r="B19" s="106" t="s">
        <v>340</v>
      </c>
      <c r="C19" s="168"/>
      <c r="D19" s="169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</row>
    <row r="20" spans="1:20" ht="15" customHeight="1">
      <c r="A20" s="101" t="s">
        <v>341</v>
      </c>
      <c r="B20" s="106" t="s">
        <v>342</v>
      </c>
      <c r="C20" s="168"/>
      <c r="D20" s="169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</row>
    <row r="21" spans="1:20" ht="15" customHeight="1">
      <c r="A21" s="107" t="s">
        <v>343</v>
      </c>
      <c r="B21" s="172" t="s">
        <v>344</v>
      </c>
      <c r="C21" s="168"/>
      <c r="D21" s="169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ht="15" customHeight="1">
      <c r="A22" s="101" t="s">
        <v>345</v>
      </c>
      <c r="B22" s="106" t="s">
        <v>346</v>
      </c>
      <c r="C22" s="168"/>
      <c r="D22" s="169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</row>
    <row r="23" spans="1:20" ht="15" customHeight="1">
      <c r="A23" s="101" t="s">
        <v>347</v>
      </c>
      <c r="B23" s="106" t="s">
        <v>348</v>
      </c>
      <c r="C23" s="168"/>
      <c r="D23" s="169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</row>
    <row r="24" spans="1:20" ht="15" customHeight="1">
      <c r="A24" s="101" t="s">
        <v>349</v>
      </c>
      <c r="B24" s="106" t="s">
        <v>350</v>
      </c>
      <c r="C24" s="168">
        <f aca="true" t="shared" si="0" ref="C24:C29">SUM(D24:S24)</f>
        <v>3600000</v>
      </c>
      <c r="D24" s="169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>
        <v>3600000</v>
      </c>
      <c r="P24" s="138"/>
      <c r="Q24" s="138"/>
      <c r="R24" s="138"/>
      <c r="S24" s="138"/>
      <c r="T24" s="138"/>
    </row>
    <row r="25" spans="1:20" ht="15" customHeight="1">
      <c r="A25" s="101" t="s">
        <v>351</v>
      </c>
      <c r="B25" s="106" t="s">
        <v>352</v>
      </c>
      <c r="C25" s="168">
        <f t="shared" si="0"/>
        <v>28000000</v>
      </c>
      <c r="D25" s="169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>
        <v>28000000</v>
      </c>
      <c r="P25" s="138"/>
      <c r="Q25" s="138"/>
      <c r="R25" s="138"/>
      <c r="S25" s="138"/>
      <c r="T25" s="138"/>
    </row>
    <row r="26" spans="1:20" ht="15" customHeight="1">
      <c r="A26" s="101" t="s">
        <v>353</v>
      </c>
      <c r="B26" s="106" t="s">
        <v>354</v>
      </c>
      <c r="C26" s="168">
        <f t="shared" si="0"/>
        <v>0</v>
      </c>
      <c r="D26" s="169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5" customHeight="1">
      <c r="A27" s="101" t="s">
        <v>355</v>
      </c>
      <c r="B27" s="106" t="s">
        <v>356</v>
      </c>
      <c r="C27" s="168">
        <f t="shared" si="0"/>
        <v>0</v>
      </c>
      <c r="D27" s="169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5" customHeight="1">
      <c r="A28" s="101" t="s">
        <v>357</v>
      </c>
      <c r="B28" s="106" t="s">
        <v>358</v>
      </c>
      <c r="C28" s="168">
        <f t="shared" si="0"/>
        <v>6000000</v>
      </c>
      <c r="D28" s="169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>
        <v>6000000</v>
      </c>
      <c r="P28" s="138"/>
      <c r="Q28" s="138"/>
      <c r="R28" s="138"/>
      <c r="S28" s="138"/>
      <c r="T28" s="138"/>
    </row>
    <row r="29" spans="1:20" ht="15" customHeight="1">
      <c r="A29" s="101" t="s">
        <v>359</v>
      </c>
      <c r="B29" s="106" t="s">
        <v>360</v>
      </c>
      <c r="C29" s="168">
        <f t="shared" si="0"/>
        <v>200000</v>
      </c>
      <c r="D29" s="169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>
        <v>200000</v>
      </c>
      <c r="P29" s="138"/>
      <c r="Q29" s="138"/>
      <c r="R29" s="138"/>
      <c r="S29" s="138"/>
      <c r="T29" s="138"/>
    </row>
    <row r="30" spans="1:20" ht="15" customHeight="1">
      <c r="A30" s="107" t="s">
        <v>361</v>
      </c>
      <c r="B30" s="172" t="s">
        <v>362</v>
      </c>
      <c r="C30" s="168">
        <f>SUM(C25:C29)</f>
        <v>34200000</v>
      </c>
      <c r="D30" s="169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>
        <f>SUM(O25:O29)</f>
        <v>34200000</v>
      </c>
      <c r="P30" s="138"/>
      <c r="Q30" s="138"/>
      <c r="R30" s="138"/>
      <c r="S30" s="138"/>
      <c r="T30" s="138"/>
    </row>
    <row r="31" spans="1:20" ht="15" customHeight="1">
      <c r="A31" s="101" t="s">
        <v>363</v>
      </c>
      <c r="B31" s="106" t="s">
        <v>364</v>
      </c>
      <c r="C31" s="168"/>
      <c r="D31" s="169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</row>
    <row r="32" spans="1:20" ht="15" customHeight="1">
      <c r="A32" s="111" t="s">
        <v>365</v>
      </c>
      <c r="B32" s="120" t="s">
        <v>366</v>
      </c>
      <c r="C32" s="168">
        <f>C21+C22+C23+C24+C30+C31</f>
        <v>37800000</v>
      </c>
      <c r="D32" s="169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>
        <f>O22+O23+O24+O30+O31</f>
        <v>37800000</v>
      </c>
      <c r="P32" s="138"/>
      <c r="Q32" s="138"/>
      <c r="R32" s="138"/>
      <c r="S32" s="138"/>
      <c r="T32" s="138"/>
    </row>
    <row r="33" spans="1:20" ht="15" customHeight="1">
      <c r="A33" s="113" t="s">
        <v>367</v>
      </c>
      <c r="B33" s="106" t="s">
        <v>368</v>
      </c>
      <c r="C33" s="168">
        <f>SUM(D33:S33)</f>
        <v>0</v>
      </c>
      <c r="D33" s="169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</row>
    <row r="34" spans="1:20" ht="15" customHeight="1">
      <c r="A34" s="113" t="s">
        <v>369</v>
      </c>
      <c r="B34" s="106" t="s">
        <v>370</v>
      </c>
      <c r="C34" s="168">
        <f aca="true" t="shared" si="1" ref="C34:C43">SUM(D34:S34)</f>
        <v>8608000</v>
      </c>
      <c r="D34" s="169"/>
      <c r="E34" s="138"/>
      <c r="F34" s="138">
        <v>20000</v>
      </c>
      <c r="G34" s="138"/>
      <c r="H34" s="138">
        <v>6798000</v>
      </c>
      <c r="I34" s="138">
        <v>80000</v>
      </c>
      <c r="J34" s="138"/>
      <c r="K34" s="138">
        <v>1600000</v>
      </c>
      <c r="L34" s="138"/>
      <c r="M34" s="138"/>
      <c r="N34" s="138">
        <v>10000</v>
      </c>
      <c r="O34" s="138"/>
      <c r="P34" s="138">
        <v>100000</v>
      </c>
      <c r="Q34" s="138"/>
      <c r="R34" s="138"/>
      <c r="S34" s="138"/>
      <c r="T34" s="138"/>
    </row>
    <row r="35" spans="1:20" ht="15" customHeight="1">
      <c r="A35" s="113" t="s">
        <v>371</v>
      </c>
      <c r="B35" s="106" t="s">
        <v>372</v>
      </c>
      <c r="C35" s="168">
        <f t="shared" si="1"/>
        <v>920000</v>
      </c>
      <c r="D35" s="169"/>
      <c r="E35" s="138"/>
      <c r="F35" s="138"/>
      <c r="G35" s="138">
        <v>500000</v>
      </c>
      <c r="H35" s="138"/>
      <c r="I35" s="138"/>
      <c r="J35" s="138"/>
      <c r="K35" s="138"/>
      <c r="L35" s="138">
        <v>300000</v>
      </c>
      <c r="M35" s="138"/>
      <c r="N35" s="138">
        <v>120000</v>
      </c>
      <c r="O35" s="138"/>
      <c r="P35" s="138"/>
      <c r="Q35" s="138"/>
      <c r="R35" s="138"/>
      <c r="S35" s="138"/>
      <c r="T35" s="138"/>
    </row>
    <row r="36" spans="1:20" ht="15" customHeight="1">
      <c r="A36" s="113" t="s">
        <v>373</v>
      </c>
      <c r="B36" s="106" t="s">
        <v>374</v>
      </c>
      <c r="C36" s="168">
        <f t="shared" si="1"/>
        <v>2428000</v>
      </c>
      <c r="D36" s="169"/>
      <c r="E36" s="138"/>
      <c r="F36" s="138">
        <v>40000</v>
      </c>
      <c r="G36" s="138">
        <v>1400000</v>
      </c>
      <c r="H36" s="138"/>
      <c r="I36" s="138"/>
      <c r="J36" s="138">
        <v>748000</v>
      </c>
      <c r="K36" s="138"/>
      <c r="L36" s="138"/>
      <c r="M36" s="138"/>
      <c r="N36" s="138">
        <v>240000</v>
      </c>
      <c r="O36" s="138"/>
      <c r="P36" s="138"/>
      <c r="Q36" s="138"/>
      <c r="R36" s="138"/>
      <c r="S36" s="138"/>
      <c r="T36" s="138"/>
    </row>
    <row r="37" spans="1:20" ht="15" customHeight="1">
      <c r="A37" s="113" t="s">
        <v>375</v>
      </c>
      <c r="B37" s="106" t="s">
        <v>376</v>
      </c>
      <c r="C37" s="168">
        <f t="shared" si="1"/>
        <v>0</v>
      </c>
      <c r="D37" s="169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1:20" ht="15" customHeight="1">
      <c r="A38" s="113" t="s">
        <v>377</v>
      </c>
      <c r="B38" s="106" t="s">
        <v>378</v>
      </c>
      <c r="C38" s="168">
        <f t="shared" si="1"/>
        <v>2337000</v>
      </c>
      <c r="D38" s="169"/>
      <c r="E38" s="138"/>
      <c r="F38" s="138">
        <v>5000</v>
      </c>
      <c r="G38" s="138">
        <v>10000</v>
      </c>
      <c r="H38" s="138">
        <v>1836000</v>
      </c>
      <c r="I38" s="138">
        <v>22000</v>
      </c>
      <c r="J38" s="138"/>
      <c r="K38" s="138">
        <v>432000</v>
      </c>
      <c r="L38" s="138"/>
      <c r="M38" s="138"/>
      <c r="N38" s="138">
        <v>5000</v>
      </c>
      <c r="O38" s="138"/>
      <c r="P38" s="138">
        <v>27000</v>
      </c>
      <c r="Q38" s="138"/>
      <c r="R38" s="138"/>
      <c r="S38" s="138"/>
      <c r="T38" s="138"/>
    </row>
    <row r="39" spans="1:20" ht="15" customHeight="1">
      <c r="A39" s="113" t="s">
        <v>379</v>
      </c>
      <c r="B39" s="106" t="s">
        <v>380</v>
      </c>
      <c r="C39" s="168">
        <f t="shared" si="1"/>
        <v>0</v>
      </c>
      <c r="D39" s="169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</row>
    <row r="40" spans="1:20" ht="15" customHeight="1">
      <c r="A40" s="113" t="s">
        <v>381</v>
      </c>
      <c r="B40" s="106" t="s">
        <v>382</v>
      </c>
      <c r="C40" s="168">
        <f t="shared" si="1"/>
        <v>0</v>
      </c>
      <c r="D40" s="169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</row>
    <row r="41" spans="1:20" ht="15" customHeight="1">
      <c r="A41" s="113" t="s">
        <v>383</v>
      </c>
      <c r="B41" s="106" t="s">
        <v>384</v>
      </c>
      <c r="C41" s="168">
        <f t="shared" si="1"/>
        <v>0</v>
      </c>
      <c r="D41" s="169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2" spans="1:20" ht="15" customHeight="1">
      <c r="A42" s="113" t="s">
        <v>385</v>
      </c>
      <c r="B42" s="106" t="s">
        <v>386</v>
      </c>
      <c r="C42" s="168">
        <f t="shared" si="1"/>
        <v>0</v>
      </c>
      <c r="D42" s="169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</row>
    <row r="43" spans="1:20" ht="15" customHeight="1">
      <c r="A43" s="113" t="s">
        <v>387</v>
      </c>
      <c r="B43" s="106" t="s">
        <v>388</v>
      </c>
      <c r="C43" s="168">
        <f t="shared" si="1"/>
        <v>0</v>
      </c>
      <c r="D43" s="169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</row>
    <row r="44" spans="1:20" ht="15" customHeight="1">
      <c r="A44" s="115" t="s">
        <v>389</v>
      </c>
      <c r="B44" s="120" t="s">
        <v>390</v>
      </c>
      <c r="C44" s="168">
        <f>SUM(C33:C42)</f>
        <v>14293000</v>
      </c>
      <c r="D44" s="169"/>
      <c r="E44" s="138"/>
      <c r="F44" s="138">
        <f aca="true" t="shared" si="2" ref="F44:L44">SUM(F33:F42)</f>
        <v>65000</v>
      </c>
      <c r="G44" s="138">
        <f t="shared" si="2"/>
        <v>1910000</v>
      </c>
      <c r="H44" s="138">
        <f t="shared" si="2"/>
        <v>8634000</v>
      </c>
      <c r="I44" s="138">
        <f t="shared" si="2"/>
        <v>102000</v>
      </c>
      <c r="J44" s="138">
        <f t="shared" si="2"/>
        <v>748000</v>
      </c>
      <c r="K44" s="138">
        <f t="shared" si="2"/>
        <v>2032000</v>
      </c>
      <c r="L44" s="138">
        <f t="shared" si="2"/>
        <v>300000</v>
      </c>
      <c r="M44" s="138"/>
      <c r="N44" s="138">
        <f>SUM(N33:N42)</f>
        <v>375000</v>
      </c>
      <c r="O44" s="138"/>
      <c r="P44" s="138">
        <f>SUM(P33:P42)</f>
        <v>127000</v>
      </c>
      <c r="Q44" s="138"/>
      <c r="R44" s="138"/>
      <c r="S44" s="138"/>
      <c r="T44" s="138"/>
    </row>
    <row r="45" spans="1:20" ht="12.75">
      <c r="A45" s="113" t="s">
        <v>391</v>
      </c>
      <c r="B45" s="106" t="s">
        <v>392</v>
      </c>
      <c r="C45" s="168"/>
      <c r="D45" s="169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</row>
    <row r="46" spans="1:20" ht="12.75">
      <c r="A46" s="101" t="s">
        <v>393</v>
      </c>
      <c r="B46" s="106" t="s">
        <v>394</v>
      </c>
      <c r="C46" s="168"/>
      <c r="D46" s="169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</row>
    <row r="47" spans="1:20" ht="12.75">
      <c r="A47" s="113" t="s">
        <v>395</v>
      </c>
      <c r="B47" s="106" t="s">
        <v>396</v>
      </c>
      <c r="C47" s="168"/>
      <c r="D47" s="169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</row>
    <row r="48" spans="1:20" ht="12.75">
      <c r="A48" s="113" t="s">
        <v>397</v>
      </c>
      <c r="B48" s="106" t="s">
        <v>398</v>
      </c>
      <c r="C48" s="168">
        <f>SUM(D48:S48)</f>
        <v>11637000</v>
      </c>
      <c r="D48" s="169"/>
      <c r="E48" s="138">
        <v>11637000</v>
      </c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</row>
    <row r="49" spans="1:20" ht="12.75">
      <c r="A49" s="113" t="s">
        <v>399</v>
      </c>
      <c r="B49" s="106" t="s">
        <v>400</v>
      </c>
      <c r="C49" s="168"/>
      <c r="D49" s="169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</row>
    <row r="50" spans="1:20" ht="15" customHeight="1">
      <c r="A50" s="111" t="s">
        <v>401</v>
      </c>
      <c r="B50" s="120" t="s">
        <v>402</v>
      </c>
      <c r="C50" s="168">
        <f>SUM(C45:C49)</f>
        <v>11637000</v>
      </c>
      <c r="D50" s="169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</row>
    <row r="51" spans="1:20" ht="15" customHeight="1">
      <c r="A51" s="118" t="s">
        <v>190</v>
      </c>
      <c r="B51" s="173"/>
      <c r="C51" s="168"/>
      <c r="D51" s="169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</row>
    <row r="52" spans="1:20" ht="12.75">
      <c r="A52" s="101" t="s">
        <v>403</v>
      </c>
      <c r="B52" s="106" t="s">
        <v>404</v>
      </c>
      <c r="C52" s="168"/>
      <c r="D52" s="169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</row>
    <row r="53" spans="1:20" ht="12.75">
      <c r="A53" s="101" t="s">
        <v>405</v>
      </c>
      <c r="B53" s="106" t="s">
        <v>406</v>
      </c>
      <c r="C53" s="168"/>
      <c r="D53" s="169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</row>
    <row r="54" spans="1:20" ht="12.75">
      <c r="A54" s="101" t="s">
        <v>407</v>
      </c>
      <c r="B54" s="106" t="s">
        <v>408</v>
      </c>
      <c r="C54" s="168"/>
      <c r="D54" s="169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</row>
    <row r="55" spans="1:20" ht="12.75">
      <c r="A55" s="101" t="s">
        <v>409</v>
      </c>
      <c r="B55" s="106" t="s">
        <v>410</v>
      </c>
      <c r="C55" s="168"/>
      <c r="D55" s="169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</row>
    <row r="56" spans="1:20" ht="12.75">
      <c r="A56" s="101" t="s">
        <v>411</v>
      </c>
      <c r="B56" s="106" t="s">
        <v>412</v>
      </c>
      <c r="C56" s="168"/>
      <c r="D56" s="169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</row>
    <row r="57" spans="1:20" ht="12.75">
      <c r="A57" s="111" t="s">
        <v>413</v>
      </c>
      <c r="B57" s="120" t="s">
        <v>414</v>
      </c>
      <c r="C57" s="168"/>
      <c r="D57" s="169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</row>
    <row r="58" spans="1:20" ht="15" customHeight="1">
      <c r="A58" s="113" t="s">
        <v>415</v>
      </c>
      <c r="B58" s="106" t="s">
        <v>416</v>
      </c>
      <c r="C58" s="168"/>
      <c r="D58" s="169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</row>
    <row r="59" spans="1:20" ht="15" customHeight="1">
      <c r="A59" s="113" t="s">
        <v>417</v>
      </c>
      <c r="B59" s="106" t="s">
        <v>418</v>
      </c>
      <c r="C59" s="168"/>
      <c r="D59" s="169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</row>
    <row r="60" spans="1:20" ht="15" customHeight="1">
      <c r="A60" s="113" t="s">
        <v>419</v>
      </c>
      <c r="B60" s="106" t="s">
        <v>420</v>
      </c>
      <c r="C60" s="168"/>
      <c r="D60" s="169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</row>
    <row r="61" spans="1:20" ht="15" customHeight="1">
      <c r="A61" s="113" t="s">
        <v>421</v>
      </c>
      <c r="B61" s="106" t="s">
        <v>422</v>
      </c>
      <c r="C61" s="168"/>
      <c r="D61" s="169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</row>
    <row r="62" spans="1:20" ht="15" customHeight="1">
      <c r="A62" s="113" t="s">
        <v>423</v>
      </c>
      <c r="B62" s="106" t="s">
        <v>424</v>
      </c>
      <c r="C62" s="168"/>
      <c r="D62" s="169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</row>
    <row r="63" spans="1:20" ht="15" customHeight="1">
      <c r="A63" s="111" t="s">
        <v>425</v>
      </c>
      <c r="B63" s="120" t="s">
        <v>426</v>
      </c>
      <c r="C63" s="168"/>
      <c r="D63" s="169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</row>
    <row r="64" spans="1:20" ht="12.75">
      <c r="A64" s="113" t="s">
        <v>427</v>
      </c>
      <c r="B64" s="106" t="s">
        <v>428</v>
      </c>
      <c r="C64" s="168"/>
      <c r="D64" s="169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</row>
    <row r="65" spans="1:20" ht="12.75">
      <c r="A65" s="101" t="s">
        <v>429</v>
      </c>
      <c r="B65" s="106" t="s">
        <v>430</v>
      </c>
      <c r="C65" s="168"/>
      <c r="D65" s="169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</row>
    <row r="66" spans="1:20" ht="12.75">
      <c r="A66" s="113" t="s">
        <v>431</v>
      </c>
      <c r="B66" s="106" t="s">
        <v>432</v>
      </c>
      <c r="C66" s="168"/>
      <c r="D66" s="169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</row>
    <row r="67" spans="1:20" ht="12.75">
      <c r="A67" s="113" t="s">
        <v>433</v>
      </c>
      <c r="B67" s="106" t="s">
        <v>434</v>
      </c>
      <c r="C67" s="168">
        <f>SUM(D67:S67)</f>
        <v>1000000</v>
      </c>
      <c r="D67" s="169"/>
      <c r="E67" s="138">
        <v>1000000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</row>
    <row r="68" spans="1:20" ht="12.75">
      <c r="A68" s="113" t="s">
        <v>435</v>
      </c>
      <c r="B68" s="106" t="s">
        <v>436</v>
      </c>
      <c r="C68" s="168"/>
      <c r="D68" s="169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</row>
    <row r="69" spans="1:20" ht="15" customHeight="1">
      <c r="A69" s="111" t="s">
        <v>437</v>
      </c>
      <c r="B69" s="120" t="s">
        <v>438</v>
      </c>
      <c r="C69" s="168">
        <f>SUM(C64:C68)</f>
        <v>1000000</v>
      </c>
      <c r="D69" s="169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</row>
    <row r="70" spans="1:20" ht="15" customHeight="1">
      <c r="A70" s="174" t="s">
        <v>237</v>
      </c>
      <c r="B70" s="175"/>
      <c r="C70" s="176"/>
      <c r="D70" s="169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</row>
    <row r="71" spans="1:20" ht="12.75">
      <c r="A71" s="177" t="s">
        <v>439</v>
      </c>
      <c r="B71" s="178" t="s">
        <v>440</v>
      </c>
      <c r="C71" s="179">
        <f>C18+C32+C44+C50+C57+C63+C69</f>
        <v>345578448</v>
      </c>
      <c r="D71" s="169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</row>
    <row r="72" spans="1:20" ht="12.75">
      <c r="A72" s="180" t="s">
        <v>441</v>
      </c>
      <c r="B72" s="181"/>
      <c r="C72" s="182"/>
      <c r="D72" s="169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</row>
    <row r="73" spans="1:20" ht="12.75">
      <c r="A73" s="183" t="s">
        <v>442</v>
      </c>
      <c r="B73" s="184"/>
      <c r="C73" s="168"/>
      <c r="D73" s="169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</row>
    <row r="74" spans="1:20" ht="12.75">
      <c r="A74" s="130" t="s">
        <v>443</v>
      </c>
      <c r="B74" s="101" t="s">
        <v>444</v>
      </c>
      <c r="C74" s="168"/>
      <c r="D74" s="169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1:20" ht="12.75">
      <c r="A75" s="113" t="s">
        <v>445</v>
      </c>
      <c r="B75" s="101" t="s">
        <v>446</v>
      </c>
      <c r="C75" s="168"/>
      <c r="D75" s="169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</row>
    <row r="76" spans="1:20" ht="12.75">
      <c r="A76" s="130" t="s">
        <v>447</v>
      </c>
      <c r="B76" s="101" t="s">
        <v>448</v>
      </c>
      <c r="C76" s="168"/>
      <c r="D76" s="169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</row>
    <row r="77" spans="1:20" ht="12.75">
      <c r="A77" s="127" t="s">
        <v>449</v>
      </c>
      <c r="B77" s="107" t="s">
        <v>450</v>
      </c>
      <c r="C77" s="168"/>
      <c r="D77" s="169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</row>
    <row r="78" spans="1:20" ht="12.75">
      <c r="A78" s="113" t="s">
        <v>451</v>
      </c>
      <c r="B78" s="101" t="s">
        <v>452</v>
      </c>
      <c r="C78" s="168"/>
      <c r="D78" s="169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</row>
    <row r="79" spans="1:20" ht="12.75">
      <c r="A79" s="130" t="s">
        <v>453</v>
      </c>
      <c r="B79" s="101" t="s">
        <v>454</v>
      </c>
      <c r="C79" s="168"/>
      <c r="D79" s="169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</row>
    <row r="80" spans="1:20" ht="12.75">
      <c r="A80" s="113" t="s">
        <v>455</v>
      </c>
      <c r="B80" s="101" t="s">
        <v>456</v>
      </c>
      <c r="C80" s="168"/>
      <c r="D80" s="169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</row>
    <row r="81" spans="1:20" ht="12.75">
      <c r="A81" s="130" t="s">
        <v>457</v>
      </c>
      <c r="B81" s="101" t="s">
        <v>458</v>
      </c>
      <c r="C81" s="168"/>
      <c r="D81" s="169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</row>
    <row r="82" spans="1:20" ht="12.75">
      <c r="A82" s="133" t="s">
        <v>459</v>
      </c>
      <c r="B82" s="107" t="s">
        <v>460</v>
      </c>
      <c r="C82" s="168"/>
      <c r="D82" s="169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</row>
    <row r="83" spans="1:20" ht="12.75">
      <c r="A83" s="101" t="s">
        <v>461</v>
      </c>
      <c r="B83" s="101" t="s">
        <v>462</v>
      </c>
      <c r="C83" s="168">
        <v>40035320</v>
      </c>
      <c r="D83" s="169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>
        <v>40035320</v>
      </c>
      <c r="S83" s="138"/>
      <c r="T83" s="138"/>
    </row>
    <row r="84" spans="1:20" ht="12.75">
      <c r="A84" s="101" t="s">
        <v>463</v>
      </c>
      <c r="B84" s="101" t="s">
        <v>462</v>
      </c>
      <c r="C84" s="168">
        <v>97893000</v>
      </c>
      <c r="D84" s="169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>
        <v>97893000</v>
      </c>
      <c r="S84" s="138"/>
      <c r="T84" s="138"/>
    </row>
    <row r="85" spans="1:20" ht="12.75">
      <c r="A85" s="101" t="s">
        <v>464</v>
      </c>
      <c r="B85" s="101" t="s">
        <v>465</v>
      </c>
      <c r="C85" s="168">
        <f>SUM(D85:S85)</f>
        <v>0</v>
      </c>
      <c r="D85" s="169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</row>
    <row r="86" spans="1:20" ht="12.75">
      <c r="A86" s="101" t="s">
        <v>466</v>
      </c>
      <c r="B86" s="101" t="s">
        <v>465</v>
      </c>
      <c r="C86" s="168">
        <f>SUM(D86:S86)</f>
        <v>0</v>
      </c>
      <c r="D86" s="169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</row>
    <row r="87" spans="1:20" ht="12.75">
      <c r="A87" s="107" t="s">
        <v>467</v>
      </c>
      <c r="B87" s="107" t="s">
        <v>468</v>
      </c>
      <c r="C87" s="168">
        <f>SUM(C83:C86)</f>
        <v>137928320</v>
      </c>
      <c r="D87" s="169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>
        <f>SUM(R83:R86)</f>
        <v>137928320</v>
      </c>
      <c r="S87" s="138"/>
      <c r="T87" s="138"/>
    </row>
    <row r="88" spans="1:20" ht="12.75">
      <c r="A88" s="130" t="s">
        <v>469</v>
      </c>
      <c r="B88" s="101" t="s">
        <v>470</v>
      </c>
      <c r="C88" s="168"/>
      <c r="D88" s="169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</row>
    <row r="89" spans="1:20" ht="12.75">
      <c r="A89" s="130" t="s">
        <v>471</v>
      </c>
      <c r="B89" s="101" t="s">
        <v>472</v>
      </c>
      <c r="C89" s="168"/>
      <c r="D89" s="169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</row>
    <row r="90" spans="1:20" ht="12.75">
      <c r="A90" s="130" t="s">
        <v>473</v>
      </c>
      <c r="B90" s="101" t="s">
        <v>474</v>
      </c>
      <c r="C90" s="168"/>
      <c r="D90" s="169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</row>
    <row r="91" spans="1:20" ht="12.75">
      <c r="A91" s="130" t="s">
        <v>475</v>
      </c>
      <c r="B91" s="101" t="s">
        <v>476</v>
      </c>
      <c r="C91" s="168"/>
      <c r="D91" s="169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</row>
    <row r="92" spans="1:20" ht="12.75">
      <c r="A92" s="113" t="s">
        <v>477</v>
      </c>
      <c r="B92" s="101" t="s">
        <v>478</v>
      </c>
      <c r="C92" s="168"/>
      <c r="D92" s="169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</row>
    <row r="93" spans="1:20" ht="12.75">
      <c r="A93" s="113" t="s">
        <v>479</v>
      </c>
      <c r="B93" s="101" t="s">
        <v>480</v>
      </c>
      <c r="C93" s="168"/>
      <c r="D93" s="169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</row>
    <row r="94" spans="1:20" ht="12.75">
      <c r="A94" s="127" t="s">
        <v>481</v>
      </c>
      <c r="B94" s="107" t="s">
        <v>482</v>
      </c>
      <c r="C94" s="168">
        <f>C77+C82+C87+C88+C89+C90+C91+C92</f>
        <v>137928320</v>
      </c>
      <c r="D94" s="169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</row>
    <row r="95" spans="1:20" ht="12.75">
      <c r="A95" s="113" t="s">
        <v>483</v>
      </c>
      <c r="B95" s="101" t="s">
        <v>484</v>
      </c>
      <c r="C95" s="168"/>
      <c r="D95" s="169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</row>
    <row r="96" spans="1:20" ht="12.75">
      <c r="A96" s="113" t="s">
        <v>485</v>
      </c>
      <c r="B96" s="101" t="s">
        <v>486</v>
      </c>
      <c r="C96" s="168"/>
      <c r="D96" s="169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</row>
    <row r="97" spans="1:20" ht="12.75">
      <c r="A97" s="130" t="s">
        <v>487</v>
      </c>
      <c r="B97" s="101" t="s">
        <v>488</v>
      </c>
      <c r="C97" s="168"/>
      <c r="D97" s="169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</row>
    <row r="98" spans="1:20" ht="12.75">
      <c r="A98" s="130" t="s">
        <v>489</v>
      </c>
      <c r="B98" s="101" t="s">
        <v>490</v>
      </c>
      <c r="C98" s="168"/>
      <c r="D98" s="169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</row>
    <row r="99" spans="1:20" ht="12.75">
      <c r="A99" s="130" t="s">
        <v>491</v>
      </c>
      <c r="B99" s="101" t="s">
        <v>492</v>
      </c>
      <c r="C99" s="168"/>
      <c r="D99" s="169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</row>
    <row r="100" spans="1:20" ht="12.75">
      <c r="A100" s="133" t="s">
        <v>493</v>
      </c>
      <c r="B100" s="107" t="s">
        <v>494</v>
      </c>
      <c r="C100" s="168"/>
      <c r="D100" s="169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</row>
    <row r="101" spans="1:20" ht="12.75">
      <c r="A101" s="185" t="s">
        <v>495</v>
      </c>
      <c r="B101" s="186" t="s">
        <v>496</v>
      </c>
      <c r="C101" s="176"/>
      <c r="D101" s="169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</row>
    <row r="102" spans="1:20" ht="12.75">
      <c r="A102" s="187" t="s">
        <v>497</v>
      </c>
      <c r="B102" s="188" t="s">
        <v>498</v>
      </c>
      <c r="C102" s="189"/>
      <c r="D102" s="169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</row>
    <row r="103" spans="1:20" ht="12.75">
      <c r="A103" s="190" t="s">
        <v>499</v>
      </c>
      <c r="B103" s="191" t="s">
        <v>500</v>
      </c>
      <c r="C103" s="179">
        <f>C94+C100+C101</f>
        <v>137928320</v>
      </c>
      <c r="D103" s="169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</row>
    <row r="104" spans="1:20" ht="12.75">
      <c r="A104" s="192" t="s">
        <v>24</v>
      </c>
      <c r="B104" s="193"/>
      <c r="C104" s="179">
        <f>C71+C103</f>
        <v>483506768</v>
      </c>
      <c r="D104" s="179">
        <f aca="true" t="shared" si="3" ref="D104:S104">D71+D103</f>
        <v>0</v>
      </c>
      <c r="E104" s="179">
        <f t="shared" si="3"/>
        <v>0</v>
      </c>
      <c r="F104" s="179">
        <f t="shared" si="3"/>
        <v>0</v>
      </c>
      <c r="G104" s="179">
        <f t="shared" si="3"/>
        <v>0</v>
      </c>
      <c r="H104" s="179">
        <f t="shared" si="3"/>
        <v>0</v>
      </c>
      <c r="I104" s="179">
        <f t="shared" si="3"/>
        <v>0</v>
      </c>
      <c r="J104" s="179">
        <f t="shared" si="3"/>
        <v>0</v>
      </c>
      <c r="K104" s="179">
        <f t="shared" si="3"/>
        <v>0</v>
      </c>
      <c r="L104" s="179">
        <f t="shared" si="3"/>
        <v>0</v>
      </c>
      <c r="M104" s="179">
        <f t="shared" si="3"/>
        <v>0</v>
      </c>
      <c r="N104" s="179">
        <f t="shared" si="3"/>
        <v>0</v>
      </c>
      <c r="O104" s="179">
        <f t="shared" si="3"/>
        <v>0</v>
      </c>
      <c r="P104" s="179">
        <f t="shared" si="3"/>
        <v>0</v>
      </c>
      <c r="Q104" s="179"/>
      <c r="R104" s="179">
        <f t="shared" si="3"/>
        <v>0</v>
      </c>
      <c r="S104" s="179">
        <f t="shared" si="3"/>
        <v>0</v>
      </c>
      <c r="T104" s="138"/>
    </row>
  </sheetData>
  <sheetProtection selectLockedCells="1" selectUnlockedCells="1"/>
  <mergeCells count="2">
    <mergeCell ref="A1:G1"/>
    <mergeCell ref="A2:G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44"/>
  <headerFooter alignWithMargins="0">
    <oddHeader>&amp;C&amp;"Times New Roman,Normál"&amp;12 6. melléklet a 19/2016. (XII. 6.)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view="pageBreakPreview" zoomScaleSheetLayoutView="100" workbookViewId="0" topLeftCell="A93">
      <selection activeCell="D91" sqref="D91"/>
    </sheetView>
  </sheetViews>
  <sheetFormatPr defaultColWidth="9.140625" defaultRowHeight="15"/>
  <cols>
    <col min="1" max="1" width="56.00390625" style="0" customWidth="1"/>
    <col min="3" max="3" width="17.140625" style="0" customWidth="1"/>
    <col min="4" max="4" width="16.421875" style="0" customWidth="1"/>
    <col min="5" max="5" width="18.140625" style="0" customWidth="1"/>
    <col min="6" max="6" width="12.8515625" style="0" customWidth="1"/>
  </cols>
  <sheetData>
    <row r="1" spans="1:6" ht="12.75">
      <c r="A1" s="5"/>
      <c r="B1" s="5"/>
      <c r="C1" s="5"/>
      <c r="D1" s="5"/>
      <c r="E1" s="194"/>
      <c r="F1" s="5"/>
    </row>
    <row r="2" spans="1:6" ht="15" customHeight="1">
      <c r="A2" s="18" t="s">
        <v>0</v>
      </c>
      <c r="B2" s="18"/>
      <c r="C2" s="18"/>
      <c r="D2" s="18"/>
      <c r="E2" s="18"/>
      <c r="F2" s="18"/>
    </row>
    <row r="3" spans="1:6" ht="12.75" customHeight="1">
      <c r="A3" s="19" t="s">
        <v>305</v>
      </c>
      <c r="B3" s="19"/>
      <c r="C3" s="19"/>
      <c r="D3" s="19"/>
      <c r="E3" s="19"/>
      <c r="F3" s="19"/>
    </row>
    <row r="4" spans="1:6" ht="12.75">
      <c r="A4" s="20"/>
      <c r="B4" s="5"/>
      <c r="C4" s="5"/>
      <c r="D4" s="5"/>
      <c r="E4" s="5"/>
      <c r="F4" s="5"/>
    </row>
    <row r="5" spans="1:6" ht="12.75">
      <c r="A5" s="21" t="s">
        <v>501</v>
      </c>
      <c r="B5" s="5"/>
      <c r="C5" s="5"/>
      <c r="D5" s="5"/>
      <c r="E5" s="5"/>
      <c r="F5" s="5"/>
    </row>
    <row r="6" spans="1:6" ht="47.25" customHeight="1">
      <c r="A6" s="89" t="s">
        <v>27</v>
      </c>
      <c r="B6" s="90" t="s">
        <v>306</v>
      </c>
      <c r="C6" s="92" t="s">
        <v>502</v>
      </c>
      <c r="D6" s="92" t="s">
        <v>503</v>
      </c>
      <c r="E6" s="92"/>
      <c r="F6" s="195"/>
    </row>
    <row r="7" spans="1:6" ht="29.25" customHeight="1">
      <c r="A7" s="100" t="s">
        <v>313</v>
      </c>
      <c r="B7" s="106" t="s">
        <v>314</v>
      </c>
      <c r="C7" s="97"/>
      <c r="D7" s="97"/>
      <c r="E7" s="97"/>
      <c r="F7" s="97"/>
    </row>
    <row r="8" spans="1:6" ht="33.75" customHeight="1">
      <c r="A8" s="101" t="s">
        <v>315</v>
      </c>
      <c r="B8" s="106" t="s">
        <v>316</v>
      </c>
      <c r="C8" s="97"/>
      <c r="D8" s="97"/>
      <c r="E8" s="97"/>
      <c r="F8" s="97"/>
    </row>
    <row r="9" spans="1:6" ht="33.75" customHeight="1">
      <c r="A9" s="101" t="s">
        <v>504</v>
      </c>
      <c r="B9" s="106" t="s">
        <v>318</v>
      </c>
      <c r="C9" s="97"/>
      <c r="D9" s="97"/>
      <c r="E9" s="97"/>
      <c r="F9" s="97"/>
    </row>
    <row r="10" spans="1:6" ht="30.75" customHeight="1">
      <c r="A10" s="101" t="s">
        <v>319</v>
      </c>
      <c r="B10" s="106" t="s">
        <v>320</v>
      </c>
      <c r="C10" s="97"/>
      <c r="D10" s="97"/>
      <c r="E10" s="97"/>
      <c r="F10" s="97"/>
    </row>
    <row r="11" spans="1:6" ht="20.25" customHeight="1">
      <c r="A11" s="101" t="s">
        <v>321</v>
      </c>
      <c r="B11" s="106" t="s">
        <v>322</v>
      </c>
      <c r="C11" s="97"/>
      <c r="D11" s="97"/>
      <c r="E11" s="97"/>
      <c r="F11" s="97"/>
    </row>
    <row r="12" spans="1:6" ht="21" customHeight="1">
      <c r="A12" s="101" t="s">
        <v>323</v>
      </c>
      <c r="B12" s="106" t="s">
        <v>324</v>
      </c>
      <c r="C12" s="97"/>
      <c r="D12" s="97"/>
      <c r="E12" s="97"/>
      <c r="F12" s="97"/>
    </row>
    <row r="13" spans="1:6" ht="18" customHeight="1">
      <c r="A13" s="107" t="s">
        <v>325</v>
      </c>
      <c r="B13" s="172" t="s">
        <v>326</v>
      </c>
      <c r="C13" s="104"/>
      <c r="D13" s="104"/>
      <c r="E13" s="104"/>
      <c r="F13" s="104"/>
    </row>
    <row r="14" spans="1:6" ht="19.5" customHeight="1">
      <c r="A14" s="101" t="s">
        <v>327</v>
      </c>
      <c r="B14" s="106" t="s">
        <v>328</v>
      </c>
      <c r="C14" s="97"/>
      <c r="D14" s="97"/>
      <c r="E14" s="97"/>
      <c r="F14" s="97"/>
    </row>
    <row r="15" spans="1:6" ht="30.75" customHeight="1">
      <c r="A15" s="101" t="s">
        <v>329</v>
      </c>
      <c r="B15" s="106" t="s">
        <v>330</v>
      </c>
      <c r="C15" s="97"/>
      <c r="D15" s="97"/>
      <c r="E15" s="97"/>
      <c r="F15" s="97"/>
    </row>
    <row r="16" spans="1:6" ht="27.75" customHeight="1">
      <c r="A16" s="101" t="s">
        <v>331</v>
      </c>
      <c r="B16" s="106" t="s">
        <v>332</v>
      </c>
      <c r="C16" s="97"/>
      <c r="D16" s="97"/>
      <c r="E16" s="97"/>
      <c r="F16" s="97"/>
    </row>
    <row r="17" spans="1:6" ht="28.5" customHeight="1">
      <c r="A17" s="101" t="s">
        <v>333</v>
      </c>
      <c r="B17" s="106" t="s">
        <v>334</v>
      </c>
      <c r="C17" s="97"/>
      <c r="D17" s="97"/>
      <c r="E17" s="97"/>
      <c r="F17" s="97"/>
    </row>
    <row r="18" spans="1:6" ht="24.75" customHeight="1">
      <c r="A18" s="101" t="s">
        <v>505</v>
      </c>
      <c r="B18" s="106" t="s">
        <v>336</v>
      </c>
      <c r="C18" s="97"/>
      <c r="D18" s="97">
        <v>1898185</v>
      </c>
      <c r="E18" s="97"/>
      <c r="F18" s="97"/>
    </row>
    <row r="19" spans="1:6" ht="36" customHeight="1">
      <c r="A19" s="111" t="s">
        <v>337</v>
      </c>
      <c r="B19" s="120" t="s">
        <v>338</v>
      </c>
      <c r="C19" s="104"/>
      <c r="D19" s="104">
        <f>SUM(D13:D18)</f>
        <v>1898185</v>
      </c>
      <c r="E19" s="104"/>
      <c r="F19" s="104"/>
    </row>
    <row r="20" spans="1:6" ht="23.25" customHeight="1">
      <c r="A20" s="101" t="s">
        <v>339</v>
      </c>
      <c r="B20" s="106" t="s">
        <v>340</v>
      </c>
      <c r="C20" s="97"/>
      <c r="D20" s="97"/>
      <c r="E20" s="97"/>
      <c r="F20" s="97"/>
    </row>
    <row r="21" spans="1:6" ht="18.75" customHeight="1">
      <c r="A21" s="101" t="s">
        <v>341</v>
      </c>
      <c r="B21" s="106" t="s">
        <v>342</v>
      </c>
      <c r="C21" s="97"/>
      <c r="D21" s="97"/>
      <c r="E21" s="97"/>
      <c r="F21" s="97"/>
    </row>
    <row r="22" spans="1:6" ht="17.25" customHeight="1">
      <c r="A22" s="107" t="s">
        <v>343</v>
      </c>
      <c r="B22" s="172" t="s">
        <v>344</v>
      </c>
      <c r="C22" s="104"/>
      <c r="D22" s="104"/>
      <c r="E22" s="104"/>
      <c r="F22" s="104"/>
    </row>
    <row r="23" spans="1:6" ht="27" customHeight="1">
      <c r="A23" s="101" t="s">
        <v>345</v>
      </c>
      <c r="B23" s="106" t="s">
        <v>346</v>
      </c>
      <c r="C23" s="97"/>
      <c r="D23" s="97"/>
      <c r="E23" s="97"/>
      <c r="F23" s="97"/>
    </row>
    <row r="24" spans="1:6" ht="20.25" customHeight="1">
      <c r="A24" s="101" t="s">
        <v>347</v>
      </c>
      <c r="B24" s="106" t="s">
        <v>348</v>
      </c>
      <c r="C24" s="97"/>
      <c r="D24" s="97"/>
      <c r="E24" s="97"/>
      <c r="F24" s="97"/>
    </row>
    <row r="25" spans="1:6" ht="17.25" customHeight="1">
      <c r="A25" s="101" t="s">
        <v>349</v>
      </c>
      <c r="B25" s="106" t="s">
        <v>350</v>
      </c>
      <c r="C25" s="97"/>
      <c r="D25" s="97"/>
      <c r="E25" s="97"/>
      <c r="F25" s="97"/>
    </row>
    <row r="26" spans="1:6" ht="17.25" customHeight="1">
      <c r="A26" s="101" t="s">
        <v>351</v>
      </c>
      <c r="B26" s="106" t="s">
        <v>352</v>
      </c>
      <c r="C26" s="97"/>
      <c r="D26" s="97"/>
      <c r="E26" s="97"/>
      <c r="F26" s="97"/>
    </row>
    <row r="27" spans="1:6" ht="16.5" customHeight="1">
      <c r="A27" s="101" t="s">
        <v>353</v>
      </c>
      <c r="B27" s="106" t="s">
        <v>354</v>
      </c>
      <c r="C27" s="97"/>
      <c r="D27" s="97"/>
      <c r="E27" s="97"/>
      <c r="F27" s="97"/>
    </row>
    <row r="28" spans="1:6" ht="21" customHeight="1">
      <c r="A28" s="101" t="s">
        <v>355</v>
      </c>
      <c r="B28" s="106" t="s">
        <v>356</v>
      </c>
      <c r="C28" s="97"/>
      <c r="D28" s="97"/>
      <c r="E28" s="97"/>
      <c r="F28" s="97"/>
    </row>
    <row r="29" spans="1:6" ht="20.25" customHeight="1">
      <c r="A29" s="101" t="s">
        <v>357</v>
      </c>
      <c r="B29" s="106" t="s">
        <v>358</v>
      </c>
      <c r="C29" s="97"/>
      <c r="D29" s="97"/>
      <c r="E29" s="97"/>
      <c r="F29" s="97"/>
    </row>
    <row r="30" spans="1:6" ht="21.75" customHeight="1">
      <c r="A30" s="101" t="s">
        <v>359</v>
      </c>
      <c r="B30" s="106" t="s">
        <v>360</v>
      </c>
      <c r="C30" s="97"/>
      <c r="D30" s="97"/>
      <c r="E30" s="97"/>
      <c r="F30" s="97"/>
    </row>
    <row r="31" spans="1:6" ht="17.25" customHeight="1">
      <c r="A31" s="107" t="s">
        <v>361</v>
      </c>
      <c r="B31" s="172" t="s">
        <v>362</v>
      </c>
      <c r="C31" s="104"/>
      <c r="D31" s="104"/>
      <c r="E31" s="104"/>
      <c r="F31" s="104"/>
    </row>
    <row r="32" spans="1:6" ht="18" customHeight="1">
      <c r="A32" s="101" t="s">
        <v>363</v>
      </c>
      <c r="B32" s="106" t="s">
        <v>364</v>
      </c>
      <c r="C32" s="97"/>
      <c r="D32" s="97"/>
      <c r="E32" s="97"/>
      <c r="F32" s="97"/>
    </row>
    <row r="33" spans="1:6" ht="16.5" customHeight="1">
      <c r="A33" s="111" t="s">
        <v>365</v>
      </c>
      <c r="B33" s="120" t="s">
        <v>366</v>
      </c>
      <c r="C33" s="104"/>
      <c r="D33" s="104"/>
      <c r="E33" s="104"/>
      <c r="F33" s="104"/>
    </row>
    <row r="34" spans="1:6" ht="18.75" customHeight="1">
      <c r="A34" s="113" t="s">
        <v>367</v>
      </c>
      <c r="B34" s="106" t="s">
        <v>368</v>
      </c>
      <c r="C34" s="97"/>
      <c r="D34" s="97"/>
      <c r="E34" s="97"/>
      <c r="F34" s="97"/>
    </row>
    <row r="35" spans="1:6" ht="15.75" customHeight="1">
      <c r="A35" s="113" t="s">
        <v>369</v>
      </c>
      <c r="B35" s="106" t="s">
        <v>370</v>
      </c>
      <c r="C35" s="97"/>
      <c r="D35" s="97"/>
      <c r="E35" s="97"/>
      <c r="F35" s="97"/>
    </row>
    <row r="36" spans="1:6" ht="18.75" customHeight="1">
      <c r="A36" s="113" t="s">
        <v>371</v>
      </c>
      <c r="B36" s="106" t="s">
        <v>372</v>
      </c>
      <c r="C36" s="97"/>
      <c r="D36" s="97"/>
      <c r="E36" s="97"/>
      <c r="F36" s="97"/>
    </row>
    <row r="37" spans="1:6" ht="18.75" customHeight="1">
      <c r="A37" s="113" t="s">
        <v>373</v>
      </c>
      <c r="B37" s="106" t="s">
        <v>374</v>
      </c>
      <c r="C37" s="97"/>
      <c r="D37" s="97"/>
      <c r="E37" s="97"/>
      <c r="F37" s="97"/>
    </row>
    <row r="38" spans="1:6" ht="15" customHeight="1">
      <c r="A38" s="113" t="s">
        <v>375</v>
      </c>
      <c r="B38" s="106" t="s">
        <v>376</v>
      </c>
      <c r="C38" s="97"/>
      <c r="D38" s="97"/>
      <c r="E38" s="97"/>
      <c r="F38" s="97"/>
    </row>
    <row r="39" spans="1:6" ht="15" customHeight="1">
      <c r="A39" s="113" t="s">
        <v>377</v>
      </c>
      <c r="B39" s="106" t="s">
        <v>378</v>
      </c>
      <c r="C39" s="97"/>
      <c r="D39" s="97"/>
      <c r="E39" s="97"/>
      <c r="F39" s="97"/>
    </row>
    <row r="40" spans="1:6" ht="13.5" customHeight="1">
      <c r="A40" s="113" t="s">
        <v>379</v>
      </c>
      <c r="B40" s="106" t="s">
        <v>380</v>
      </c>
      <c r="C40" s="97"/>
      <c r="D40" s="97"/>
      <c r="E40" s="97"/>
      <c r="F40" s="97"/>
    </row>
    <row r="41" spans="1:6" ht="17.25" customHeight="1">
      <c r="A41" s="113" t="s">
        <v>381</v>
      </c>
      <c r="B41" s="106" t="s">
        <v>382</v>
      </c>
      <c r="C41" s="97"/>
      <c r="D41" s="97"/>
      <c r="E41" s="97"/>
      <c r="F41" s="97"/>
    </row>
    <row r="42" spans="1:6" ht="19.5" customHeight="1">
      <c r="A42" s="113" t="s">
        <v>383</v>
      </c>
      <c r="B42" s="106" t="s">
        <v>384</v>
      </c>
      <c r="C42" s="97"/>
      <c r="D42" s="97"/>
      <c r="E42" s="97"/>
      <c r="F42" s="97"/>
    </row>
    <row r="43" spans="1:6" ht="19.5" customHeight="1">
      <c r="A43" s="113" t="s">
        <v>385</v>
      </c>
      <c r="B43" s="106" t="s">
        <v>386</v>
      </c>
      <c r="C43" s="97"/>
      <c r="D43" s="97"/>
      <c r="E43" s="97"/>
      <c r="F43" s="97"/>
    </row>
    <row r="44" spans="1:6" ht="19.5" customHeight="1">
      <c r="A44" s="113" t="s">
        <v>387</v>
      </c>
      <c r="B44" s="106" t="s">
        <v>388</v>
      </c>
      <c r="C44" s="104"/>
      <c r="D44" s="104"/>
      <c r="E44" s="104"/>
      <c r="F44" s="104"/>
    </row>
    <row r="45" spans="1:6" ht="26.25" customHeight="1">
      <c r="A45" s="115" t="s">
        <v>389</v>
      </c>
      <c r="B45" s="120" t="s">
        <v>390</v>
      </c>
      <c r="C45" s="97"/>
      <c r="D45" s="97"/>
      <c r="E45" s="97"/>
      <c r="F45" s="97"/>
    </row>
    <row r="46" spans="1:6" ht="27" customHeight="1">
      <c r="A46" s="113" t="s">
        <v>391</v>
      </c>
      <c r="B46" s="106" t="s">
        <v>392</v>
      </c>
      <c r="C46" s="97"/>
      <c r="D46" s="97"/>
      <c r="E46" s="97"/>
      <c r="F46" s="97"/>
    </row>
    <row r="47" spans="1:6" ht="21" customHeight="1">
      <c r="A47" s="101" t="s">
        <v>393</v>
      </c>
      <c r="B47" s="106" t="s">
        <v>394</v>
      </c>
      <c r="C47" s="97"/>
      <c r="D47" s="97"/>
      <c r="E47" s="97"/>
      <c r="F47" s="97"/>
    </row>
    <row r="48" spans="1:6" ht="19.5" customHeight="1">
      <c r="A48" s="113" t="s">
        <v>395</v>
      </c>
      <c r="B48" s="106" t="s">
        <v>396</v>
      </c>
      <c r="C48" s="104"/>
      <c r="D48" s="104"/>
      <c r="E48" s="104"/>
      <c r="F48" s="104"/>
    </row>
    <row r="49" spans="1:6" ht="12.75">
      <c r="A49" s="113" t="s">
        <v>397</v>
      </c>
      <c r="B49" s="106" t="s">
        <v>398</v>
      </c>
      <c r="C49" s="136"/>
      <c r="D49" s="136"/>
      <c r="E49" s="136"/>
      <c r="F49" s="136"/>
    </row>
    <row r="50" spans="1:6" ht="23.25" customHeight="1">
      <c r="A50" s="113" t="s">
        <v>399</v>
      </c>
      <c r="B50" s="106" t="s">
        <v>400</v>
      </c>
      <c r="C50" s="97"/>
      <c r="D50" s="97"/>
      <c r="E50" s="97"/>
      <c r="F50" s="97"/>
    </row>
    <row r="51" spans="1:6" ht="28.5" customHeight="1">
      <c r="A51" s="111" t="s">
        <v>401</v>
      </c>
      <c r="B51" s="120" t="s">
        <v>402</v>
      </c>
      <c r="C51" s="97"/>
      <c r="D51" s="97"/>
      <c r="E51" s="97"/>
      <c r="F51" s="97"/>
    </row>
    <row r="52" spans="1:6" ht="28.5" customHeight="1">
      <c r="A52" s="118" t="s">
        <v>190</v>
      </c>
      <c r="B52" s="173"/>
      <c r="C52" s="97"/>
      <c r="D52" s="97"/>
      <c r="E52" s="97"/>
      <c r="F52" s="97"/>
    </row>
    <row r="53" spans="1:6" ht="29.25" customHeight="1">
      <c r="A53" s="101" t="s">
        <v>403</v>
      </c>
      <c r="B53" s="106" t="s">
        <v>404</v>
      </c>
      <c r="C53" s="97"/>
      <c r="D53" s="97"/>
      <c r="E53" s="97"/>
      <c r="F53" s="97"/>
    </row>
    <row r="54" spans="1:6" ht="27" customHeight="1">
      <c r="A54" s="101" t="s">
        <v>405</v>
      </c>
      <c r="B54" s="106" t="s">
        <v>406</v>
      </c>
      <c r="C54" s="97"/>
      <c r="D54" s="97"/>
      <c r="E54" s="97"/>
      <c r="F54" s="97"/>
    </row>
    <row r="55" spans="1:6" ht="33" customHeight="1">
      <c r="A55" s="101" t="s">
        <v>407</v>
      </c>
      <c r="B55" s="106" t="s">
        <v>408</v>
      </c>
      <c r="C55" s="104"/>
      <c r="D55" s="104"/>
      <c r="E55" s="104"/>
      <c r="F55" s="104"/>
    </row>
    <row r="56" spans="1:6" ht="22.5" customHeight="1">
      <c r="A56" s="101" t="s">
        <v>409</v>
      </c>
      <c r="B56" s="106" t="s">
        <v>410</v>
      </c>
      <c r="C56" s="97"/>
      <c r="D56" s="97"/>
      <c r="E56" s="97"/>
      <c r="F56" s="97"/>
    </row>
    <row r="57" spans="1:6" ht="20.25" customHeight="1">
      <c r="A57" s="101" t="s">
        <v>411</v>
      </c>
      <c r="B57" s="106" t="s">
        <v>412</v>
      </c>
      <c r="C57" s="97"/>
      <c r="D57" s="97"/>
      <c r="E57" s="97"/>
      <c r="F57" s="97"/>
    </row>
    <row r="58" spans="1:6" ht="16.5" customHeight="1">
      <c r="A58" s="111" t="s">
        <v>413</v>
      </c>
      <c r="B58" s="120" t="s">
        <v>414</v>
      </c>
      <c r="C58" s="97"/>
      <c r="D58" s="97"/>
      <c r="E58" s="97"/>
      <c r="F58" s="97"/>
    </row>
    <row r="59" spans="1:6" ht="17.25" customHeight="1">
      <c r="A59" s="113" t="s">
        <v>415</v>
      </c>
      <c r="B59" s="106" t="s">
        <v>416</v>
      </c>
      <c r="C59" s="97"/>
      <c r="D59" s="97"/>
      <c r="E59" s="97"/>
      <c r="F59" s="97"/>
    </row>
    <row r="60" spans="1:6" ht="18.75" customHeight="1">
      <c r="A60" s="113" t="s">
        <v>417</v>
      </c>
      <c r="B60" s="106" t="s">
        <v>418</v>
      </c>
      <c r="C60" s="97"/>
      <c r="D60" s="97"/>
      <c r="E60" s="97"/>
      <c r="F60" s="97"/>
    </row>
    <row r="61" spans="1:6" ht="16.5" customHeight="1">
      <c r="A61" s="113" t="s">
        <v>419</v>
      </c>
      <c r="B61" s="106" t="s">
        <v>420</v>
      </c>
      <c r="C61" s="104"/>
      <c r="D61" s="104"/>
      <c r="E61" s="104"/>
      <c r="F61" s="104"/>
    </row>
    <row r="62" spans="1:6" ht="29.25" customHeight="1">
      <c r="A62" s="113" t="s">
        <v>421</v>
      </c>
      <c r="B62" s="106" t="s">
        <v>422</v>
      </c>
      <c r="C62" s="97"/>
      <c r="D62" s="97"/>
      <c r="E62" s="97"/>
      <c r="F62" s="97"/>
    </row>
    <row r="63" spans="1:6" ht="28.5" customHeight="1">
      <c r="A63" s="113" t="s">
        <v>423</v>
      </c>
      <c r="B63" s="106" t="s">
        <v>424</v>
      </c>
      <c r="C63" s="97"/>
      <c r="D63" s="97"/>
      <c r="E63" s="97"/>
      <c r="F63" s="97"/>
    </row>
    <row r="64" spans="1:6" ht="18.75" customHeight="1">
      <c r="A64" s="111" t="s">
        <v>425</v>
      </c>
      <c r="B64" s="120" t="s">
        <v>426</v>
      </c>
      <c r="C64" s="97"/>
      <c r="D64" s="97"/>
      <c r="E64" s="97"/>
      <c r="F64" s="97"/>
    </row>
    <row r="65" spans="1:6" ht="20.25" customHeight="1">
      <c r="A65" s="113" t="s">
        <v>427</v>
      </c>
      <c r="B65" s="106" t="s">
        <v>428</v>
      </c>
      <c r="C65" s="104"/>
      <c r="D65" s="104"/>
      <c r="E65" s="104"/>
      <c r="F65" s="104"/>
    </row>
    <row r="66" spans="1:6" ht="12.75">
      <c r="A66" s="101" t="s">
        <v>429</v>
      </c>
      <c r="B66" s="106" t="s">
        <v>430</v>
      </c>
      <c r="C66" s="104"/>
      <c r="D66" s="104"/>
      <c r="E66" s="104"/>
      <c r="F66" s="104"/>
    </row>
    <row r="67" spans="1:6" ht="22.5" customHeight="1">
      <c r="A67" s="113" t="s">
        <v>431</v>
      </c>
      <c r="B67" s="106" t="s">
        <v>432</v>
      </c>
      <c r="C67" s="9"/>
      <c r="D67" s="9"/>
      <c r="E67" s="9"/>
      <c r="F67" s="9"/>
    </row>
    <row r="68" spans="1:6" ht="12.75">
      <c r="A68" s="113" t="s">
        <v>433</v>
      </c>
      <c r="B68" s="106" t="s">
        <v>434</v>
      </c>
      <c r="C68" s="97"/>
      <c r="D68" s="97"/>
      <c r="E68" s="97"/>
      <c r="F68" s="97"/>
    </row>
    <row r="69" spans="1:6" ht="12.75">
      <c r="A69" s="113" t="s">
        <v>435</v>
      </c>
      <c r="B69" s="106" t="s">
        <v>436</v>
      </c>
      <c r="C69" s="97"/>
      <c r="D69" s="97"/>
      <c r="E69" s="97"/>
      <c r="F69" s="97"/>
    </row>
    <row r="70" spans="1:6" ht="12.75">
      <c r="A70" s="111" t="s">
        <v>437</v>
      </c>
      <c r="B70" s="120" t="s">
        <v>438</v>
      </c>
      <c r="C70" s="97"/>
      <c r="D70" s="97"/>
      <c r="E70" s="97"/>
      <c r="F70" s="97"/>
    </row>
    <row r="71" spans="1:6" ht="29.25" customHeight="1">
      <c r="A71" s="118" t="s">
        <v>237</v>
      </c>
      <c r="B71" s="173"/>
      <c r="C71" s="97"/>
      <c r="D71" s="97"/>
      <c r="E71" s="97"/>
      <c r="F71" s="97"/>
    </row>
    <row r="72" spans="1:6" ht="12.75">
      <c r="A72" s="196" t="s">
        <v>439</v>
      </c>
      <c r="B72" s="121" t="s">
        <v>440</v>
      </c>
      <c r="C72" s="97"/>
      <c r="D72" s="97">
        <f>D19+D33+D45+D51+D58+D70</f>
        <v>1898185</v>
      </c>
      <c r="E72" s="97"/>
      <c r="F72" s="97"/>
    </row>
    <row r="73" spans="1:6" ht="20.25" customHeight="1">
      <c r="A73" s="183" t="s">
        <v>441</v>
      </c>
      <c r="B73" s="184"/>
      <c r="C73" s="104"/>
      <c r="D73" s="104"/>
      <c r="E73" s="104"/>
      <c r="F73" s="104"/>
    </row>
    <row r="74" spans="1:6" ht="27" customHeight="1">
      <c r="A74" s="183" t="s">
        <v>442</v>
      </c>
      <c r="B74" s="184"/>
      <c r="C74" s="97"/>
      <c r="D74" s="97"/>
      <c r="E74" s="97"/>
      <c r="F74" s="97"/>
    </row>
    <row r="75" spans="1:6" ht="12.75">
      <c r="A75" s="130" t="s">
        <v>443</v>
      </c>
      <c r="B75" s="101" t="s">
        <v>444</v>
      </c>
      <c r="C75" s="97"/>
      <c r="D75" s="97"/>
      <c r="E75" s="97"/>
      <c r="F75" s="97"/>
    </row>
    <row r="76" spans="1:6" ht="32.25" customHeight="1">
      <c r="A76" s="113" t="s">
        <v>445</v>
      </c>
      <c r="B76" s="101" t="s">
        <v>446</v>
      </c>
      <c r="C76" s="97"/>
      <c r="D76" s="97"/>
      <c r="E76" s="97"/>
      <c r="F76" s="97"/>
    </row>
    <row r="77" spans="1:6" ht="12.75">
      <c r="A77" s="130" t="s">
        <v>447</v>
      </c>
      <c r="B77" s="101" t="s">
        <v>448</v>
      </c>
      <c r="C77" s="97"/>
      <c r="D77" s="97"/>
      <c r="E77" s="97"/>
      <c r="F77" s="97"/>
    </row>
    <row r="78" spans="1:6" ht="12.75">
      <c r="A78" s="127" t="s">
        <v>449</v>
      </c>
      <c r="B78" s="107" t="s">
        <v>450</v>
      </c>
      <c r="C78" s="104"/>
      <c r="D78" s="104"/>
      <c r="E78" s="104"/>
      <c r="F78" s="104"/>
    </row>
    <row r="79" spans="1:6" ht="31.5" customHeight="1">
      <c r="A79" s="113" t="s">
        <v>451</v>
      </c>
      <c r="B79" s="101" t="s">
        <v>452</v>
      </c>
      <c r="C79" s="97"/>
      <c r="D79" s="97"/>
      <c r="E79" s="97"/>
      <c r="F79" s="97"/>
    </row>
    <row r="80" spans="1:6" ht="33" customHeight="1">
      <c r="A80" s="130" t="s">
        <v>453</v>
      </c>
      <c r="B80" s="101" t="s">
        <v>454</v>
      </c>
      <c r="C80" s="97"/>
      <c r="D80" s="97"/>
      <c r="E80" s="97"/>
      <c r="F80" s="97"/>
    </row>
    <row r="81" spans="1:6" ht="27" customHeight="1">
      <c r="A81" s="113" t="s">
        <v>455</v>
      </c>
      <c r="B81" s="101" t="s">
        <v>456</v>
      </c>
      <c r="C81" s="97"/>
      <c r="D81" s="97"/>
      <c r="E81" s="97"/>
      <c r="F81" s="97"/>
    </row>
    <row r="82" spans="1:6" ht="29.25" customHeight="1">
      <c r="A82" s="130" t="s">
        <v>457</v>
      </c>
      <c r="B82" s="101" t="s">
        <v>458</v>
      </c>
      <c r="C82" s="97"/>
      <c r="D82" s="97"/>
      <c r="E82" s="97"/>
      <c r="F82" s="97"/>
    </row>
    <row r="83" spans="1:6" ht="25.5" customHeight="1">
      <c r="A83" s="133" t="s">
        <v>459</v>
      </c>
      <c r="B83" s="107" t="s">
        <v>460</v>
      </c>
      <c r="C83" s="97"/>
      <c r="D83" s="97"/>
      <c r="E83" s="97"/>
      <c r="F83" s="97"/>
    </row>
    <row r="84" spans="1:6" ht="12.75">
      <c r="A84" s="101" t="s">
        <v>461</v>
      </c>
      <c r="B84" s="101" t="s">
        <v>462</v>
      </c>
      <c r="C84" s="97">
        <v>3639186</v>
      </c>
      <c r="D84" s="97">
        <v>3639186</v>
      </c>
      <c r="E84" s="97"/>
      <c r="F84" s="97"/>
    </row>
    <row r="85" spans="1:6" ht="12.75">
      <c r="A85" s="101" t="s">
        <v>463</v>
      </c>
      <c r="B85" s="101" t="s">
        <v>462</v>
      </c>
      <c r="C85" s="97"/>
      <c r="D85" s="97"/>
      <c r="E85" s="97"/>
      <c r="F85" s="97"/>
    </row>
    <row r="86" spans="1:6" ht="12.75">
      <c r="A86" s="101" t="s">
        <v>464</v>
      </c>
      <c r="B86" s="101" t="s">
        <v>465</v>
      </c>
      <c r="C86" s="97"/>
      <c r="D86" s="97"/>
      <c r="E86" s="97"/>
      <c r="F86" s="97"/>
    </row>
    <row r="87" spans="1:6" ht="12.75">
      <c r="A87" s="101" t="s">
        <v>466</v>
      </c>
      <c r="B87" s="101" t="s">
        <v>465</v>
      </c>
      <c r="C87" s="97"/>
      <c r="D87" s="97"/>
      <c r="E87" s="97"/>
      <c r="F87" s="97"/>
    </row>
    <row r="88" spans="1:6" ht="20.25" customHeight="1">
      <c r="A88" s="107" t="s">
        <v>467</v>
      </c>
      <c r="B88" s="107" t="s">
        <v>468</v>
      </c>
      <c r="C88" s="97">
        <f>SUM(C84:C87)</f>
        <v>3639186</v>
      </c>
      <c r="D88" s="97">
        <v>3639186</v>
      </c>
      <c r="E88" s="97"/>
      <c r="F88" s="97"/>
    </row>
    <row r="89" spans="1:6" ht="18" customHeight="1">
      <c r="A89" s="130" t="s">
        <v>469</v>
      </c>
      <c r="B89" s="101" t="s">
        <v>470</v>
      </c>
      <c r="C89" s="104"/>
      <c r="D89" s="104"/>
      <c r="E89" s="104"/>
      <c r="F89" s="104"/>
    </row>
    <row r="90" spans="1:6" ht="33" customHeight="1">
      <c r="A90" s="130" t="s">
        <v>471</v>
      </c>
      <c r="B90" s="101" t="s">
        <v>472</v>
      </c>
      <c r="C90" s="97"/>
      <c r="D90" s="97"/>
      <c r="E90" s="97"/>
      <c r="F90" s="97"/>
    </row>
    <row r="91" spans="1:6" ht="29.25" customHeight="1">
      <c r="A91" s="130" t="s">
        <v>473</v>
      </c>
      <c r="B91" s="101" t="s">
        <v>474</v>
      </c>
      <c r="C91" s="97">
        <v>76828814</v>
      </c>
      <c r="D91" s="97">
        <v>76928814</v>
      </c>
      <c r="E91" s="97"/>
      <c r="F91" s="97"/>
    </row>
    <row r="92" spans="1:6" ht="12.75">
      <c r="A92" s="130" t="s">
        <v>475</v>
      </c>
      <c r="B92" s="101" t="s">
        <v>476</v>
      </c>
      <c r="C92" s="97"/>
      <c r="D92" s="97"/>
      <c r="E92" s="97"/>
      <c r="F92" s="97"/>
    </row>
    <row r="93" spans="1:6" ht="12.75">
      <c r="A93" s="113" t="s">
        <v>477</v>
      </c>
      <c r="B93" s="101" t="s">
        <v>478</v>
      </c>
      <c r="C93" s="97"/>
      <c r="D93" s="97"/>
      <c r="E93" s="97"/>
      <c r="F93" s="97"/>
    </row>
    <row r="94" spans="1:6" ht="12.75">
      <c r="A94" s="113" t="s">
        <v>479</v>
      </c>
      <c r="B94" s="101" t="s">
        <v>480</v>
      </c>
      <c r="C94" s="104"/>
      <c r="D94" s="104"/>
      <c r="E94" s="104"/>
      <c r="F94" s="104"/>
    </row>
    <row r="95" spans="1:6" ht="26.25" customHeight="1">
      <c r="A95" s="127" t="s">
        <v>481</v>
      </c>
      <c r="B95" s="107" t="s">
        <v>482</v>
      </c>
      <c r="C95" s="97">
        <f>SUM(C88:C94)</f>
        <v>80468000</v>
      </c>
      <c r="D95" s="97">
        <v>80468000</v>
      </c>
      <c r="E95" s="97"/>
      <c r="F95" s="97"/>
    </row>
    <row r="96" spans="1:6" ht="12.75">
      <c r="A96" s="113" t="s">
        <v>483</v>
      </c>
      <c r="B96" s="101" t="s">
        <v>484</v>
      </c>
      <c r="C96" s="9"/>
      <c r="D96" s="9"/>
      <c r="E96" s="9"/>
      <c r="F96" s="9"/>
    </row>
    <row r="97" spans="1:6" ht="12.75">
      <c r="A97" s="113" t="s">
        <v>485</v>
      </c>
      <c r="B97" s="101" t="s">
        <v>486</v>
      </c>
      <c r="C97" s="136"/>
      <c r="D97" s="136"/>
      <c r="E97" s="136"/>
      <c r="F97" s="136"/>
    </row>
    <row r="98" spans="1:6" ht="12.75">
      <c r="A98" s="130" t="s">
        <v>487</v>
      </c>
      <c r="B98" s="101" t="s">
        <v>488</v>
      </c>
      <c r="C98" s="138"/>
      <c r="D98" s="138"/>
      <c r="E98" s="138"/>
      <c r="F98" s="138"/>
    </row>
    <row r="99" spans="1:6" ht="12.75">
      <c r="A99" s="130" t="s">
        <v>489</v>
      </c>
      <c r="B99" s="101" t="s">
        <v>490</v>
      </c>
      <c r="C99" s="138"/>
      <c r="D99" s="138"/>
      <c r="E99" s="138"/>
      <c r="F99" s="138"/>
    </row>
    <row r="100" spans="1:6" ht="12.75">
      <c r="A100" s="130" t="s">
        <v>491</v>
      </c>
      <c r="B100" s="101" t="s">
        <v>492</v>
      </c>
      <c r="C100" s="138"/>
      <c r="D100" s="138"/>
      <c r="E100" s="138"/>
      <c r="F100" s="138"/>
    </row>
    <row r="101" spans="1:6" ht="12.75">
      <c r="A101" s="133" t="s">
        <v>493</v>
      </c>
      <c r="B101" s="107" t="s">
        <v>494</v>
      </c>
      <c r="C101" s="138"/>
      <c r="D101" s="138"/>
      <c r="E101" s="138"/>
      <c r="F101" s="138"/>
    </row>
    <row r="102" spans="1:6" ht="12.75">
      <c r="A102" s="127" t="s">
        <v>495</v>
      </c>
      <c r="B102" s="107" t="s">
        <v>496</v>
      </c>
      <c r="C102" s="138"/>
      <c r="D102" s="138"/>
      <c r="E102" s="138"/>
      <c r="F102" s="138"/>
    </row>
    <row r="103" spans="1:6" ht="12.75">
      <c r="A103" s="127" t="s">
        <v>497</v>
      </c>
      <c r="B103" s="107" t="s">
        <v>498</v>
      </c>
      <c r="C103" s="138"/>
      <c r="D103" s="138"/>
      <c r="E103" s="138"/>
      <c r="F103" s="138"/>
    </row>
    <row r="104" spans="1:6" ht="12.75">
      <c r="A104" s="139" t="s">
        <v>499</v>
      </c>
      <c r="B104" s="140" t="s">
        <v>500</v>
      </c>
      <c r="C104" s="142">
        <f>C95+C101+C102+C103</f>
        <v>80468000</v>
      </c>
      <c r="D104" s="142">
        <f>D95+D101+D102+D103</f>
        <v>80468000</v>
      </c>
      <c r="E104" s="142"/>
      <c r="F104" s="142"/>
    </row>
    <row r="105" spans="1:6" ht="12.75">
      <c r="A105" s="141" t="s">
        <v>24</v>
      </c>
      <c r="B105" s="197"/>
      <c r="C105" s="142">
        <f>SUM(C104)</f>
        <v>80468000</v>
      </c>
      <c r="D105" s="142">
        <f>D72+D104</f>
        <v>82366185</v>
      </c>
      <c r="E105" s="142"/>
      <c r="F105" s="142"/>
    </row>
  </sheetData>
  <sheetProtection selectLockedCells="1" selectUnlockedCells="1"/>
  <mergeCells count="2">
    <mergeCell ref="A2:F2"/>
    <mergeCell ref="A3:F3"/>
  </mergeCells>
  <printOptions/>
  <pageMargins left="0.7479166666666667" right="0.7479166666666667" top="0.9958333333333333" bottom="0.9840277777777777" header="0.8305555555555556" footer="0.5118055555555555"/>
  <pageSetup horizontalDpi="300" verticalDpi="300" orientation="portrait" paperSize="9" scale="57"/>
  <headerFooter alignWithMargins="0">
    <oddHeader>&amp;C&amp;"Times New Roman,Normál"&amp;12 7. melléklet a 19/2016. (XII. 6.)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workbookViewId="0" topLeftCell="A1">
      <selection activeCell="D104" sqref="D104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18" t="s">
        <v>0</v>
      </c>
      <c r="B1" s="18"/>
      <c r="C1" s="18"/>
      <c r="D1" s="18"/>
      <c r="E1" s="18"/>
      <c r="F1" s="18"/>
    </row>
    <row r="2" spans="1:8" ht="24" customHeight="1">
      <c r="A2" s="19" t="s">
        <v>305</v>
      </c>
      <c r="B2" s="19"/>
      <c r="C2" s="19"/>
      <c r="D2" s="19"/>
      <c r="E2" s="19"/>
      <c r="F2" s="19"/>
      <c r="H2" s="163"/>
    </row>
    <row r="3" ht="12.75">
      <c r="A3" s="20"/>
    </row>
    <row r="4" ht="12.75">
      <c r="A4" s="21" t="s">
        <v>506</v>
      </c>
    </row>
    <row r="5" spans="1:6" ht="12.75">
      <c r="A5" s="89" t="s">
        <v>27</v>
      </c>
      <c r="B5" s="90" t="s">
        <v>306</v>
      </c>
      <c r="C5" s="92" t="s">
        <v>502</v>
      </c>
      <c r="D5" s="92" t="s">
        <v>507</v>
      </c>
      <c r="E5" s="93"/>
      <c r="F5" s="94"/>
    </row>
    <row r="6" spans="1:6" ht="15" customHeight="1">
      <c r="A6" s="100" t="s">
        <v>313</v>
      </c>
      <c r="B6" s="106" t="s">
        <v>314</v>
      </c>
      <c r="C6" s="142"/>
      <c r="D6" s="142"/>
      <c r="E6" s="198"/>
      <c r="F6" s="198"/>
    </row>
    <row r="7" spans="1:6" ht="12.75">
      <c r="A7" s="101" t="s">
        <v>315</v>
      </c>
      <c r="B7" s="106" t="s">
        <v>316</v>
      </c>
      <c r="C7" s="142"/>
      <c r="D7" s="142"/>
      <c r="E7" s="198"/>
      <c r="F7" s="198"/>
    </row>
    <row r="8" spans="1:6" ht="12.75">
      <c r="A8" s="101" t="s">
        <v>504</v>
      </c>
      <c r="B8" s="106" t="s">
        <v>318</v>
      </c>
      <c r="C8" s="142"/>
      <c r="D8" s="142"/>
      <c r="E8" s="198"/>
      <c r="F8" s="198"/>
    </row>
    <row r="9" spans="1:6" ht="12.75">
      <c r="A9" s="101" t="s">
        <v>319</v>
      </c>
      <c r="B9" s="106" t="s">
        <v>320</v>
      </c>
      <c r="C9" s="142"/>
      <c r="D9" s="142"/>
      <c r="E9" s="198"/>
      <c r="F9" s="198"/>
    </row>
    <row r="10" spans="1:6" ht="15" customHeight="1">
      <c r="A10" s="101" t="s">
        <v>321</v>
      </c>
      <c r="B10" s="106" t="s">
        <v>322</v>
      </c>
      <c r="C10" s="142"/>
      <c r="D10" s="142"/>
      <c r="E10" s="198"/>
      <c r="F10" s="198"/>
    </row>
    <row r="11" spans="1:6" ht="15" customHeight="1">
      <c r="A11" s="101" t="s">
        <v>323</v>
      </c>
      <c r="B11" s="106" t="s">
        <v>324</v>
      </c>
      <c r="C11" s="142"/>
      <c r="D11" s="142"/>
      <c r="E11" s="198"/>
      <c r="F11" s="198"/>
    </row>
    <row r="12" spans="1:6" ht="15" customHeight="1">
      <c r="A12" s="107" t="s">
        <v>325</v>
      </c>
      <c r="B12" s="172" t="s">
        <v>326</v>
      </c>
      <c r="C12" s="142"/>
      <c r="D12" s="142"/>
      <c r="E12" s="198"/>
      <c r="F12" s="198"/>
    </row>
    <row r="13" spans="1:6" ht="12.75">
      <c r="A13" s="101" t="s">
        <v>327</v>
      </c>
      <c r="B13" s="106" t="s">
        <v>328</v>
      </c>
      <c r="C13" s="142"/>
      <c r="D13" s="142"/>
      <c r="E13" s="198"/>
      <c r="F13" s="198"/>
    </row>
    <row r="14" spans="1:6" ht="12.75">
      <c r="A14" s="101" t="s">
        <v>329</v>
      </c>
      <c r="B14" s="106" t="s">
        <v>330</v>
      </c>
      <c r="C14" s="142"/>
      <c r="D14" s="142"/>
      <c r="E14" s="198"/>
      <c r="F14" s="198"/>
    </row>
    <row r="15" spans="1:6" ht="12.75">
      <c r="A15" s="101" t="s">
        <v>331</v>
      </c>
      <c r="B15" s="106" t="s">
        <v>332</v>
      </c>
      <c r="C15" s="142"/>
      <c r="D15" s="142"/>
      <c r="E15" s="198"/>
      <c r="F15" s="198"/>
    </row>
    <row r="16" spans="1:6" ht="12.75">
      <c r="A16" s="101" t="s">
        <v>333</v>
      </c>
      <c r="B16" s="106" t="s">
        <v>334</v>
      </c>
      <c r="C16" s="142"/>
      <c r="D16" s="142"/>
      <c r="E16" s="198"/>
      <c r="F16" s="198"/>
    </row>
    <row r="17" spans="1:6" ht="12.75">
      <c r="A17" s="101" t="s">
        <v>505</v>
      </c>
      <c r="B17" s="106" t="s">
        <v>336</v>
      </c>
      <c r="C17" s="142"/>
      <c r="D17" s="142"/>
      <c r="E17" s="198"/>
      <c r="F17" s="198"/>
    </row>
    <row r="18" spans="1:6" ht="12.75">
      <c r="A18" s="111" t="s">
        <v>337</v>
      </c>
      <c r="B18" s="120" t="s">
        <v>338</v>
      </c>
      <c r="C18" s="160"/>
      <c r="D18" s="160"/>
      <c r="E18" s="189"/>
      <c r="F18" s="189"/>
    </row>
    <row r="19" spans="1:6" ht="15" customHeight="1">
      <c r="A19" s="101" t="s">
        <v>339</v>
      </c>
      <c r="B19" s="106" t="s">
        <v>340</v>
      </c>
      <c r="C19" s="142"/>
      <c r="D19" s="142"/>
      <c r="E19" s="198"/>
      <c r="F19" s="198"/>
    </row>
    <row r="20" spans="1:6" ht="15" customHeight="1">
      <c r="A20" s="101" t="s">
        <v>341</v>
      </c>
      <c r="B20" s="106" t="s">
        <v>342</v>
      </c>
      <c r="C20" s="142"/>
      <c r="D20" s="142"/>
      <c r="E20" s="198"/>
      <c r="F20" s="198"/>
    </row>
    <row r="21" spans="1:6" ht="15" customHeight="1">
      <c r="A21" s="107" t="s">
        <v>343</v>
      </c>
      <c r="B21" s="172" t="s">
        <v>344</v>
      </c>
      <c r="C21" s="142"/>
      <c r="D21" s="142"/>
      <c r="E21" s="198"/>
      <c r="F21" s="198"/>
    </row>
    <row r="22" spans="1:6" ht="15" customHeight="1">
      <c r="A22" s="101" t="s">
        <v>345</v>
      </c>
      <c r="B22" s="106" t="s">
        <v>346</v>
      </c>
      <c r="C22" s="142"/>
      <c r="D22" s="142"/>
      <c r="E22" s="198"/>
      <c r="F22" s="198"/>
    </row>
    <row r="23" spans="1:6" ht="15" customHeight="1">
      <c r="A23" s="101" t="s">
        <v>347</v>
      </c>
      <c r="B23" s="106" t="s">
        <v>348</v>
      </c>
      <c r="C23" s="142"/>
      <c r="D23" s="142"/>
      <c r="E23" s="198"/>
      <c r="F23" s="198"/>
    </row>
    <row r="24" spans="1:6" ht="15" customHeight="1">
      <c r="A24" s="101" t="s">
        <v>349</v>
      </c>
      <c r="B24" s="106" t="s">
        <v>350</v>
      </c>
      <c r="C24" s="142"/>
      <c r="D24" s="142"/>
      <c r="E24" s="198"/>
      <c r="F24" s="198"/>
    </row>
    <row r="25" spans="1:6" ht="15" customHeight="1">
      <c r="A25" s="101" t="s">
        <v>351</v>
      </c>
      <c r="B25" s="106" t="s">
        <v>352</v>
      </c>
      <c r="C25" s="142"/>
      <c r="D25" s="142"/>
      <c r="E25" s="198"/>
      <c r="F25" s="198"/>
    </row>
    <row r="26" spans="1:6" ht="15" customHeight="1">
      <c r="A26" s="101" t="s">
        <v>353</v>
      </c>
      <c r="B26" s="106" t="s">
        <v>354</v>
      </c>
      <c r="C26" s="142"/>
      <c r="D26" s="142"/>
      <c r="E26" s="198"/>
      <c r="F26" s="198"/>
    </row>
    <row r="27" spans="1:6" ht="15" customHeight="1">
      <c r="A27" s="101" t="s">
        <v>355</v>
      </c>
      <c r="B27" s="106" t="s">
        <v>356</v>
      </c>
      <c r="C27" s="142"/>
      <c r="D27" s="142"/>
      <c r="E27" s="198"/>
      <c r="F27" s="198"/>
    </row>
    <row r="28" spans="1:6" ht="15" customHeight="1">
      <c r="A28" s="101" t="s">
        <v>357</v>
      </c>
      <c r="B28" s="106" t="s">
        <v>358</v>
      </c>
      <c r="C28" s="142"/>
      <c r="D28" s="142"/>
      <c r="E28" s="198"/>
      <c r="F28" s="198"/>
    </row>
    <row r="29" spans="1:6" ht="15" customHeight="1">
      <c r="A29" s="101" t="s">
        <v>359</v>
      </c>
      <c r="B29" s="106" t="s">
        <v>360</v>
      </c>
      <c r="C29" s="142"/>
      <c r="D29" s="142"/>
      <c r="E29" s="198"/>
      <c r="F29" s="198"/>
    </row>
    <row r="30" spans="1:6" ht="15" customHeight="1">
      <c r="A30" s="107" t="s">
        <v>361</v>
      </c>
      <c r="B30" s="172" t="s">
        <v>362</v>
      </c>
      <c r="C30" s="142"/>
      <c r="D30" s="142"/>
      <c r="E30" s="198"/>
      <c r="F30" s="198"/>
    </row>
    <row r="31" spans="1:6" ht="15" customHeight="1">
      <c r="A31" s="101" t="s">
        <v>363</v>
      </c>
      <c r="B31" s="106" t="s">
        <v>364</v>
      </c>
      <c r="C31" s="142"/>
      <c r="D31" s="142"/>
      <c r="E31" s="198"/>
      <c r="F31" s="198"/>
    </row>
    <row r="32" spans="1:6" ht="15" customHeight="1">
      <c r="A32" s="111" t="s">
        <v>365</v>
      </c>
      <c r="B32" s="120" t="s">
        <v>366</v>
      </c>
      <c r="C32" s="160"/>
      <c r="D32" s="160"/>
      <c r="E32" s="189"/>
      <c r="F32" s="189"/>
    </row>
    <row r="33" spans="1:6" ht="15" customHeight="1">
      <c r="A33" s="113" t="s">
        <v>367</v>
      </c>
      <c r="B33" s="106" t="s">
        <v>368</v>
      </c>
      <c r="C33" s="142"/>
      <c r="D33" s="142"/>
      <c r="E33" s="198"/>
      <c r="F33" s="198"/>
    </row>
    <row r="34" spans="1:6" ht="15" customHeight="1">
      <c r="A34" s="113" t="s">
        <v>369</v>
      </c>
      <c r="B34" s="106" t="s">
        <v>370</v>
      </c>
      <c r="C34" s="142"/>
      <c r="D34" s="142"/>
      <c r="E34" s="198"/>
      <c r="F34" s="198"/>
    </row>
    <row r="35" spans="1:6" ht="15" customHeight="1">
      <c r="A35" s="113" t="s">
        <v>371</v>
      </c>
      <c r="B35" s="106" t="s">
        <v>372</v>
      </c>
      <c r="C35" s="142"/>
      <c r="D35" s="142"/>
      <c r="E35" s="198"/>
      <c r="F35" s="198"/>
    </row>
    <row r="36" spans="1:6" ht="15" customHeight="1">
      <c r="A36" s="113" t="s">
        <v>373</v>
      </c>
      <c r="B36" s="106" t="s">
        <v>374</v>
      </c>
      <c r="C36" s="142"/>
      <c r="D36" s="142"/>
      <c r="E36" s="198"/>
      <c r="F36" s="198"/>
    </row>
    <row r="37" spans="1:6" ht="15" customHeight="1">
      <c r="A37" s="113" t="s">
        <v>375</v>
      </c>
      <c r="B37" s="106" t="s">
        <v>376</v>
      </c>
      <c r="C37" s="142">
        <v>8316000</v>
      </c>
      <c r="D37" s="142">
        <v>8316000</v>
      </c>
      <c r="E37" s="198"/>
      <c r="F37" s="198"/>
    </row>
    <row r="38" spans="1:6" ht="15" customHeight="1">
      <c r="A38" s="113" t="s">
        <v>377</v>
      </c>
      <c r="B38" s="106" t="s">
        <v>378</v>
      </c>
      <c r="C38" s="142">
        <v>2247000</v>
      </c>
      <c r="D38" s="142">
        <v>2247000</v>
      </c>
      <c r="E38" s="198"/>
      <c r="F38" s="198"/>
    </row>
    <row r="39" spans="1:6" ht="15" customHeight="1">
      <c r="A39" s="113" t="s">
        <v>379</v>
      </c>
      <c r="B39" s="106" t="s">
        <v>380</v>
      </c>
      <c r="C39" s="142"/>
      <c r="D39" s="142"/>
      <c r="E39" s="198"/>
      <c r="F39" s="198"/>
    </row>
    <row r="40" spans="1:6" ht="15" customHeight="1">
      <c r="A40" s="113" t="s">
        <v>381</v>
      </c>
      <c r="B40" s="106" t="s">
        <v>382</v>
      </c>
      <c r="C40" s="142"/>
      <c r="D40" s="142"/>
      <c r="E40" s="198"/>
      <c r="F40" s="198"/>
    </row>
    <row r="41" spans="1:6" ht="15" customHeight="1">
      <c r="A41" s="113" t="s">
        <v>383</v>
      </c>
      <c r="B41" s="106" t="s">
        <v>384</v>
      </c>
      <c r="C41" s="142"/>
      <c r="D41" s="142"/>
      <c r="E41" s="198"/>
      <c r="F41" s="198"/>
    </row>
    <row r="42" spans="1:6" ht="15" customHeight="1">
      <c r="A42" s="113" t="s">
        <v>385</v>
      </c>
      <c r="B42" s="106" t="s">
        <v>386</v>
      </c>
      <c r="C42" s="142"/>
      <c r="D42" s="142"/>
      <c r="E42" s="198"/>
      <c r="F42" s="198"/>
    </row>
    <row r="43" spans="1:6" ht="15" customHeight="1">
      <c r="A43" s="113" t="s">
        <v>387</v>
      </c>
      <c r="B43" s="106" t="s">
        <v>388</v>
      </c>
      <c r="C43" s="160"/>
      <c r="D43" s="160"/>
      <c r="E43" s="189"/>
      <c r="F43" s="189"/>
    </row>
    <row r="44" spans="1:6" ht="12.75">
      <c r="A44" s="115" t="s">
        <v>389</v>
      </c>
      <c r="B44" s="120" t="s">
        <v>390</v>
      </c>
      <c r="C44" s="142">
        <f>SUM(C33:C43)</f>
        <v>10563000</v>
      </c>
      <c r="D44" s="142">
        <f>SUM(D33:D43)</f>
        <v>10563000</v>
      </c>
      <c r="E44" s="198"/>
      <c r="F44" s="198"/>
    </row>
    <row r="45" spans="1:6" ht="12.75">
      <c r="A45" s="113" t="s">
        <v>391</v>
      </c>
      <c r="B45" s="106" t="s">
        <v>392</v>
      </c>
      <c r="C45" s="142"/>
      <c r="D45" s="142"/>
      <c r="E45" s="198"/>
      <c r="F45" s="198"/>
    </row>
    <row r="46" spans="1:6" ht="15" customHeight="1">
      <c r="A46" s="101" t="s">
        <v>393</v>
      </c>
      <c r="B46" s="106" t="s">
        <v>394</v>
      </c>
      <c r="C46" s="142"/>
      <c r="D46" s="142"/>
      <c r="E46" s="198"/>
      <c r="F46" s="198"/>
    </row>
    <row r="47" spans="1:6" ht="15" customHeight="1">
      <c r="A47" s="113" t="s">
        <v>395</v>
      </c>
      <c r="B47" s="106" t="s">
        <v>396</v>
      </c>
      <c r="C47" s="160"/>
      <c r="D47" s="160"/>
      <c r="E47" s="189"/>
      <c r="F47" s="189"/>
    </row>
    <row r="48" spans="1:6" ht="15" customHeight="1">
      <c r="A48" s="113" t="s">
        <v>397</v>
      </c>
      <c r="B48" s="106" t="s">
        <v>398</v>
      </c>
      <c r="C48" s="142"/>
      <c r="D48" s="142"/>
      <c r="E48" s="198"/>
      <c r="F48" s="198"/>
    </row>
    <row r="49" spans="1:6" ht="12.75">
      <c r="A49" s="113" t="s">
        <v>399</v>
      </c>
      <c r="B49" s="106" t="s">
        <v>400</v>
      </c>
      <c r="C49" s="142"/>
      <c r="D49" s="142"/>
      <c r="E49" s="198"/>
      <c r="F49" s="198"/>
    </row>
    <row r="50" spans="1:6" ht="12.75">
      <c r="A50" s="111" t="s">
        <v>401</v>
      </c>
      <c r="B50" s="120" t="s">
        <v>402</v>
      </c>
      <c r="C50" s="142"/>
      <c r="D50" s="142"/>
      <c r="E50" s="198"/>
      <c r="F50" s="198"/>
    </row>
    <row r="51" spans="1:6" ht="12.75">
      <c r="A51" s="118" t="s">
        <v>190</v>
      </c>
      <c r="B51" s="173"/>
      <c r="C51" s="142"/>
      <c r="D51" s="142"/>
      <c r="E51" s="198"/>
      <c r="F51" s="198"/>
    </row>
    <row r="52" spans="1:6" ht="12.75">
      <c r="A52" s="101" t="s">
        <v>403</v>
      </c>
      <c r="B52" s="106" t="s">
        <v>404</v>
      </c>
      <c r="C52" s="142"/>
      <c r="D52" s="142"/>
      <c r="E52" s="198"/>
      <c r="F52" s="198"/>
    </row>
    <row r="53" spans="1:6" ht="12.75">
      <c r="A53" s="101" t="s">
        <v>405</v>
      </c>
      <c r="B53" s="106" t="s">
        <v>406</v>
      </c>
      <c r="C53" s="142"/>
      <c r="D53" s="142"/>
      <c r="E53" s="198"/>
      <c r="F53" s="198"/>
    </row>
    <row r="54" spans="1:6" ht="15" customHeight="1">
      <c r="A54" s="101" t="s">
        <v>407</v>
      </c>
      <c r="B54" s="106" t="s">
        <v>408</v>
      </c>
      <c r="C54" s="160"/>
      <c r="D54" s="160"/>
      <c r="E54" s="189"/>
      <c r="F54" s="189"/>
    </row>
    <row r="55" spans="1:6" ht="15" customHeight="1">
      <c r="A55" s="101" t="s">
        <v>409</v>
      </c>
      <c r="B55" s="106" t="s">
        <v>410</v>
      </c>
      <c r="C55" s="142"/>
      <c r="D55" s="142"/>
      <c r="E55" s="198"/>
      <c r="F55" s="198"/>
    </row>
    <row r="56" spans="1:6" ht="15" customHeight="1">
      <c r="A56" s="101" t="s">
        <v>411</v>
      </c>
      <c r="B56" s="106" t="s">
        <v>412</v>
      </c>
      <c r="C56" s="142"/>
      <c r="D56" s="142"/>
      <c r="E56" s="198"/>
      <c r="F56" s="198"/>
    </row>
    <row r="57" spans="1:6" ht="15" customHeight="1">
      <c r="A57" s="111" t="s">
        <v>413</v>
      </c>
      <c r="B57" s="120" t="s">
        <v>414</v>
      </c>
      <c r="C57" s="142"/>
      <c r="D57" s="142"/>
      <c r="E57" s="198"/>
      <c r="F57" s="198"/>
    </row>
    <row r="58" spans="1:6" ht="15" customHeight="1">
      <c r="A58" s="113" t="s">
        <v>415</v>
      </c>
      <c r="B58" s="106" t="s">
        <v>416</v>
      </c>
      <c r="C58" s="142"/>
      <c r="D58" s="142"/>
      <c r="E58" s="198"/>
      <c r="F58" s="198"/>
    </row>
    <row r="59" spans="1:6" ht="15" customHeight="1">
      <c r="A59" s="113" t="s">
        <v>417</v>
      </c>
      <c r="B59" s="106" t="s">
        <v>418</v>
      </c>
      <c r="C59" s="142"/>
      <c r="D59" s="142"/>
      <c r="E59" s="198"/>
      <c r="F59" s="198"/>
    </row>
    <row r="60" spans="1:6" ht="15" customHeight="1">
      <c r="A60" s="113" t="s">
        <v>419</v>
      </c>
      <c r="B60" s="106" t="s">
        <v>420</v>
      </c>
      <c r="C60" s="160"/>
      <c r="D60" s="160"/>
      <c r="E60" s="189"/>
      <c r="F60" s="189"/>
    </row>
    <row r="61" spans="1:6" ht="12.75">
      <c r="A61" s="113" t="s">
        <v>421</v>
      </c>
      <c r="B61" s="106" t="s">
        <v>422</v>
      </c>
      <c r="C61" s="142"/>
      <c r="D61" s="142"/>
      <c r="E61" s="198"/>
      <c r="F61" s="198"/>
    </row>
    <row r="62" spans="1:6" ht="12.75">
      <c r="A62" s="113" t="s">
        <v>423</v>
      </c>
      <c r="B62" s="106" t="s">
        <v>424</v>
      </c>
      <c r="C62" s="142"/>
      <c r="D62" s="142"/>
      <c r="E62" s="198"/>
      <c r="F62" s="198"/>
    </row>
    <row r="63" spans="1:6" ht="15" customHeight="1">
      <c r="A63" s="111" t="s">
        <v>425</v>
      </c>
      <c r="B63" s="120" t="s">
        <v>426</v>
      </c>
      <c r="C63" s="142"/>
      <c r="D63" s="142"/>
      <c r="E63" s="198"/>
      <c r="F63" s="198"/>
    </row>
    <row r="64" spans="1:6" ht="15" customHeight="1">
      <c r="A64" s="113" t="s">
        <v>427</v>
      </c>
      <c r="B64" s="106" t="s">
        <v>428</v>
      </c>
      <c r="C64" s="160"/>
      <c r="D64" s="160"/>
      <c r="E64" s="189"/>
      <c r="F64" s="189"/>
    </row>
    <row r="65" spans="1:6" ht="15" customHeight="1">
      <c r="A65" s="101" t="s">
        <v>429</v>
      </c>
      <c r="B65" s="106" t="s">
        <v>430</v>
      </c>
      <c r="C65" s="142"/>
      <c r="D65" s="142"/>
      <c r="E65" s="198"/>
      <c r="F65" s="198"/>
    </row>
    <row r="66" spans="1:6" ht="12.75">
      <c r="A66" s="113" t="s">
        <v>431</v>
      </c>
      <c r="B66" s="106" t="s">
        <v>432</v>
      </c>
      <c r="C66" s="160"/>
      <c r="D66" s="160"/>
      <c r="E66" s="189"/>
      <c r="F66" s="189"/>
    </row>
    <row r="67" spans="1:6" ht="12.75">
      <c r="A67" s="113" t="s">
        <v>433</v>
      </c>
      <c r="B67" s="106" t="s">
        <v>434</v>
      </c>
      <c r="C67" s="142"/>
      <c r="D67" s="142"/>
      <c r="E67" s="198"/>
      <c r="F67" s="198"/>
    </row>
    <row r="68" spans="1:6" ht="12.75">
      <c r="A68" s="113" t="s">
        <v>435</v>
      </c>
      <c r="B68" s="106" t="s">
        <v>436</v>
      </c>
      <c r="C68" s="142"/>
      <c r="D68" s="142"/>
      <c r="E68" s="198"/>
      <c r="F68" s="198"/>
    </row>
    <row r="69" spans="1:6" ht="12.75">
      <c r="A69" s="111" t="s">
        <v>437</v>
      </c>
      <c r="B69" s="120" t="s">
        <v>438</v>
      </c>
      <c r="C69" s="142"/>
      <c r="D69" s="142"/>
      <c r="E69" s="198"/>
      <c r="F69" s="198"/>
    </row>
    <row r="70" spans="1:6" ht="12.75">
      <c r="A70" s="118" t="s">
        <v>237</v>
      </c>
      <c r="B70" s="173"/>
      <c r="C70" s="142"/>
      <c r="D70" s="142"/>
      <c r="E70" s="198"/>
      <c r="F70" s="198"/>
    </row>
    <row r="71" spans="1:6" ht="12.75">
      <c r="A71" s="196" t="s">
        <v>439</v>
      </c>
      <c r="B71" s="121" t="s">
        <v>440</v>
      </c>
      <c r="C71" s="142">
        <f>C44</f>
        <v>10563000</v>
      </c>
      <c r="D71" s="142">
        <f>D44</f>
        <v>10563000</v>
      </c>
      <c r="E71" s="198"/>
      <c r="F71" s="198"/>
    </row>
    <row r="72" spans="1:6" ht="12.75">
      <c r="A72" s="183" t="s">
        <v>441</v>
      </c>
      <c r="B72" s="184"/>
      <c r="C72" s="142"/>
      <c r="D72" s="142"/>
      <c r="E72" s="198"/>
      <c r="F72" s="198"/>
    </row>
    <row r="73" spans="1:6" ht="12.75">
      <c r="A73" s="183" t="s">
        <v>442</v>
      </c>
      <c r="B73" s="184"/>
      <c r="C73" s="142"/>
      <c r="D73" s="142"/>
      <c r="E73" s="198"/>
      <c r="F73" s="198"/>
    </row>
    <row r="74" spans="1:6" ht="12.75">
      <c r="A74" s="130" t="s">
        <v>443</v>
      </c>
      <c r="B74" s="101" t="s">
        <v>444</v>
      </c>
      <c r="C74" s="142"/>
      <c r="D74" s="142"/>
      <c r="E74" s="198"/>
      <c r="F74" s="198"/>
    </row>
    <row r="75" spans="1:6" ht="12.75">
      <c r="A75" s="113" t="s">
        <v>445</v>
      </c>
      <c r="B75" s="101" t="s">
        <v>446</v>
      </c>
      <c r="C75" s="142"/>
      <c r="D75" s="142"/>
      <c r="E75" s="198"/>
      <c r="F75" s="198"/>
    </row>
    <row r="76" spans="1:6" ht="12.75">
      <c r="A76" s="130" t="s">
        <v>447</v>
      </c>
      <c r="B76" s="101" t="s">
        <v>448</v>
      </c>
      <c r="C76" s="142"/>
      <c r="D76" s="142"/>
      <c r="E76" s="198"/>
      <c r="F76" s="198"/>
    </row>
    <row r="77" spans="1:6" ht="12.75">
      <c r="A77" s="127" t="s">
        <v>449</v>
      </c>
      <c r="B77" s="107" t="s">
        <v>450</v>
      </c>
      <c r="C77" s="142"/>
      <c r="D77" s="142"/>
      <c r="E77" s="198"/>
      <c r="F77" s="198"/>
    </row>
    <row r="78" spans="1:6" ht="12.75">
      <c r="A78" s="113" t="s">
        <v>451</v>
      </c>
      <c r="B78" s="101" t="s">
        <v>452</v>
      </c>
      <c r="C78" s="142"/>
      <c r="D78" s="142"/>
      <c r="E78" s="198"/>
      <c r="F78" s="198"/>
    </row>
    <row r="79" spans="1:6" ht="12.75">
      <c r="A79" s="130" t="s">
        <v>453</v>
      </c>
      <c r="B79" s="101" t="s">
        <v>454</v>
      </c>
      <c r="C79" s="142"/>
      <c r="D79" s="142"/>
      <c r="E79" s="198"/>
      <c r="F79" s="198"/>
    </row>
    <row r="80" spans="1:6" ht="12.75">
      <c r="A80" s="113" t="s">
        <v>455</v>
      </c>
      <c r="B80" s="101" t="s">
        <v>456</v>
      </c>
      <c r="C80" s="142"/>
      <c r="D80" s="142"/>
      <c r="E80" s="198"/>
      <c r="F80" s="198"/>
    </row>
    <row r="81" spans="1:6" ht="12.75">
      <c r="A81" s="130" t="s">
        <v>457</v>
      </c>
      <c r="B81" s="101" t="s">
        <v>458</v>
      </c>
      <c r="C81" s="142"/>
      <c r="D81" s="142"/>
      <c r="E81" s="198"/>
      <c r="F81" s="198"/>
    </row>
    <row r="82" spans="1:6" ht="12.75">
      <c r="A82" s="133" t="s">
        <v>459</v>
      </c>
      <c r="B82" s="107" t="s">
        <v>460</v>
      </c>
      <c r="C82" s="142"/>
      <c r="D82" s="142"/>
      <c r="E82" s="198"/>
      <c r="F82" s="198"/>
    </row>
    <row r="83" spans="1:6" ht="12.75">
      <c r="A83" s="101" t="s">
        <v>461</v>
      </c>
      <c r="B83" s="101" t="s">
        <v>462</v>
      </c>
      <c r="C83" s="142">
        <v>693445</v>
      </c>
      <c r="D83" s="142">
        <v>693445</v>
      </c>
      <c r="E83" s="198"/>
      <c r="F83" s="198"/>
    </row>
    <row r="84" spans="1:6" ht="12.75">
      <c r="A84" s="101" t="s">
        <v>463</v>
      </c>
      <c r="B84" s="101" t="s">
        <v>462</v>
      </c>
      <c r="C84" s="142"/>
      <c r="D84" s="142"/>
      <c r="E84" s="198"/>
      <c r="F84" s="198"/>
    </row>
    <row r="85" spans="1:6" ht="12.75">
      <c r="A85" s="101" t="s">
        <v>464</v>
      </c>
      <c r="B85" s="101" t="s">
        <v>465</v>
      </c>
      <c r="C85" s="142"/>
      <c r="D85" s="142"/>
      <c r="E85" s="198"/>
      <c r="F85" s="198"/>
    </row>
    <row r="86" spans="1:6" ht="12.75">
      <c r="A86" s="101" t="s">
        <v>466</v>
      </c>
      <c r="B86" s="101" t="s">
        <v>465</v>
      </c>
      <c r="C86" s="142"/>
      <c r="D86" s="142"/>
      <c r="E86" s="198"/>
      <c r="F86" s="198"/>
    </row>
    <row r="87" spans="1:6" ht="12.75">
      <c r="A87" s="107" t="s">
        <v>467</v>
      </c>
      <c r="B87" s="107" t="s">
        <v>468</v>
      </c>
      <c r="C87" s="142">
        <f>SUM(C83:C86)</f>
        <v>693445</v>
      </c>
      <c r="D87" s="142">
        <f>SUM(D83:D86)</f>
        <v>693445</v>
      </c>
      <c r="E87" s="198"/>
      <c r="F87" s="198"/>
    </row>
    <row r="88" spans="1:6" ht="12.75">
      <c r="A88" s="130" t="s">
        <v>469</v>
      </c>
      <c r="B88" s="101" t="s">
        <v>470</v>
      </c>
      <c r="C88" s="160"/>
      <c r="D88" s="160"/>
      <c r="E88" s="189"/>
      <c r="F88" s="189"/>
    </row>
    <row r="89" spans="1:6" ht="12.75">
      <c r="A89" s="130" t="s">
        <v>471</v>
      </c>
      <c r="B89" s="101" t="s">
        <v>472</v>
      </c>
      <c r="C89" s="142"/>
      <c r="D89" s="142"/>
      <c r="E89" s="198"/>
      <c r="F89" s="198"/>
    </row>
    <row r="90" spans="1:6" ht="12.75">
      <c r="A90" s="130" t="s">
        <v>473</v>
      </c>
      <c r="B90" s="101" t="s">
        <v>474</v>
      </c>
      <c r="C90" s="142">
        <v>82123555</v>
      </c>
      <c r="D90" s="142">
        <v>82123555</v>
      </c>
      <c r="E90" s="198"/>
      <c r="F90" s="198"/>
    </row>
    <row r="91" spans="1:6" ht="12.75">
      <c r="A91" s="130" t="s">
        <v>475</v>
      </c>
      <c r="B91" s="101" t="s">
        <v>476</v>
      </c>
      <c r="C91" s="142"/>
      <c r="D91" s="142"/>
      <c r="E91" s="198"/>
      <c r="F91" s="198"/>
    </row>
    <row r="92" spans="1:6" ht="12.75">
      <c r="A92" s="113" t="s">
        <v>477</v>
      </c>
      <c r="B92" s="101" t="s">
        <v>478</v>
      </c>
      <c r="C92" s="142"/>
      <c r="D92" s="142"/>
      <c r="E92" s="198"/>
      <c r="F92" s="198"/>
    </row>
    <row r="93" spans="1:6" ht="12.75">
      <c r="A93" s="113" t="s">
        <v>479</v>
      </c>
      <c r="B93" s="101" t="s">
        <v>480</v>
      </c>
      <c r="C93" s="160"/>
      <c r="D93" s="160"/>
      <c r="E93" s="189"/>
      <c r="F93" s="189"/>
    </row>
    <row r="94" spans="1:6" ht="12.75">
      <c r="A94" s="127" t="s">
        <v>481</v>
      </c>
      <c r="B94" s="107" t="s">
        <v>482</v>
      </c>
      <c r="C94" s="160">
        <f>C87+C88+C89+C90+C91+C92+C93</f>
        <v>82817000</v>
      </c>
      <c r="D94" s="160">
        <f>D87+D88+D89+D90+D91+D92+D93</f>
        <v>82817000</v>
      </c>
      <c r="E94" s="189"/>
      <c r="F94" s="189"/>
    </row>
    <row r="95" spans="1:6" ht="12.75">
      <c r="A95" s="113" t="s">
        <v>483</v>
      </c>
      <c r="B95" s="101" t="s">
        <v>484</v>
      </c>
      <c r="C95" s="160">
        <f>C78+C85</f>
        <v>0</v>
      </c>
      <c r="D95" s="160"/>
      <c r="E95" s="189"/>
      <c r="F95" s="189"/>
    </row>
    <row r="96" spans="1:6" ht="12.75">
      <c r="A96" s="113" t="s">
        <v>485</v>
      </c>
      <c r="B96" s="101" t="s">
        <v>486</v>
      </c>
      <c r="C96" s="160"/>
      <c r="D96" s="160"/>
      <c r="E96" s="189"/>
      <c r="F96" s="189"/>
    </row>
    <row r="97" spans="1:6" ht="12.75">
      <c r="A97" s="130" t="s">
        <v>487</v>
      </c>
      <c r="B97" s="101" t="s">
        <v>488</v>
      </c>
      <c r="C97" s="138"/>
      <c r="D97" s="138"/>
      <c r="E97" s="84"/>
      <c r="F97" s="84"/>
    </row>
    <row r="98" spans="1:6" ht="12.75">
      <c r="A98" s="130" t="s">
        <v>489</v>
      </c>
      <c r="B98" s="101" t="s">
        <v>490</v>
      </c>
      <c r="C98" s="138"/>
      <c r="D98" s="138"/>
      <c r="E98" s="84"/>
      <c r="F98" s="84"/>
    </row>
    <row r="99" spans="1:6" ht="12.75">
      <c r="A99" s="130" t="s">
        <v>491</v>
      </c>
      <c r="B99" s="101" t="s">
        <v>492</v>
      </c>
      <c r="C99" s="138"/>
      <c r="D99" s="138"/>
      <c r="E99" s="84"/>
      <c r="F99" s="84"/>
    </row>
    <row r="100" spans="1:6" ht="12.75">
      <c r="A100" s="133" t="s">
        <v>493</v>
      </c>
      <c r="B100" s="107" t="s">
        <v>494</v>
      </c>
      <c r="C100" s="138"/>
      <c r="D100" s="138"/>
      <c r="E100" s="84"/>
      <c r="F100" s="84"/>
    </row>
    <row r="101" spans="1:6" ht="12.75">
      <c r="A101" s="127" t="s">
        <v>495</v>
      </c>
      <c r="B101" s="107" t="s">
        <v>496</v>
      </c>
      <c r="C101" s="138"/>
      <c r="D101" s="138"/>
      <c r="E101" s="84"/>
      <c r="F101" s="84"/>
    </row>
    <row r="102" spans="1:6" ht="12.75">
      <c r="A102" s="127" t="s">
        <v>497</v>
      </c>
      <c r="B102" s="107" t="s">
        <v>498</v>
      </c>
      <c r="C102" s="138"/>
      <c r="D102" s="138"/>
      <c r="E102" s="84"/>
      <c r="F102" s="84"/>
    </row>
    <row r="103" spans="1:6" ht="12.75">
      <c r="A103" s="139" t="s">
        <v>499</v>
      </c>
      <c r="B103" s="140" t="s">
        <v>500</v>
      </c>
      <c r="C103" s="142">
        <f>C94</f>
        <v>82817000</v>
      </c>
      <c r="D103" s="142">
        <f>D94</f>
        <v>82817000</v>
      </c>
      <c r="E103" s="84"/>
      <c r="F103" s="198"/>
    </row>
    <row r="104" spans="1:6" ht="12.75">
      <c r="A104" s="141" t="s">
        <v>24</v>
      </c>
      <c r="B104" s="197"/>
      <c r="C104" s="142">
        <f>C71+C94</f>
        <v>93380000</v>
      </c>
      <c r="D104" s="142">
        <f>D71+D94</f>
        <v>93380000</v>
      </c>
      <c r="E104" s="84"/>
      <c r="F104" s="198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8. melléklet a 19/2016. (XII. 6.)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workbookViewId="0" topLeftCell="A76">
      <selection activeCell="E104" sqref="E104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14.140625" style="16" customWidth="1"/>
    <col min="5" max="5" width="9.8515625" style="0" customWidth="1"/>
    <col min="6" max="6" width="13.28125" style="0" customWidth="1"/>
  </cols>
  <sheetData>
    <row r="1" spans="1:6" ht="24" customHeight="1">
      <c r="A1" s="18" t="s">
        <v>0</v>
      </c>
      <c r="B1" s="18"/>
      <c r="C1" s="18"/>
      <c r="D1" s="18"/>
      <c r="E1" s="18"/>
      <c r="F1" s="18"/>
    </row>
    <row r="2" spans="1:8" ht="24" customHeight="1">
      <c r="A2" s="19" t="s">
        <v>305</v>
      </c>
      <c r="B2" s="19"/>
      <c r="C2" s="19"/>
      <c r="D2" s="19"/>
      <c r="E2" s="19"/>
      <c r="F2" s="19"/>
      <c r="H2" s="163"/>
    </row>
    <row r="3" ht="12.75">
      <c r="A3" s="20"/>
    </row>
    <row r="4" ht="12.75">
      <c r="A4" s="21" t="s">
        <v>300</v>
      </c>
    </row>
    <row r="5" spans="1:6" ht="12.75">
      <c r="A5" s="89" t="s">
        <v>27</v>
      </c>
      <c r="B5" s="90" t="s">
        <v>306</v>
      </c>
      <c r="C5" s="92" t="s">
        <v>301</v>
      </c>
      <c r="D5" s="199" t="s">
        <v>302</v>
      </c>
      <c r="E5" s="92" t="s">
        <v>303</v>
      </c>
      <c r="F5" s="195" t="s">
        <v>304</v>
      </c>
    </row>
    <row r="6" spans="1:6" ht="15" customHeight="1">
      <c r="A6" s="100" t="s">
        <v>313</v>
      </c>
      <c r="B6" s="106" t="s">
        <v>314</v>
      </c>
      <c r="C6" s="168">
        <v>85678953</v>
      </c>
      <c r="D6" s="200"/>
      <c r="E6" s="142"/>
      <c r="F6" s="142">
        <f aca="true" t="shared" si="0" ref="F6:F11">SUM(C6:E6)</f>
        <v>85678953</v>
      </c>
    </row>
    <row r="7" spans="1:6" ht="15" customHeight="1">
      <c r="A7" s="101" t="s">
        <v>315</v>
      </c>
      <c r="B7" s="106" t="s">
        <v>316</v>
      </c>
      <c r="C7" s="168">
        <v>36470466</v>
      </c>
      <c r="D7" s="200"/>
      <c r="E7" s="142"/>
      <c r="F7" s="142">
        <f t="shared" si="0"/>
        <v>36470466</v>
      </c>
    </row>
    <row r="8" spans="1:6" ht="15" customHeight="1">
      <c r="A8" s="101" t="s">
        <v>504</v>
      </c>
      <c r="B8" s="106" t="s">
        <v>318</v>
      </c>
      <c r="C8" s="168">
        <v>41663406</v>
      </c>
      <c r="D8" s="200"/>
      <c r="E8" s="142"/>
      <c r="F8" s="142">
        <f t="shared" si="0"/>
        <v>41663406</v>
      </c>
    </row>
    <row r="9" spans="1:6" ht="15" customHeight="1">
      <c r="A9" s="101" t="s">
        <v>319</v>
      </c>
      <c r="B9" s="106" t="s">
        <v>320</v>
      </c>
      <c r="C9" s="168">
        <v>2251500</v>
      </c>
      <c r="D9" s="200"/>
      <c r="E9" s="142"/>
      <c r="F9" s="142">
        <f t="shared" si="0"/>
        <v>2251500</v>
      </c>
    </row>
    <row r="10" spans="1:6" ht="15" customHeight="1">
      <c r="A10" s="101" t="s">
        <v>321</v>
      </c>
      <c r="B10" s="106" t="s">
        <v>322</v>
      </c>
      <c r="C10" s="171">
        <v>26186000</v>
      </c>
      <c r="D10" s="200"/>
      <c r="E10" s="142"/>
      <c r="F10" s="142">
        <f t="shared" si="0"/>
        <v>26186000</v>
      </c>
    </row>
    <row r="11" spans="1:6" ht="15" customHeight="1">
      <c r="A11" s="101" t="s">
        <v>323</v>
      </c>
      <c r="B11" s="106" t="s">
        <v>324</v>
      </c>
      <c r="C11" s="168">
        <v>2106940</v>
      </c>
      <c r="D11" s="200"/>
      <c r="E11" s="142"/>
      <c r="F11" s="142">
        <f t="shared" si="0"/>
        <v>2106940</v>
      </c>
    </row>
    <row r="12" spans="1:6" ht="15" customHeight="1">
      <c r="A12" s="107" t="s">
        <v>325</v>
      </c>
      <c r="B12" s="172" t="s">
        <v>326</v>
      </c>
      <c r="C12" s="168">
        <f>SUM(C6:C11)</f>
        <v>194357265</v>
      </c>
      <c r="D12" s="201"/>
      <c r="E12" s="142"/>
      <c r="F12" s="142">
        <f>SUM(F6:F11)</f>
        <v>194357265</v>
      </c>
    </row>
    <row r="13" spans="1:6" ht="15" customHeight="1">
      <c r="A13" s="101" t="s">
        <v>327</v>
      </c>
      <c r="B13" s="106" t="s">
        <v>328</v>
      </c>
      <c r="C13" s="168"/>
      <c r="D13" s="200"/>
      <c r="E13" s="142"/>
      <c r="F13" s="142">
        <f>SUM(C13:E13)</f>
        <v>0</v>
      </c>
    </row>
    <row r="14" spans="1:6" ht="15" customHeight="1">
      <c r="A14" s="101" t="s">
        <v>329</v>
      </c>
      <c r="B14" s="106" t="s">
        <v>330</v>
      </c>
      <c r="C14" s="168"/>
      <c r="D14" s="200"/>
      <c r="E14" s="142"/>
      <c r="F14" s="142">
        <f>SUM(C14:E14)</f>
        <v>0</v>
      </c>
    </row>
    <row r="15" spans="1:6" ht="15" customHeight="1">
      <c r="A15" s="101" t="s">
        <v>331</v>
      </c>
      <c r="B15" s="106" t="s">
        <v>332</v>
      </c>
      <c r="C15" s="168"/>
      <c r="D15" s="200"/>
      <c r="E15" s="142"/>
      <c r="F15" s="142">
        <f>SUM(C15:E15)</f>
        <v>0</v>
      </c>
    </row>
    <row r="16" spans="1:6" ht="15" customHeight="1">
      <c r="A16" s="101" t="s">
        <v>333</v>
      </c>
      <c r="B16" s="106" t="s">
        <v>334</v>
      </c>
      <c r="C16" s="168"/>
      <c r="D16" s="200"/>
      <c r="E16" s="142"/>
      <c r="F16" s="142">
        <f>SUM(C16:E16)</f>
        <v>0</v>
      </c>
    </row>
    <row r="17" spans="1:6" ht="15" customHeight="1">
      <c r="A17" s="101" t="s">
        <v>505</v>
      </c>
      <c r="B17" s="106" t="s">
        <v>336</v>
      </c>
      <c r="C17" s="171">
        <v>86491183</v>
      </c>
      <c r="D17" s="200">
        <v>1898185</v>
      </c>
      <c r="E17" s="142"/>
      <c r="F17" s="142">
        <f>SUM(C17:E17)</f>
        <v>88389368</v>
      </c>
    </row>
    <row r="18" spans="1:6" ht="15" customHeight="1">
      <c r="A18" s="111" t="s">
        <v>337</v>
      </c>
      <c r="B18" s="120" t="s">
        <v>338</v>
      </c>
      <c r="C18" s="168">
        <f>C12+C13+C14+C15+C16+C17</f>
        <v>280848448</v>
      </c>
      <c r="D18" s="168">
        <f>D12+D13+D14+D15+D16+D17</f>
        <v>1898185</v>
      </c>
      <c r="E18" s="160"/>
      <c r="F18" s="160">
        <f>SUM(F12:F17)</f>
        <v>282746633</v>
      </c>
    </row>
    <row r="19" spans="1:6" ht="15" customHeight="1">
      <c r="A19" s="101" t="s">
        <v>339</v>
      </c>
      <c r="B19" s="106" t="s">
        <v>340</v>
      </c>
      <c r="C19" s="168"/>
      <c r="D19" s="200"/>
      <c r="E19" s="142"/>
      <c r="F19" s="142">
        <f>SUM(C19:E19)</f>
        <v>0</v>
      </c>
    </row>
    <row r="20" spans="1:6" ht="15" customHeight="1">
      <c r="A20" s="101" t="s">
        <v>341</v>
      </c>
      <c r="B20" s="106" t="s">
        <v>342</v>
      </c>
      <c r="C20" s="168"/>
      <c r="D20" s="200"/>
      <c r="E20" s="142"/>
      <c r="F20" s="142">
        <f>SUM(C20:E20)</f>
        <v>0</v>
      </c>
    </row>
    <row r="21" spans="1:6" ht="15" customHeight="1">
      <c r="A21" s="107" t="s">
        <v>343</v>
      </c>
      <c r="B21" s="172" t="s">
        <v>344</v>
      </c>
      <c r="C21" s="168"/>
      <c r="D21" s="201"/>
      <c r="E21" s="142"/>
      <c r="F21" s="142">
        <f>SUM(F19:F20)</f>
        <v>0</v>
      </c>
    </row>
    <row r="22" spans="1:6" ht="15" customHeight="1">
      <c r="A22" s="101" t="s">
        <v>345</v>
      </c>
      <c r="B22" s="106" t="s">
        <v>346</v>
      </c>
      <c r="C22" s="168"/>
      <c r="D22" s="200"/>
      <c r="E22" s="142"/>
      <c r="F22" s="142">
        <f>SUM(C22:E22)</f>
        <v>0</v>
      </c>
    </row>
    <row r="23" spans="1:6" ht="15" customHeight="1">
      <c r="A23" s="101" t="s">
        <v>347</v>
      </c>
      <c r="B23" s="106" t="s">
        <v>348</v>
      </c>
      <c r="C23" s="168"/>
      <c r="D23" s="200"/>
      <c r="E23" s="142"/>
      <c r="F23" s="142">
        <f aca="true" t="shared" si="1" ref="F23:F29">SUM(C23:E23)</f>
        <v>0</v>
      </c>
    </row>
    <row r="24" spans="1:6" ht="15" customHeight="1">
      <c r="A24" s="101" t="s">
        <v>349</v>
      </c>
      <c r="B24" s="106" t="s">
        <v>350</v>
      </c>
      <c r="C24" s="168">
        <v>3600000</v>
      </c>
      <c r="D24" s="200"/>
      <c r="E24" s="142"/>
      <c r="F24" s="142">
        <f t="shared" si="1"/>
        <v>3600000</v>
      </c>
    </row>
    <row r="25" spans="1:6" ht="15" customHeight="1">
      <c r="A25" s="101" t="s">
        <v>351</v>
      </c>
      <c r="B25" s="106" t="s">
        <v>352</v>
      </c>
      <c r="C25" s="168">
        <v>28000000</v>
      </c>
      <c r="D25" s="200"/>
      <c r="E25" s="142"/>
      <c r="F25" s="142">
        <f t="shared" si="1"/>
        <v>28000000</v>
      </c>
    </row>
    <row r="26" spans="1:6" ht="15" customHeight="1">
      <c r="A26" s="101" t="s">
        <v>353</v>
      </c>
      <c r="B26" s="106" t="s">
        <v>354</v>
      </c>
      <c r="C26" s="168"/>
      <c r="D26" s="200"/>
      <c r="E26" s="142"/>
      <c r="F26" s="142">
        <f t="shared" si="1"/>
        <v>0</v>
      </c>
    </row>
    <row r="27" spans="1:6" ht="15" customHeight="1">
      <c r="A27" s="101" t="s">
        <v>355</v>
      </c>
      <c r="B27" s="106" t="s">
        <v>356</v>
      </c>
      <c r="C27" s="168"/>
      <c r="D27" s="200"/>
      <c r="E27" s="142"/>
      <c r="F27" s="142">
        <f t="shared" si="1"/>
        <v>0</v>
      </c>
    </row>
    <row r="28" spans="1:6" ht="15" customHeight="1">
      <c r="A28" s="101" t="s">
        <v>357</v>
      </c>
      <c r="B28" s="106" t="s">
        <v>358</v>
      </c>
      <c r="C28" s="168">
        <v>6000000</v>
      </c>
      <c r="D28" s="200"/>
      <c r="E28" s="142"/>
      <c r="F28" s="142">
        <f t="shared" si="1"/>
        <v>6000000</v>
      </c>
    </row>
    <row r="29" spans="1:6" ht="15" customHeight="1">
      <c r="A29" s="101" t="s">
        <v>359</v>
      </c>
      <c r="B29" s="106" t="s">
        <v>360</v>
      </c>
      <c r="C29" s="168">
        <v>200000</v>
      </c>
      <c r="D29" s="200"/>
      <c r="E29" s="142"/>
      <c r="F29" s="142">
        <f t="shared" si="1"/>
        <v>200000</v>
      </c>
    </row>
    <row r="30" spans="1:6" ht="15" customHeight="1">
      <c r="A30" s="107" t="s">
        <v>361</v>
      </c>
      <c r="B30" s="172" t="s">
        <v>362</v>
      </c>
      <c r="C30" s="168">
        <f>SUM(C25:C29)</f>
        <v>34200000</v>
      </c>
      <c r="D30" s="201"/>
      <c r="E30" s="142"/>
      <c r="F30" s="142">
        <f>SUM(F25:F29)</f>
        <v>34200000</v>
      </c>
    </row>
    <row r="31" spans="1:6" ht="15" customHeight="1">
      <c r="A31" s="101" t="s">
        <v>363</v>
      </c>
      <c r="B31" s="106" t="s">
        <v>364</v>
      </c>
      <c r="C31" s="168"/>
      <c r="D31" s="200"/>
      <c r="E31" s="142"/>
      <c r="F31" s="142"/>
    </row>
    <row r="32" spans="1:6" ht="15" customHeight="1">
      <c r="A32" s="111" t="s">
        <v>365</v>
      </c>
      <c r="B32" s="120" t="s">
        <v>366</v>
      </c>
      <c r="C32" s="168">
        <f>C21+C22+C23+C24+C30+C31</f>
        <v>37800000</v>
      </c>
      <c r="D32" s="201"/>
      <c r="E32" s="160"/>
      <c r="F32" s="160">
        <f>F22+F21+F23+F24+F30+F31</f>
        <v>37800000</v>
      </c>
    </row>
    <row r="33" spans="1:6" ht="15" customHeight="1">
      <c r="A33" s="113" t="s">
        <v>367</v>
      </c>
      <c r="B33" s="106" t="s">
        <v>368</v>
      </c>
      <c r="C33" s="168"/>
      <c r="D33" s="200"/>
      <c r="E33" s="142"/>
      <c r="F33" s="142">
        <f>SUM(C33:E33)</f>
        <v>0</v>
      </c>
    </row>
    <row r="34" spans="1:6" ht="15" customHeight="1">
      <c r="A34" s="113" t="s">
        <v>369</v>
      </c>
      <c r="B34" s="106" t="s">
        <v>370</v>
      </c>
      <c r="C34" s="168">
        <v>8608000</v>
      </c>
      <c r="D34" s="200"/>
      <c r="E34" s="142"/>
      <c r="F34" s="142">
        <f aca="true" t="shared" si="2" ref="F34:F43">SUM(C34:E34)</f>
        <v>8608000</v>
      </c>
    </row>
    <row r="35" spans="1:6" ht="15" customHeight="1">
      <c r="A35" s="113" t="s">
        <v>371</v>
      </c>
      <c r="B35" s="106" t="s">
        <v>372</v>
      </c>
      <c r="C35" s="168">
        <v>920000</v>
      </c>
      <c r="D35" s="200"/>
      <c r="E35" s="142"/>
      <c r="F35" s="142">
        <f t="shared" si="2"/>
        <v>920000</v>
      </c>
    </row>
    <row r="36" spans="1:6" ht="15" customHeight="1">
      <c r="A36" s="113" t="s">
        <v>373</v>
      </c>
      <c r="B36" s="106" t="s">
        <v>374</v>
      </c>
      <c r="C36" s="168">
        <v>2428000</v>
      </c>
      <c r="D36" s="200"/>
      <c r="E36" s="142"/>
      <c r="F36" s="142">
        <f t="shared" si="2"/>
        <v>2428000</v>
      </c>
    </row>
    <row r="37" spans="1:6" ht="15" customHeight="1">
      <c r="A37" s="113" t="s">
        <v>375</v>
      </c>
      <c r="B37" s="106" t="s">
        <v>376</v>
      </c>
      <c r="C37" s="168"/>
      <c r="D37" s="200"/>
      <c r="E37" s="142">
        <v>8316000</v>
      </c>
      <c r="F37" s="142">
        <f t="shared" si="2"/>
        <v>8316000</v>
      </c>
    </row>
    <row r="38" spans="1:6" ht="15" customHeight="1">
      <c r="A38" s="113" t="s">
        <v>377</v>
      </c>
      <c r="B38" s="106" t="s">
        <v>378</v>
      </c>
      <c r="C38" s="168">
        <v>2337000</v>
      </c>
      <c r="D38" s="200"/>
      <c r="E38" s="142">
        <v>2247000</v>
      </c>
      <c r="F38" s="142">
        <f t="shared" si="2"/>
        <v>4584000</v>
      </c>
    </row>
    <row r="39" spans="1:6" ht="15" customHeight="1">
      <c r="A39" s="113" t="s">
        <v>379</v>
      </c>
      <c r="B39" s="106" t="s">
        <v>380</v>
      </c>
      <c r="C39" s="168"/>
      <c r="D39" s="200"/>
      <c r="E39" s="142"/>
      <c r="F39" s="142">
        <f t="shared" si="2"/>
        <v>0</v>
      </c>
    </row>
    <row r="40" spans="1:6" ht="15" customHeight="1">
      <c r="A40" s="113" t="s">
        <v>381</v>
      </c>
      <c r="B40" s="106" t="s">
        <v>382</v>
      </c>
      <c r="C40" s="168"/>
      <c r="D40" s="200"/>
      <c r="E40" s="142"/>
      <c r="F40" s="142">
        <f t="shared" si="2"/>
        <v>0</v>
      </c>
    </row>
    <row r="41" spans="1:6" ht="15" customHeight="1">
      <c r="A41" s="113" t="s">
        <v>383</v>
      </c>
      <c r="B41" s="106" t="s">
        <v>384</v>
      </c>
      <c r="C41" s="168"/>
      <c r="D41" s="200"/>
      <c r="E41" s="142"/>
      <c r="F41" s="142">
        <f t="shared" si="2"/>
        <v>0</v>
      </c>
    </row>
    <row r="42" spans="1:6" ht="15" customHeight="1">
      <c r="A42" s="113" t="s">
        <v>385</v>
      </c>
      <c r="B42" s="106" t="s">
        <v>386</v>
      </c>
      <c r="C42" s="168"/>
      <c r="D42" s="200"/>
      <c r="E42" s="142"/>
      <c r="F42" s="142">
        <f t="shared" si="2"/>
        <v>0</v>
      </c>
    </row>
    <row r="43" spans="1:6" ht="15" customHeight="1">
      <c r="A43" s="113" t="s">
        <v>387</v>
      </c>
      <c r="B43" s="106" t="s">
        <v>388</v>
      </c>
      <c r="C43" s="168"/>
      <c r="D43" s="201"/>
      <c r="E43" s="160"/>
      <c r="F43" s="142">
        <f t="shared" si="2"/>
        <v>0</v>
      </c>
    </row>
    <row r="44" spans="1:6" ht="15" customHeight="1">
      <c r="A44" s="115" t="s">
        <v>389</v>
      </c>
      <c r="B44" s="120" t="s">
        <v>390</v>
      </c>
      <c r="C44" s="168">
        <f>SUM(C33:C42)</f>
        <v>14293000</v>
      </c>
      <c r="D44" s="200"/>
      <c r="E44" s="142">
        <f>SUM(E33:E43)</f>
        <v>10563000</v>
      </c>
      <c r="F44" s="142">
        <f>SUM(F33:F43)</f>
        <v>24856000</v>
      </c>
    </row>
    <row r="45" spans="1:6" ht="15" customHeight="1">
      <c r="A45" s="113" t="s">
        <v>391</v>
      </c>
      <c r="B45" s="106" t="s">
        <v>392</v>
      </c>
      <c r="C45" s="168"/>
      <c r="D45" s="200"/>
      <c r="E45" s="142"/>
      <c r="F45" s="142">
        <f>SUM(C45:E45)</f>
        <v>0</v>
      </c>
    </row>
    <row r="46" spans="1:6" ht="15" customHeight="1">
      <c r="A46" s="101" t="s">
        <v>393</v>
      </c>
      <c r="B46" s="106" t="s">
        <v>394</v>
      </c>
      <c r="C46" s="168"/>
      <c r="D46" s="200"/>
      <c r="E46" s="142"/>
      <c r="F46" s="142">
        <f>SUM(C46:E46)</f>
        <v>0</v>
      </c>
    </row>
    <row r="47" spans="1:6" ht="15" customHeight="1">
      <c r="A47" s="113" t="s">
        <v>395</v>
      </c>
      <c r="B47" s="106" t="s">
        <v>396</v>
      </c>
      <c r="C47" s="168"/>
      <c r="D47" s="201"/>
      <c r="E47" s="160"/>
      <c r="F47" s="142">
        <f>SUM(C47:E47)</f>
        <v>0</v>
      </c>
    </row>
    <row r="48" spans="1:6" ht="15" customHeight="1">
      <c r="A48" s="113" t="s">
        <v>397</v>
      </c>
      <c r="B48" s="106" t="s">
        <v>398</v>
      </c>
      <c r="C48" s="168">
        <v>11637000</v>
      </c>
      <c r="D48" s="202"/>
      <c r="E48" s="142"/>
      <c r="F48" s="142">
        <f>SUM(C48:E48)</f>
        <v>11637000</v>
      </c>
    </row>
    <row r="49" spans="1:6" ht="15" customHeight="1">
      <c r="A49" s="113" t="s">
        <v>399</v>
      </c>
      <c r="B49" s="106" t="s">
        <v>400</v>
      </c>
      <c r="C49" s="168"/>
      <c r="D49" s="200"/>
      <c r="E49" s="142"/>
      <c r="F49" s="142">
        <f>SUM(C49:E49)</f>
        <v>0</v>
      </c>
    </row>
    <row r="50" spans="1:6" ht="15" customHeight="1">
      <c r="A50" s="111" t="s">
        <v>401</v>
      </c>
      <c r="B50" s="120" t="s">
        <v>402</v>
      </c>
      <c r="C50" s="168">
        <f>SUM(C45:C49)</f>
        <v>11637000</v>
      </c>
      <c r="D50" s="200"/>
      <c r="E50" s="142"/>
      <c r="F50" s="142">
        <f>SUM(F45:F49)</f>
        <v>11637000</v>
      </c>
    </row>
    <row r="51" spans="1:6" ht="15" customHeight="1">
      <c r="A51" s="118" t="s">
        <v>190</v>
      </c>
      <c r="B51" s="173"/>
      <c r="C51" s="168"/>
      <c r="D51" s="200"/>
      <c r="E51" s="142"/>
      <c r="F51" s="142"/>
    </row>
    <row r="52" spans="1:6" ht="15" customHeight="1">
      <c r="A52" s="101" t="s">
        <v>403</v>
      </c>
      <c r="B52" s="106" t="s">
        <v>404</v>
      </c>
      <c r="C52" s="168"/>
      <c r="D52" s="200"/>
      <c r="E52" s="142"/>
      <c r="F52" s="142"/>
    </row>
    <row r="53" spans="1:6" ht="15" customHeight="1">
      <c r="A53" s="101" t="s">
        <v>405</v>
      </c>
      <c r="B53" s="106" t="s">
        <v>406</v>
      </c>
      <c r="C53" s="168"/>
      <c r="D53" s="200"/>
      <c r="E53" s="142"/>
      <c r="F53" s="142"/>
    </row>
    <row r="54" spans="1:6" ht="15" customHeight="1">
      <c r="A54" s="101" t="s">
        <v>407</v>
      </c>
      <c r="B54" s="106" t="s">
        <v>408</v>
      </c>
      <c r="C54" s="168"/>
      <c r="D54" s="201"/>
      <c r="E54" s="160"/>
      <c r="F54" s="160"/>
    </row>
    <row r="55" spans="1:6" ht="15" customHeight="1">
      <c r="A55" s="101" t="s">
        <v>409</v>
      </c>
      <c r="B55" s="106" t="s">
        <v>410</v>
      </c>
      <c r="C55" s="168"/>
      <c r="D55" s="200"/>
      <c r="E55" s="142"/>
      <c r="F55" s="142"/>
    </row>
    <row r="56" spans="1:6" ht="15" customHeight="1">
      <c r="A56" s="101" t="s">
        <v>411</v>
      </c>
      <c r="B56" s="106" t="s">
        <v>412</v>
      </c>
      <c r="C56" s="168"/>
      <c r="D56" s="200"/>
      <c r="E56" s="142"/>
      <c r="F56" s="142"/>
    </row>
    <row r="57" spans="1:6" ht="15" customHeight="1">
      <c r="A57" s="111" t="s">
        <v>413</v>
      </c>
      <c r="B57" s="120" t="s">
        <v>414</v>
      </c>
      <c r="C57" s="168"/>
      <c r="D57" s="200"/>
      <c r="E57" s="142"/>
      <c r="F57" s="142"/>
    </row>
    <row r="58" spans="1:6" ht="15" customHeight="1">
      <c r="A58" s="113" t="s">
        <v>415</v>
      </c>
      <c r="B58" s="106" t="s">
        <v>416</v>
      </c>
      <c r="C58" s="168"/>
      <c r="D58" s="200"/>
      <c r="E58" s="142"/>
      <c r="F58" s="142"/>
    </row>
    <row r="59" spans="1:6" ht="15" customHeight="1">
      <c r="A59" s="113" t="s">
        <v>417</v>
      </c>
      <c r="B59" s="106" t="s">
        <v>418</v>
      </c>
      <c r="C59" s="168"/>
      <c r="D59" s="200"/>
      <c r="E59" s="142"/>
      <c r="F59" s="142"/>
    </row>
    <row r="60" spans="1:6" ht="15" customHeight="1">
      <c r="A60" s="113" t="s">
        <v>419</v>
      </c>
      <c r="B60" s="106" t="s">
        <v>420</v>
      </c>
      <c r="C60" s="168"/>
      <c r="D60" s="201"/>
      <c r="E60" s="160"/>
      <c r="F60" s="160"/>
    </row>
    <row r="61" spans="1:6" ht="15" customHeight="1">
      <c r="A61" s="113" t="s">
        <v>421</v>
      </c>
      <c r="B61" s="106" t="s">
        <v>422</v>
      </c>
      <c r="C61" s="168"/>
      <c r="D61" s="200"/>
      <c r="E61" s="142"/>
      <c r="F61" s="142"/>
    </row>
    <row r="62" spans="1:6" ht="15" customHeight="1">
      <c r="A62" s="113" t="s">
        <v>423</v>
      </c>
      <c r="B62" s="106" t="s">
        <v>424</v>
      </c>
      <c r="C62" s="168"/>
      <c r="D62" s="200"/>
      <c r="E62" s="142"/>
      <c r="F62" s="142"/>
    </row>
    <row r="63" spans="1:6" ht="15" customHeight="1">
      <c r="A63" s="111" t="s">
        <v>425</v>
      </c>
      <c r="B63" s="120" t="s">
        <v>426</v>
      </c>
      <c r="C63" s="168"/>
      <c r="D63" s="200"/>
      <c r="E63" s="142"/>
      <c r="F63" s="142"/>
    </row>
    <row r="64" spans="1:6" ht="15" customHeight="1">
      <c r="A64" s="113" t="s">
        <v>427</v>
      </c>
      <c r="B64" s="106" t="s">
        <v>428</v>
      </c>
      <c r="C64" s="168"/>
      <c r="D64" s="201"/>
      <c r="E64" s="160"/>
      <c r="F64" s="160"/>
    </row>
    <row r="65" spans="1:6" ht="15" customHeight="1">
      <c r="A65" s="101" t="s">
        <v>429</v>
      </c>
      <c r="B65" s="106" t="s">
        <v>430</v>
      </c>
      <c r="C65" s="168"/>
      <c r="D65" s="201"/>
      <c r="E65" s="203"/>
      <c r="F65" s="203"/>
    </row>
    <row r="66" spans="1:6" ht="12.75">
      <c r="A66" s="113" t="s">
        <v>431</v>
      </c>
      <c r="B66" s="106" t="s">
        <v>432</v>
      </c>
      <c r="C66" s="168"/>
      <c r="D66" s="159"/>
      <c r="E66" s="204"/>
      <c r="F66" s="204"/>
    </row>
    <row r="67" spans="1:6" ht="12.75">
      <c r="A67" s="113" t="s">
        <v>433</v>
      </c>
      <c r="B67" s="106" t="s">
        <v>434</v>
      </c>
      <c r="C67" s="168">
        <v>1000000</v>
      </c>
      <c r="D67" s="200"/>
      <c r="E67" s="205"/>
      <c r="F67" s="205">
        <f>SUM(C67:E67)</f>
        <v>1000000</v>
      </c>
    </row>
    <row r="68" spans="1:6" ht="12.75">
      <c r="A68" s="113" t="s">
        <v>435</v>
      </c>
      <c r="B68" s="106" t="s">
        <v>436</v>
      </c>
      <c r="C68" s="168"/>
      <c r="D68" s="200"/>
      <c r="E68" s="142"/>
      <c r="F68" s="205">
        <f>SUM(C68:E68)</f>
        <v>0</v>
      </c>
    </row>
    <row r="69" spans="1:6" ht="12.75">
      <c r="A69" s="111" t="s">
        <v>437</v>
      </c>
      <c r="B69" s="120" t="s">
        <v>438</v>
      </c>
      <c r="C69" s="168">
        <f>SUM(C64:C68)</f>
        <v>1000000</v>
      </c>
      <c r="D69" s="200"/>
      <c r="E69" s="142"/>
      <c r="F69" s="142">
        <f>SUM(F67:F68)</f>
        <v>1000000</v>
      </c>
    </row>
    <row r="70" spans="1:6" ht="12.75">
      <c r="A70" s="174" t="s">
        <v>237</v>
      </c>
      <c r="B70" s="175"/>
      <c r="C70" s="176"/>
      <c r="D70" s="200"/>
      <c r="E70" s="142"/>
      <c r="F70" s="142"/>
    </row>
    <row r="71" spans="1:6" ht="12.75">
      <c r="A71" s="177" t="s">
        <v>439</v>
      </c>
      <c r="B71" s="178" t="s">
        <v>440</v>
      </c>
      <c r="C71" s="179">
        <f>C18+C32+C44+C50+C57+C63+C69</f>
        <v>345578448</v>
      </c>
      <c r="D71" s="179">
        <f>D18+D32+D44+D50+D57+D63+D69</f>
        <v>1898185</v>
      </c>
      <c r="E71" s="142">
        <f>E18+E32+E44+E50+E57+E63+E69</f>
        <v>10563000</v>
      </c>
      <c r="F71" s="142">
        <f>F18+F32+F44+F50+F57+F63+F69</f>
        <v>358039633</v>
      </c>
    </row>
    <row r="72" spans="1:6" ht="12.75">
      <c r="A72" s="180" t="s">
        <v>441</v>
      </c>
      <c r="B72" s="181"/>
      <c r="C72" s="182"/>
      <c r="D72" s="201"/>
      <c r="E72" s="142"/>
      <c r="F72" s="142"/>
    </row>
    <row r="73" spans="1:6" ht="12.75">
      <c r="A73" s="183" t="s">
        <v>442</v>
      </c>
      <c r="B73" s="184"/>
      <c r="C73" s="168"/>
      <c r="D73" s="200"/>
      <c r="E73" s="142"/>
      <c r="F73" s="142"/>
    </row>
    <row r="74" spans="1:6" ht="12.75">
      <c r="A74" s="130" t="s">
        <v>443</v>
      </c>
      <c r="B74" s="101" t="s">
        <v>444</v>
      </c>
      <c r="C74" s="168"/>
      <c r="D74" s="200"/>
      <c r="E74" s="142"/>
      <c r="F74" s="142"/>
    </row>
    <row r="75" spans="1:6" ht="12.75">
      <c r="A75" s="113" t="s">
        <v>445</v>
      </c>
      <c r="B75" s="101" t="s">
        <v>446</v>
      </c>
      <c r="C75" s="168"/>
      <c r="D75" s="200"/>
      <c r="E75" s="142"/>
      <c r="F75" s="142"/>
    </row>
    <row r="76" spans="1:6" ht="12.75">
      <c r="A76" s="130" t="s">
        <v>447</v>
      </c>
      <c r="B76" s="101" t="s">
        <v>448</v>
      </c>
      <c r="C76" s="168"/>
      <c r="D76" s="200"/>
      <c r="E76" s="142"/>
      <c r="F76" s="142"/>
    </row>
    <row r="77" spans="1:6" ht="12.75">
      <c r="A77" s="127" t="s">
        <v>449</v>
      </c>
      <c r="B77" s="107" t="s">
        <v>450</v>
      </c>
      <c r="C77" s="168"/>
      <c r="D77" s="201"/>
      <c r="E77" s="142"/>
      <c r="F77" s="142"/>
    </row>
    <row r="78" spans="1:6" ht="12.75">
      <c r="A78" s="113" t="s">
        <v>451</v>
      </c>
      <c r="B78" s="101" t="s">
        <v>452</v>
      </c>
      <c r="C78" s="168"/>
      <c r="D78" s="200"/>
      <c r="E78" s="142"/>
      <c r="F78" s="142"/>
    </row>
    <row r="79" spans="1:6" ht="12.75">
      <c r="A79" s="130" t="s">
        <v>453</v>
      </c>
      <c r="B79" s="101" t="s">
        <v>454</v>
      </c>
      <c r="C79" s="168"/>
      <c r="D79" s="200"/>
      <c r="E79" s="142"/>
      <c r="F79" s="142"/>
    </row>
    <row r="80" spans="1:6" ht="12.75">
      <c r="A80" s="113" t="s">
        <v>455</v>
      </c>
      <c r="B80" s="101" t="s">
        <v>456</v>
      </c>
      <c r="C80" s="168"/>
      <c r="D80" s="200"/>
      <c r="E80" s="142"/>
      <c r="F80" s="142"/>
    </row>
    <row r="81" spans="1:6" ht="12.75">
      <c r="A81" s="130" t="s">
        <v>457</v>
      </c>
      <c r="B81" s="101" t="s">
        <v>458</v>
      </c>
      <c r="C81" s="168"/>
      <c r="D81" s="200"/>
      <c r="E81" s="142"/>
      <c r="F81" s="142"/>
    </row>
    <row r="82" spans="1:6" ht="12.75">
      <c r="A82" s="133" t="s">
        <v>459</v>
      </c>
      <c r="B82" s="107" t="s">
        <v>460</v>
      </c>
      <c r="C82" s="168"/>
      <c r="D82" s="200"/>
      <c r="E82" s="142"/>
      <c r="F82" s="142"/>
    </row>
    <row r="83" spans="1:6" ht="12.75">
      <c r="A83" s="101" t="s">
        <v>461</v>
      </c>
      <c r="B83" s="101" t="s">
        <v>462</v>
      </c>
      <c r="C83" s="168">
        <v>40035320</v>
      </c>
      <c r="D83" s="200">
        <v>3639186</v>
      </c>
      <c r="E83" s="142">
        <v>693445</v>
      </c>
      <c r="F83" s="142">
        <f>SUM(C83:E83)</f>
        <v>44367951</v>
      </c>
    </row>
    <row r="84" spans="1:6" ht="12.75">
      <c r="A84" s="101" t="s">
        <v>463</v>
      </c>
      <c r="B84" s="101" t="s">
        <v>462</v>
      </c>
      <c r="C84" s="168">
        <v>97893000</v>
      </c>
      <c r="D84" s="200"/>
      <c r="E84" s="142"/>
      <c r="F84" s="142">
        <f>SUM(C84:E84)</f>
        <v>97893000</v>
      </c>
    </row>
    <row r="85" spans="1:6" ht="12.75">
      <c r="A85" s="101" t="s">
        <v>464</v>
      </c>
      <c r="B85" s="101" t="s">
        <v>465</v>
      </c>
      <c r="C85" s="168"/>
      <c r="D85" s="200"/>
      <c r="E85" s="142"/>
      <c r="F85" s="142"/>
    </row>
    <row r="86" spans="1:6" ht="12.75">
      <c r="A86" s="101" t="s">
        <v>466</v>
      </c>
      <c r="B86" s="101" t="s">
        <v>465</v>
      </c>
      <c r="C86" s="168"/>
      <c r="D86" s="200"/>
      <c r="E86" s="142"/>
      <c r="F86" s="142"/>
    </row>
    <row r="87" spans="1:6" ht="12.75">
      <c r="A87" s="107" t="s">
        <v>467</v>
      </c>
      <c r="B87" s="107" t="s">
        <v>468</v>
      </c>
      <c r="C87" s="168">
        <f>SUM(C83:C86)</f>
        <v>137928320</v>
      </c>
      <c r="D87" s="200">
        <f>SUM(D83:D86)</f>
        <v>3639186</v>
      </c>
      <c r="E87" s="142">
        <f>SUM(E83:E86)</f>
        <v>693445</v>
      </c>
      <c r="F87" s="142">
        <f>SUM(F83:F86)</f>
        <v>142260951</v>
      </c>
    </row>
    <row r="88" spans="1:6" ht="12.75">
      <c r="A88" s="130" t="s">
        <v>469</v>
      </c>
      <c r="B88" s="101" t="s">
        <v>470</v>
      </c>
      <c r="C88" s="168"/>
      <c r="D88" s="201"/>
      <c r="E88" s="160"/>
      <c r="F88" s="160"/>
    </row>
    <row r="89" spans="1:6" ht="12.75">
      <c r="A89" s="130" t="s">
        <v>471</v>
      </c>
      <c r="B89" s="101" t="s">
        <v>472</v>
      </c>
      <c r="C89" s="168"/>
      <c r="D89" s="200"/>
      <c r="E89" s="142"/>
      <c r="F89" s="142"/>
    </row>
    <row r="90" spans="1:6" ht="12.75">
      <c r="A90" s="130" t="s">
        <v>473</v>
      </c>
      <c r="B90" s="101" t="s">
        <v>474</v>
      </c>
      <c r="C90" s="168"/>
      <c r="D90" s="200">
        <v>76828814</v>
      </c>
      <c r="E90" s="142">
        <v>82123555</v>
      </c>
      <c r="F90" s="142"/>
    </row>
    <row r="91" spans="1:6" ht="12.75">
      <c r="A91" s="130" t="s">
        <v>475</v>
      </c>
      <c r="B91" s="101" t="s">
        <v>476</v>
      </c>
      <c r="C91" s="168"/>
      <c r="D91" s="200"/>
      <c r="E91" s="142"/>
      <c r="F91" s="142"/>
    </row>
    <row r="92" spans="1:6" ht="12.75">
      <c r="A92" s="113" t="s">
        <v>477</v>
      </c>
      <c r="B92" s="101" t="s">
        <v>478</v>
      </c>
      <c r="C92" s="168"/>
      <c r="D92" s="200"/>
      <c r="E92" s="142"/>
      <c r="F92" s="142"/>
    </row>
    <row r="93" spans="1:6" ht="12.75">
      <c r="A93" s="113" t="s">
        <v>479</v>
      </c>
      <c r="B93" s="101" t="s">
        <v>480</v>
      </c>
      <c r="C93" s="168"/>
      <c r="D93" s="201"/>
      <c r="E93" s="206"/>
      <c r="F93" s="206"/>
    </row>
    <row r="94" spans="1:6" ht="12.75">
      <c r="A94" s="127" t="s">
        <v>481</v>
      </c>
      <c r="B94" s="107" t="s">
        <v>482</v>
      </c>
      <c r="C94" s="168">
        <f>C77+C82+C87+C88+C89+C90+C91+C92</f>
        <v>137928320</v>
      </c>
      <c r="D94" s="207">
        <f>SUM(D87:D93)</f>
        <v>80468000</v>
      </c>
      <c r="E94" s="142">
        <f>E77+E82+E87+E88+E89+E90+E92+E91+E93</f>
        <v>82817000</v>
      </c>
      <c r="F94" s="160"/>
    </row>
    <row r="95" spans="1:6" ht="12.75">
      <c r="A95" s="113" t="s">
        <v>483</v>
      </c>
      <c r="B95" s="101" t="s">
        <v>484</v>
      </c>
      <c r="C95" s="168"/>
      <c r="D95" s="208"/>
      <c r="E95" s="160">
        <f>E78+E85</f>
        <v>0</v>
      </c>
      <c r="F95" s="160"/>
    </row>
    <row r="96" spans="1:6" ht="12.75">
      <c r="A96" s="113" t="s">
        <v>485</v>
      </c>
      <c r="B96" s="101" t="s">
        <v>486</v>
      </c>
      <c r="C96" s="168"/>
      <c r="D96" s="209"/>
      <c r="E96" s="160">
        <f>E43+E78+E85</f>
        <v>0</v>
      </c>
      <c r="F96" s="160"/>
    </row>
    <row r="97" spans="1:6" ht="12.75">
      <c r="A97" s="130" t="s">
        <v>487</v>
      </c>
      <c r="B97" s="101" t="s">
        <v>488</v>
      </c>
      <c r="C97" s="168"/>
      <c r="D97" s="210"/>
      <c r="E97" s="138"/>
      <c r="F97" s="138"/>
    </row>
    <row r="98" spans="1:6" ht="12.75">
      <c r="A98" s="130" t="s">
        <v>489</v>
      </c>
      <c r="B98" s="101" t="s">
        <v>490</v>
      </c>
      <c r="C98" s="168"/>
      <c r="D98" s="210"/>
      <c r="E98" s="138"/>
      <c r="F98" s="138"/>
    </row>
    <row r="99" spans="1:6" ht="12.75">
      <c r="A99" s="130" t="s">
        <v>491</v>
      </c>
      <c r="B99" s="101" t="s">
        <v>492</v>
      </c>
      <c r="C99" s="168"/>
      <c r="D99" s="210"/>
      <c r="E99" s="138"/>
      <c r="F99" s="138"/>
    </row>
    <row r="100" spans="1:6" ht="12.75">
      <c r="A100" s="133" t="s">
        <v>493</v>
      </c>
      <c r="B100" s="107" t="s">
        <v>494</v>
      </c>
      <c r="C100" s="168"/>
      <c r="D100" s="210"/>
      <c r="E100" s="138"/>
      <c r="F100" s="138"/>
    </row>
    <row r="101" spans="1:6" ht="12.75">
      <c r="A101" s="185" t="s">
        <v>495</v>
      </c>
      <c r="B101" s="186" t="s">
        <v>496</v>
      </c>
      <c r="C101" s="176"/>
      <c r="D101" s="210"/>
      <c r="E101" s="138"/>
      <c r="F101" s="138"/>
    </row>
    <row r="102" spans="1:6" ht="12.75">
      <c r="A102" s="187" t="s">
        <v>497</v>
      </c>
      <c r="B102" s="188" t="s">
        <v>498</v>
      </c>
      <c r="C102" s="189"/>
      <c r="D102" s="210"/>
      <c r="E102" s="138"/>
      <c r="F102" s="138"/>
    </row>
    <row r="103" spans="1:6" ht="12.75">
      <c r="A103" s="190" t="s">
        <v>499</v>
      </c>
      <c r="B103" s="191" t="s">
        <v>500</v>
      </c>
      <c r="C103" s="179">
        <f>C94+C100+C101</f>
        <v>137928320</v>
      </c>
      <c r="D103" s="211">
        <f>D94+D100+D101+D102</f>
        <v>80468000</v>
      </c>
      <c r="E103" s="142">
        <f>E94</f>
        <v>82817000</v>
      </c>
      <c r="F103" s="142">
        <f>F94</f>
        <v>0</v>
      </c>
    </row>
    <row r="104" spans="1:6" ht="12.75">
      <c r="A104" s="192" t="s">
        <v>24</v>
      </c>
      <c r="B104" s="193"/>
      <c r="C104" s="179">
        <f>C71+C103</f>
        <v>483506768</v>
      </c>
      <c r="D104" s="179">
        <f>D71+D103</f>
        <v>82366185</v>
      </c>
      <c r="E104" s="179">
        <f>E71+E103</f>
        <v>93380000</v>
      </c>
      <c r="F104" s="142">
        <f>C104+D83+E83+E71+D71</f>
        <v>500300584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9. melléklet a  19/2016. (XII. 6.)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2015-02-19T09:54:31Z</cp:lastPrinted>
  <dcterms:created xsi:type="dcterms:W3CDTF">2014-03-05T19:42:52Z</dcterms:created>
  <dcterms:modified xsi:type="dcterms:W3CDTF">2016-12-06T13:50:01Z</dcterms:modified>
  <cp:category/>
  <cp:version/>
  <cp:contentType/>
  <cp:contentStatus/>
</cp:coreProperties>
</file>