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4.Mérleg" sheetId="1" r:id="rId1"/>
    <sheet name="5.bev. forrásonként" sheetId="2" r:id="rId2"/>
    <sheet name="6. Kiadások" sheetId="3" r:id="rId3"/>
    <sheet name="7. lak. szolg. tám." sheetId="4" r:id="rId4"/>
    <sheet name="10. Beruházások" sheetId="5" r:id="rId5"/>
    <sheet name="17. előir.- falhaszn. ütemterv" sheetId="6" r:id="rId6"/>
    <sheet name="19. egyéb működési tám" sheetId="7" r:id="rId7"/>
  </sheets>
  <definedNames>
    <definedName name="_xlnm.Print_Area" localSheetId="1">'5.bev. forrásonként'!$A$1:$I$133</definedName>
  </definedNames>
  <calcPr fullCalcOnLoad="1"/>
</workbook>
</file>

<file path=xl/sharedStrings.xml><?xml version="1.0" encoding="utf-8"?>
<sst xmlns="http://schemas.openxmlformats.org/spreadsheetml/2006/main" count="626" uniqueCount="514">
  <si>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</si>
  <si>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</si>
  <si>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</si>
  <si>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</si>
  <si>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</si>
  <si>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</si>
  <si>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</si>
  <si>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</si>
  <si>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</si>
  <si>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</si>
  <si>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</si>
  <si>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</si>
  <si>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</si>
  <si>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</si>
  <si>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</si>
  <si>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</si>
  <si>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</si>
  <si>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</si>
  <si>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</si>
  <si>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</si>
  <si>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</si>
  <si>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</si>
  <si>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</si>
  <si>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</si>
  <si>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</si>
  <si>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</si>
  <si>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</si>
  <si>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</si>
  <si>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</si>
  <si>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</si>
  <si>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</si>
  <si>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</si>
  <si>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</si>
  <si>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</si>
  <si>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</si>
  <si>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</si>
  <si>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</si>
  <si>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</si>
  <si>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</si>
  <si>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</si>
  <si>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</si>
  <si>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</si>
  <si>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</si>
  <si>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</si>
  <si>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</si>
  <si>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</si>
  <si>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</si>
  <si>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</si>
  <si>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</si>
  <si>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</si>
  <si>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</si>
  <si>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</si>
  <si>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</si>
  <si>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</si>
  <si>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</si>
  <si>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</si>
  <si>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</si>
  <si>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</si>
  <si>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</si>
  <si>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</si>
  <si>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</si>
  <si>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</si>
  <si>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</si>
  <si>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</si>
  <si>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</si>
  <si>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</si>
  <si>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</si>
  <si>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</si>
  <si>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</si>
  <si>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</si>
  <si>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</si>
  <si>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</si>
  <si>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</si>
  <si>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</si>
  <si>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</si>
  <si>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</si>
  <si>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</si>
  <si>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</si>
  <si>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</si>
  <si>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</si>
  <si>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</si>
  <si>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</si>
  <si>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</si>
  <si>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</si>
  <si>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</si>
  <si>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</si>
  <si>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</si>
  <si>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</si>
  <si>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</si>
  <si>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</si>
  <si>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</si>
  <si>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</si>
  <si>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</si>
  <si>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</si>
  <si>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</si>
  <si>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</si>
  <si>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</si>
  <si>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</si>
  <si>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</si>
  <si>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</si>
  <si>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</si>
  <si>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</si>
  <si>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</si>
  <si>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</si>
  <si>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</si>
  <si>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</si>
  <si>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</si>
  <si>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</si>
  <si>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</si>
  <si>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</si>
  <si>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</si>
  <si>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</si>
  <si>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</si>
  <si>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</si>
  <si>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</si>
  <si>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</si>
  <si>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</si>
  <si>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</si>
  <si>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</si>
  <si>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</si>
  <si>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</si>
  <si>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</si>
  <si>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</si>
  <si>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</si>
  <si>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</si>
  <si>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</si>
  <si>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</si>
  <si>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</si>
  <si>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</si>
  <si>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</si>
  <si>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</si>
  <si>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</si>
  <si>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</si>
  <si>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</si>
  <si>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</si>
  <si>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</si>
  <si>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</si>
  <si>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</si>
  <si>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</si>
  <si>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</si>
  <si>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</si>
  <si>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</si>
  <si>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</si>
  <si>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</si>
  <si>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</si>
  <si>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</si>
  <si>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</si>
  <si>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</si>
  <si>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</si>
  <si>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</si>
  <si>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</si>
  <si>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</si>
  <si>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</si>
  <si>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</si>
  <si>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</si>
  <si>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</si>
  <si>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</si>
  <si>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</si>
  <si>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</si>
  <si>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</si>
  <si>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</si>
  <si>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</si>
  <si>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</si>
  <si>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</si>
  <si>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</si>
  <si>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</si>
  <si>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</si>
  <si>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</si>
  <si>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</si>
  <si>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</si>
  <si>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</si>
  <si>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</si>
  <si>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</si>
  <si>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</si>
  <si>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</si>
  <si>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</si>
  <si>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</si>
  <si>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</si>
  <si>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</si>
  <si>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</si>
  <si>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</si>
  <si>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</si>
  <si>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</si>
  <si>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</si>
  <si>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</si>
  <si>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</si>
  <si>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</si>
  <si>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</si>
  <si>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</si>
  <si>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</si>
  <si>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</si>
  <si>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</si>
  <si>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</si>
  <si>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</si>
  <si>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</si>
  <si>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</si>
  <si>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</si>
  <si>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</si>
  <si>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</si>
  <si>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</si>
  <si>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</si>
  <si>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</si>
  <si>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</si>
  <si>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</si>
  <si>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</si>
  <si>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</si>
  <si>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</si>
  <si>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</si>
  <si>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</si>
  <si>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</si>
  <si>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</si>
  <si>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</si>
  <si>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</si>
  <si>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</si>
  <si>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</si>
  <si>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</si>
  <si>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</si>
  <si>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</si>
  <si>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</si>
  <si>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</si>
  <si>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</si>
  <si>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</si>
  <si>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</si>
  <si>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</si>
  <si>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</si>
  <si>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</si>
  <si>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</si>
  <si>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</si>
  <si>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</si>
  <si>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</si>
  <si>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</si>
  <si>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</si>
  <si>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</si>
  <si>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</si>
  <si>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</si>
  <si>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</si>
  <si>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</si>
  <si>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</si>
  <si>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</si>
  <si>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</si>
  <si>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</si>
  <si>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</si>
  <si>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</si>
  <si>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</si>
  <si>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</si>
  <si>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</si>
  <si>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</si>
  <si>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</si>
  <si>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</si>
  <si>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</si>
  <si>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</si>
  <si>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</si>
  <si>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</si>
  <si>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</si>
  <si>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</si>
  <si>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</si>
  <si>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</si>
  <si>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</si>
  <si>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</si>
  <si>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</si>
  <si>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</si>
  <si>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</si>
  <si>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</si>
  <si>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</si>
  <si>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</si>
  <si>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</si>
  <si>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</si>
  <si>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</si>
  <si>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</si>
  <si>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</si>
  <si>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</si>
  <si>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</si>
  <si>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</si>
  <si>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</si>
  <si>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</si>
  <si>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</si>
  <si>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</si>
  <si>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</si>
  <si>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</si>
  <si>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</si>
  <si>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</si>
  <si>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</si>
  <si>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</si>
  <si>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</si>
  <si>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</si>
  <si>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</si>
  <si>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</si>
  <si>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</si>
  <si>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</si>
  <si>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</si>
  <si>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</si>
  <si>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</si>
  <si>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</si>
  <si>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</si>
  <si>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</si>
  <si>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</si>
  <si>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</si>
  <si>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</si>
  <si>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</si>
  <si>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</si>
  <si>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</si>
  <si>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</si>
  <si>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</si>
  <si>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</si>
  <si>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</si>
  <si>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</si>
  <si>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</si>
  <si>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</si>
  <si>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</si>
  <si>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</si>
  <si>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</si>
  <si>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</si>
  <si>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</si>
  <si>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</si>
  <si>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</si>
  <si>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</si>
  <si>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</si>
  <si>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</si>
  <si>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</si>
  <si>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</si>
  <si>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</si>
  <si>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</si>
  <si>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</si>
  <si>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</si>
  <si>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</si>
  <si>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</si>
  <si>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</si>
  <si>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</si>
  <si>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</si>
  <si>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</si>
  <si>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</si>
  <si>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</si>
  <si>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</si>
  <si>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</si>
  <si>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</si>
  <si>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</si>
  <si>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</si>
  <si>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</si>
  <si>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</si>
  <si>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</si>
  <si>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</si>
  <si>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</si>
  <si>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</si>
  <si>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Állami</t>
  </si>
  <si>
    <t>Összesen: kiadások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</si>
  <si>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</si>
  <si>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</si>
  <si>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</si>
  <si>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</si>
  <si>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</si>
  <si>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</si>
  <si>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</si>
  <si>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</si>
  <si>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</si>
  <si>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</si>
  <si>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</si>
  <si>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</si>
  <si>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</si>
  <si>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</si>
  <si>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</si>
  <si>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</si>
  <si>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</si>
  <si>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</si>
  <si>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</si>
  <si>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</si>
  <si>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</si>
  <si>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</si>
  <si>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</si>
  <si>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</si>
  <si>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</si>
  <si>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</si>
  <si>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</si>
  <si>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</si>
  <si>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</si>
  <si>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</si>
  <si>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</si>
  <si>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</si>
  <si>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</si>
  <si>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</si>
  <si>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</si>
  <si>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</si>
  <si>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</si>
  <si>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</si>
  <si>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</si>
  <si>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</si>
  <si>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</si>
  <si>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</si>
  <si>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</si>
  <si>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</si>
  <si>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</si>
  <si>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</si>
  <si>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</si>
  <si>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</si>
  <si>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</si>
  <si>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</si>
  <si>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</si>
  <si>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</si>
  <si>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</si>
  <si>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</si>
  <si>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</si>
  <si>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</si>
  <si>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</si>
  <si>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</si>
  <si>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</si>
  <si>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</si>
  <si>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</si>
  <si>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</si>
  <si>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</si>
  <si>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</si>
  <si>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</si>
  <si>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</si>
  <si>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</si>
  <si>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</si>
  <si>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107054 - Családsegítés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</si>
  <si>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</si>
  <si>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</si>
  <si>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</si>
  <si>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</si>
  <si>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</si>
  <si>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</si>
  <si>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</si>
  <si>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</si>
  <si>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</si>
  <si>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</si>
  <si>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</si>
  <si>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</si>
  <si>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</si>
  <si>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</si>
  <si>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 xml:space="preserve">Az önkormányzat összevont költségvetési mérlege </t>
  </si>
  <si>
    <t>1. ből: Önkormányzati Hivatal támogatására</t>
  </si>
  <si>
    <t>h</t>
  </si>
  <si>
    <t>i</t>
  </si>
  <si>
    <t>1- ből 2016. évről áthúzódó bérkopmenzáció</t>
  </si>
  <si>
    <t>5 - ből Igalra átvett</t>
  </si>
  <si>
    <t>5 - ből Védőnői szolgálatra MEP-től</t>
  </si>
  <si>
    <t>11- ből Hivatal bevételei</t>
  </si>
  <si>
    <t>11- ből Baté bevételei</t>
  </si>
  <si>
    <t>Módosítás</t>
  </si>
  <si>
    <t>1- ből Települési Arculati Kézikönyv</t>
  </si>
  <si>
    <t>5 - ből TOP pályázat Óvoda felújítására</t>
  </si>
  <si>
    <t>D.</t>
  </si>
  <si>
    <t>módosítás</t>
  </si>
  <si>
    <t>k</t>
  </si>
  <si>
    <t>5 - ből Munkaügyi Központtól nyári diákmunkára</t>
  </si>
  <si>
    <t>Működési célú költségvetési támogatások és kiegészítő támogatások - szociális tűzifa</t>
  </si>
  <si>
    <t>Működési célú költségvetési támogatások és kiegészítő támogatások - béremelésre</t>
  </si>
  <si>
    <t>5 - ből Hivatal</t>
  </si>
  <si>
    <t xml:space="preserve"> - 1- ből Hivatal működési célú pénzmaradványa</t>
  </si>
  <si>
    <t>Lakosságnak juttatott támogatások , szociális ellátások</t>
  </si>
  <si>
    <t xml:space="preserve">Összeg </t>
  </si>
  <si>
    <t>107060 Egyéb szociális pénzbeni és természetbeni ellátások, támogatások</t>
  </si>
  <si>
    <t>104037 Intézmények kívül gyermekétkeztetés</t>
  </si>
  <si>
    <t>106020 lakásfenntartási támogatás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</si>
  <si>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</si>
  <si>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</si>
  <si>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 Önkormányzat</t>
  </si>
  <si>
    <t>Kötelező feladat</t>
  </si>
  <si>
    <t>Közfoglalkoztatáshoz eszközök</t>
  </si>
  <si>
    <t>Szennyvízterv</t>
  </si>
  <si>
    <t>Kis értékű tárgyi eszközök beszerzése orvos</t>
  </si>
  <si>
    <t>Kis értékű tárgyi eszközök beszerzése védőnő</t>
  </si>
  <si>
    <t>Köztemetőbe padok, hamvszoró</t>
  </si>
  <si>
    <t>Víztisztító berenezés</t>
  </si>
  <si>
    <t>Térfigyelő kamera rendszer</t>
  </si>
  <si>
    <t>Közvilágítás Vasút u.</t>
  </si>
  <si>
    <t>játszótéri eszközök beszerzése</t>
  </si>
  <si>
    <t>ASP pályázatból gépek, egyéb</t>
  </si>
  <si>
    <t xml:space="preserve">Önkormányzat összesen: </t>
  </si>
  <si>
    <t>Hivatal</t>
  </si>
  <si>
    <t>kis értékű tárgyi eszközök beszerzése</t>
  </si>
  <si>
    <t xml:space="preserve">Hivatal összesen: </t>
  </si>
  <si>
    <t xml:space="preserve">Beruházások összesen: </t>
  </si>
  <si>
    <t>Művelődési Ház érdekeltség növelő pályázat beruházás 2016</t>
  </si>
  <si>
    <t>Művelődési Ház érdekeltség növelő pályázat beruházás 2017</t>
  </si>
  <si>
    <t>Egyéb működési kiadások megoszlása</t>
  </si>
  <si>
    <t>Ft -ban</t>
  </si>
  <si>
    <t xml:space="preserve">Ssz. 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</si>
  <si>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</si>
  <si>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</si>
  <si>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</si>
  <si>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 Baté</t>
  </si>
  <si>
    <t xml:space="preserve"> - Igal és Környéke Alapszolgáltatási Központ gyermekjóléti továbbutalás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</si>
  <si>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</si>
  <si>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</si>
  <si>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</si>
  <si>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</si>
  <si>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</si>
  <si>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</si>
  <si>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</si>
  <si>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 xml:space="preserve">II. Egyéb működési kiadásokon belül Áh.-n kívülre átadott támogatások:   </t>
  </si>
  <si>
    <t>Batéi Sportegyesület</t>
  </si>
  <si>
    <t>Batéi  Közművelődési és Hagyományőrző Egyesület, B</t>
  </si>
  <si>
    <t xml:space="preserve">Batéi Romák Egyesülete, </t>
  </si>
  <si>
    <t xml:space="preserve"> Batéi Polgárőregyesület,</t>
  </si>
  <si>
    <t xml:space="preserve"> Őszi Rózsák Nyugdíjas Klub- Igal Alapszolg. Keresztül</t>
  </si>
  <si>
    <t>Egyéb civil szervezet támogatása kérelemre</t>
  </si>
  <si>
    <t>Zselici lámpások</t>
  </si>
  <si>
    <t xml:space="preserve"> - NEFELA (jégeső elhárítás)</t>
  </si>
  <si>
    <t xml:space="preserve"> - Kaposvölgyi Vízitársulat</t>
  </si>
  <si>
    <t>Batéi Közös Hivatal</t>
  </si>
  <si>
    <t>Baté és Hivatal mindösszesen</t>
  </si>
  <si>
    <t>5 - ből GYVK Erzsébet utalvány</t>
  </si>
  <si>
    <t>Működési célú költségvetési támogatások és kiegészítő támogatások - bérkompenzáció</t>
  </si>
  <si>
    <t>ÁHT-n belüli megelőlegezés</t>
  </si>
  <si>
    <t>Települési arculati kézikönyv</t>
  </si>
  <si>
    <t>Megelőlegezés</t>
  </si>
  <si>
    <t>19. melléklet a(z) 5/2018 (V.  . ) önkormányzati rendelethez</t>
  </si>
  <si>
    <t>107060 GYVK Erzsébet utalvány</t>
  </si>
  <si>
    <t>4. melléklet a(z)  5/2018.(V.31 .) önkormányzati rendelethez</t>
  </si>
  <si>
    <t xml:space="preserve">5. melléklet a (z)  5/2018.( V. 31.  ) önkormányzati rendeletethez: Az önkormányzat és a Hivatal bevételei összesítve  </t>
  </si>
  <si>
    <t>6.  melléklet a(z)   5/2018.( V.  31.  ) önkormányzati rendelethez</t>
  </si>
  <si>
    <t>7.  melléklet a(z) 5/2018.(V.  31. ) önkormányzati rendelethez</t>
  </si>
  <si>
    <t>10.  melléklet a(z)  5/2018.(V. 31 .) önkormányzati rendelethez</t>
  </si>
  <si>
    <t>17. melléklet a(z)   5/2018 (V.  31 )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</si>
</sst>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  <numFmt numFmtId="175" formatCode="_-* #,##0.000\ _F_t_-;\-* #,##0.000\ _F_t_-;_-* &quot;-&quot;??\ _F_t_-;_-@_-"/>
    <numFmt numFmtId="176" formatCode="_-* #,##0.0000\ _F_t_-;\-* #,##0.0000\ _F_t_-;_-* &quot;-&quot;??\ _F_t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6" fontId="1" fillId="0" borderId="10" xfId="4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166" fontId="0" fillId="32" borderId="10" xfId="40" applyNumberFormat="1" applyFont="1" applyFill="1" applyBorder="1" applyAlignment="1">
      <alignment/>
    </xf>
    <xf numFmtId="166" fontId="0" fillId="32" borderId="10" xfId="4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16" fillId="0" borderId="11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5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13" xfId="40" applyNumberFormat="1" applyFont="1" applyBorder="1" applyAlignment="1">
      <alignment horizontal="center" vertical="center"/>
    </xf>
    <xf numFmtId="166" fontId="0" fillId="0" borderId="17" xfId="40" applyNumberFormat="1" applyFont="1" applyBorder="1" applyAlignment="1">
      <alignment horizontal="center" vertical="center"/>
    </xf>
    <xf numFmtId="166" fontId="0" fillId="0" borderId="14" xfId="4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B26" sqref="B26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7.421875" style="0" customWidth="1"/>
    <col min="6" max="7" width="17.00390625" style="0" bestFit="1" customWidth="1"/>
  </cols>
  <sheetData>
    <row r="1" ht="12.75">
      <c r="B1" s="1" t="s">
        <v>508</v>
      </c>
    </row>
    <row r="3" ht="12.75">
      <c r="B3" s="1" t="s">
        <v>427</v>
      </c>
    </row>
    <row r="4" ht="15.75">
      <c r="B4" s="6" t="s">
        <v>428</v>
      </c>
    </row>
    <row r="5" spans="4:10" ht="12.75">
      <c r="D5" s="82" t="s">
        <v>340</v>
      </c>
      <c r="G5" s="82" t="s">
        <v>340</v>
      </c>
      <c r="I5" s="1"/>
      <c r="J5" s="1"/>
    </row>
    <row r="6" spans="1:10" ht="12.75">
      <c r="A6" s="8"/>
      <c r="B6" s="35" t="s">
        <v>77</v>
      </c>
      <c r="C6" s="8" t="s">
        <v>78</v>
      </c>
      <c r="D6" s="8" t="s">
        <v>106</v>
      </c>
      <c r="E6" s="8" t="s">
        <v>440</v>
      </c>
      <c r="F6" s="8" t="s">
        <v>107</v>
      </c>
      <c r="G6" s="19" t="s">
        <v>118</v>
      </c>
      <c r="I6" s="1"/>
      <c r="J6" s="1"/>
    </row>
    <row r="7" spans="1:7" ht="18">
      <c r="A7" s="8"/>
      <c r="B7" s="129" t="s">
        <v>10</v>
      </c>
      <c r="C7" s="131"/>
      <c r="D7" s="130"/>
      <c r="E7" s="129" t="s">
        <v>11</v>
      </c>
      <c r="F7" s="130"/>
      <c r="G7" s="8"/>
    </row>
    <row r="8" spans="1:7" ht="12.75">
      <c r="A8" s="8"/>
      <c r="B8" s="57" t="s">
        <v>0</v>
      </c>
      <c r="C8" s="23" t="s">
        <v>56</v>
      </c>
      <c r="D8" s="23" t="s">
        <v>441</v>
      </c>
      <c r="E8" s="22" t="s">
        <v>0</v>
      </c>
      <c r="F8" s="23" t="s">
        <v>56</v>
      </c>
      <c r="G8" s="9" t="s">
        <v>441</v>
      </c>
    </row>
    <row r="9" spans="1:7" ht="18">
      <c r="A9" s="8">
        <v>1</v>
      </c>
      <c r="B9" s="58" t="s">
        <v>36</v>
      </c>
      <c r="C9" s="25"/>
      <c r="D9" s="25"/>
      <c r="E9" s="24" t="s">
        <v>12</v>
      </c>
      <c r="F9" s="25"/>
      <c r="G9" s="8"/>
    </row>
    <row r="10" spans="1:7" ht="16.5">
      <c r="A10" s="8">
        <v>2</v>
      </c>
      <c r="B10" s="59" t="s">
        <v>13</v>
      </c>
      <c r="C10" s="27"/>
      <c r="D10" s="27"/>
      <c r="E10" s="26" t="s">
        <v>14</v>
      </c>
      <c r="F10" s="27"/>
      <c r="G10" s="8"/>
    </row>
    <row r="11" spans="1:7" ht="15.75">
      <c r="A11" s="8">
        <v>3</v>
      </c>
      <c r="B11" s="60" t="s">
        <v>2</v>
      </c>
      <c r="C11" s="29"/>
      <c r="D11" s="29"/>
      <c r="E11" s="28" t="s">
        <v>2</v>
      </c>
      <c r="F11" s="29"/>
      <c r="G11" s="8"/>
    </row>
    <row r="12" spans="1:7" ht="12.75">
      <c r="A12" s="8">
        <v>4</v>
      </c>
      <c r="B12" s="61" t="s">
        <v>147</v>
      </c>
      <c r="C12" s="31">
        <f>'5.bev. forrásonként'!H26</f>
        <v>130818377</v>
      </c>
      <c r="D12" s="31">
        <f>'5.bev. forrásonként'!I26</f>
        <v>135315586</v>
      </c>
      <c r="E12" s="30" t="s">
        <v>5</v>
      </c>
      <c r="F12" s="31">
        <f>'6. Kiadások'!F11</f>
        <v>95227510</v>
      </c>
      <c r="G12" s="31">
        <f>'6. Kiadások'!G11</f>
        <v>98579013</v>
      </c>
    </row>
    <row r="13" spans="1:7" ht="12.75">
      <c r="A13" s="8">
        <v>5</v>
      </c>
      <c r="B13" s="62" t="s">
        <v>85</v>
      </c>
      <c r="C13" s="31">
        <f>'5.bev. forrásonként'!H39</f>
        <v>22809104</v>
      </c>
      <c r="D13" s="31">
        <f>'5.bev. forrásonként'!I39</f>
        <v>25165881</v>
      </c>
      <c r="E13" s="30" t="s">
        <v>86</v>
      </c>
      <c r="F13" s="31">
        <f>'6. Kiadások'!F12</f>
        <v>19961202</v>
      </c>
      <c r="G13" s="31">
        <f>'6. Kiadások'!G12</f>
        <v>20623966</v>
      </c>
    </row>
    <row r="14" spans="1:7" ht="12.75">
      <c r="A14" s="8">
        <v>6</v>
      </c>
      <c r="B14" s="62" t="s">
        <v>328</v>
      </c>
      <c r="C14" s="31">
        <f>'5.bev. forrásonként'!H64</f>
        <v>12630000</v>
      </c>
      <c r="D14" s="31">
        <f>'5.bev. forrásonként'!I64</f>
        <v>14230000</v>
      </c>
      <c r="E14" s="30" t="s">
        <v>63</v>
      </c>
      <c r="F14" s="31">
        <f>'6. Kiadások'!F13</f>
        <v>45191000</v>
      </c>
      <c r="G14" s="31">
        <f>'6. Kiadások'!G13</f>
        <v>45779889</v>
      </c>
    </row>
    <row r="15" spans="1:7" ht="12.75">
      <c r="A15" s="8">
        <v>7</v>
      </c>
      <c r="B15" s="62" t="s">
        <v>367</v>
      </c>
      <c r="C15" s="31">
        <f>'5.bev. forrásonként'!H78</f>
        <v>3919938</v>
      </c>
      <c r="D15" s="31">
        <f>'5.bev. forrásonként'!I78</f>
        <v>6975119</v>
      </c>
      <c r="E15" s="30" t="s">
        <v>15</v>
      </c>
      <c r="F15" s="31">
        <f>'6. Kiadások'!F14</f>
        <v>5746730</v>
      </c>
      <c r="G15" s="31">
        <f>'6. Kiadások'!G14</f>
        <v>6927271</v>
      </c>
    </row>
    <row r="16" spans="1:7" ht="12.75">
      <c r="A16" s="8">
        <v>8</v>
      </c>
      <c r="B16" s="62" t="s">
        <v>379</v>
      </c>
      <c r="C16" s="31">
        <f>'5.bev. forrásonként'!H90</f>
        <v>0</v>
      </c>
      <c r="D16" s="31">
        <f>'5.bev. forrásonként'!I90</f>
        <v>0</v>
      </c>
      <c r="E16" s="30" t="s">
        <v>87</v>
      </c>
      <c r="F16" s="31">
        <f>'6. Kiadások'!F15</f>
        <v>8228396</v>
      </c>
      <c r="G16" s="31">
        <f>'6. Kiadások'!G15</f>
        <v>10430740</v>
      </c>
    </row>
    <row r="17" spans="1:7" ht="14.25">
      <c r="A17" s="8">
        <v>9</v>
      </c>
      <c r="B17" s="83" t="s">
        <v>55</v>
      </c>
      <c r="C17" s="31">
        <f>SUM(C12:C16)</f>
        <v>170177419</v>
      </c>
      <c r="D17" s="31">
        <f>SUM(D12:D16)</f>
        <v>181686586</v>
      </c>
      <c r="E17" s="81" t="s">
        <v>55</v>
      </c>
      <c r="F17" s="31">
        <f>SUM(F12:F16)</f>
        <v>174354838</v>
      </c>
      <c r="G17" s="31">
        <f>SUM(G12:G16)</f>
        <v>182340879</v>
      </c>
    </row>
    <row r="18" spans="1:7" ht="12.75">
      <c r="A18" s="8"/>
      <c r="B18" s="61"/>
      <c r="C18" s="31"/>
      <c r="D18" s="31"/>
      <c r="E18" s="30"/>
      <c r="F18" s="31"/>
      <c r="G18" s="31"/>
    </row>
    <row r="19" spans="1:7" ht="15.75">
      <c r="A19" s="8">
        <v>11</v>
      </c>
      <c r="B19" s="60" t="s">
        <v>3</v>
      </c>
      <c r="C19" s="29"/>
      <c r="D19" s="29"/>
      <c r="E19" s="28" t="s">
        <v>37</v>
      </c>
      <c r="F19" s="29"/>
      <c r="G19" s="29"/>
    </row>
    <row r="20" spans="1:7" ht="12.75">
      <c r="A20" s="8">
        <v>12</v>
      </c>
      <c r="B20" s="61" t="s">
        <v>60</v>
      </c>
      <c r="C20" s="31">
        <f>'5.bev. forrásonként'!H84</f>
        <v>1000000</v>
      </c>
      <c r="D20" s="31">
        <f>'5.bev. forrásonként'!I84</f>
        <v>2000000</v>
      </c>
      <c r="E20" s="30" t="s">
        <v>6</v>
      </c>
      <c r="F20" s="31">
        <f>'6. Kiadások'!F20</f>
        <v>22728682</v>
      </c>
      <c r="G20" s="31">
        <f>'6. Kiadások'!G20</f>
        <v>24096532</v>
      </c>
    </row>
    <row r="21" spans="1:7" ht="12.75">
      <c r="A21" s="8">
        <v>13</v>
      </c>
      <c r="B21" s="61" t="s">
        <v>88</v>
      </c>
      <c r="C21" s="31">
        <f>'5.bev. forrásonként'!H47</f>
        <v>1100042</v>
      </c>
      <c r="D21" s="31">
        <f>'5.bev. forrásonként'!I47</f>
        <v>72907766</v>
      </c>
      <c r="E21" s="30" t="s">
        <v>16</v>
      </c>
      <c r="F21" s="31">
        <f>'6. Kiadások'!F21</f>
        <v>7098378</v>
      </c>
      <c r="G21" s="31">
        <f>'6. Kiadások'!G21</f>
        <v>80197102</v>
      </c>
    </row>
    <row r="22" spans="1:7" ht="12.75">
      <c r="A22" s="8">
        <v>14</v>
      </c>
      <c r="B22" s="61" t="s">
        <v>89</v>
      </c>
      <c r="C22" s="31">
        <f>'5.bev. forrásonként'!H96</f>
        <v>0</v>
      </c>
      <c r="D22" s="31">
        <f>'5.bev. forrásonként'!I96</f>
        <v>0</v>
      </c>
      <c r="E22" s="30" t="s">
        <v>90</v>
      </c>
      <c r="F22" s="31">
        <v>0</v>
      </c>
      <c r="G22" s="31">
        <v>0</v>
      </c>
    </row>
    <row r="23" spans="1:7" ht="12.75">
      <c r="A23" s="8">
        <v>15</v>
      </c>
      <c r="B23" s="35"/>
      <c r="C23" s="8"/>
      <c r="D23" s="8"/>
      <c r="E23" s="30" t="s">
        <v>8</v>
      </c>
      <c r="F23" s="31">
        <f>'6. Kiadások'!F22</f>
        <v>0</v>
      </c>
      <c r="G23" s="31">
        <f>'6. Kiadások'!G22</f>
        <v>0</v>
      </c>
    </row>
    <row r="24" spans="1:7" ht="12.75">
      <c r="A24" s="8">
        <v>16</v>
      </c>
      <c r="B24" s="35"/>
      <c r="C24" s="8"/>
      <c r="D24" s="8"/>
      <c r="E24" s="30" t="s">
        <v>9</v>
      </c>
      <c r="F24" s="31">
        <f>'6. Kiadások'!F23</f>
        <v>0</v>
      </c>
      <c r="G24" s="31">
        <f>'6. Kiadások'!G23</f>
        <v>0</v>
      </c>
    </row>
    <row r="25" spans="1:7" ht="14.25">
      <c r="A25" s="8">
        <v>17</v>
      </c>
      <c r="B25" s="63"/>
      <c r="C25" s="31"/>
      <c r="D25" s="31"/>
      <c r="E25" s="30" t="s">
        <v>91</v>
      </c>
      <c r="F25" s="31">
        <f>'6. Kiadások'!F24</f>
        <v>0</v>
      </c>
      <c r="G25" s="31">
        <f>'6. Kiadások'!G24</f>
        <v>0</v>
      </c>
    </row>
    <row r="26" spans="1:7" ht="14.25">
      <c r="A26" s="8">
        <v>18</v>
      </c>
      <c r="B26" s="83" t="s">
        <v>55</v>
      </c>
      <c r="C26" s="31">
        <f>SUM(C20:C25)</f>
        <v>2100042</v>
      </c>
      <c r="D26" s="31">
        <f>SUM(D20:D25)</f>
        <v>74907766</v>
      </c>
      <c r="E26" s="81" t="s">
        <v>55</v>
      </c>
      <c r="F26" s="31">
        <f>SUM(F20:F25)</f>
        <v>29827060</v>
      </c>
      <c r="G26" s="31">
        <f>SUM(G20:G25)</f>
        <v>104293634</v>
      </c>
    </row>
    <row r="27" spans="1:7" ht="16.5">
      <c r="A27" s="8">
        <v>19</v>
      </c>
      <c r="B27" s="64"/>
      <c r="C27" s="31"/>
      <c r="D27" s="31"/>
      <c r="E27" s="26" t="s">
        <v>74</v>
      </c>
      <c r="F27" s="27"/>
      <c r="G27" s="27"/>
    </row>
    <row r="28" spans="1:7" ht="15.75">
      <c r="A28" s="8">
        <v>20</v>
      </c>
      <c r="B28" s="60"/>
      <c r="C28" s="31"/>
      <c r="D28" s="31"/>
      <c r="E28" s="28" t="s">
        <v>17</v>
      </c>
      <c r="F28" s="29"/>
      <c r="G28" s="29"/>
    </row>
    <row r="29" spans="1:7" ht="15.75">
      <c r="A29" s="8">
        <v>21</v>
      </c>
      <c r="B29" s="60"/>
      <c r="C29" s="31"/>
      <c r="D29" s="31"/>
      <c r="E29" s="38" t="s">
        <v>1</v>
      </c>
      <c r="F29" s="31">
        <f>'6. Kiadások'!F28</f>
        <v>3868894</v>
      </c>
      <c r="G29" s="31">
        <f>'6. Kiadások'!G28</f>
        <v>56693</v>
      </c>
    </row>
    <row r="30" spans="1:7" ht="14.25">
      <c r="A30" s="8">
        <v>22</v>
      </c>
      <c r="B30" s="63"/>
      <c r="C30" s="31"/>
      <c r="D30" s="31"/>
      <c r="E30" s="30" t="s">
        <v>18</v>
      </c>
      <c r="F30" s="31">
        <f>'6. Kiadások'!F29</f>
        <v>0</v>
      </c>
      <c r="G30" s="31">
        <f>'6. Kiadások'!G29</f>
        <v>0</v>
      </c>
    </row>
    <row r="31" spans="1:7" ht="14.25">
      <c r="A31" s="8">
        <v>23</v>
      </c>
      <c r="B31" s="63"/>
      <c r="C31" s="31"/>
      <c r="D31" s="31"/>
      <c r="E31" s="30" t="s">
        <v>55</v>
      </c>
      <c r="F31" s="31">
        <f>SUM(F29:F30)</f>
        <v>3868894</v>
      </c>
      <c r="G31" s="31">
        <f>SUM(G29:G30)</f>
        <v>56693</v>
      </c>
    </row>
    <row r="32" spans="1:7" ht="15.75">
      <c r="A32" s="8">
        <v>24</v>
      </c>
      <c r="B32" s="60"/>
      <c r="C32" s="31"/>
      <c r="D32" s="31"/>
      <c r="E32" s="28" t="s">
        <v>19</v>
      </c>
      <c r="F32" s="29"/>
      <c r="G32" s="29"/>
    </row>
    <row r="33" spans="1:7" ht="14.25">
      <c r="A33" s="8">
        <v>25</v>
      </c>
      <c r="B33" s="63"/>
      <c r="C33" s="31"/>
      <c r="D33" s="31"/>
      <c r="E33" s="30" t="s">
        <v>20</v>
      </c>
      <c r="F33" s="31">
        <v>0</v>
      </c>
      <c r="G33" s="31">
        <v>0</v>
      </c>
    </row>
    <row r="34" spans="1:7" ht="18">
      <c r="A34" s="8">
        <v>26</v>
      </c>
      <c r="B34" s="58"/>
      <c r="C34" s="31"/>
      <c r="D34" s="31"/>
      <c r="E34" s="24" t="s">
        <v>21</v>
      </c>
      <c r="F34" s="25"/>
      <c r="G34" s="25"/>
    </row>
    <row r="35" spans="1:7" ht="14.25">
      <c r="A35" s="8">
        <v>27</v>
      </c>
      <c r="B35" s="63"/>
      <c r="C35" s="31"/>
      <c r="D35" s="31"/>
      <c r="E35" s="30" t="s">
        <v>22</v>
      </c>
      <c r="F35" s="31">
        <v>0</v>
      </c>
      <c r="G35" s="31">
        <v>0</v>
      </c>
    </row>
    <row r="36" spans="1:7" ht="14.25">
      <c r="A36" s="8">
        <v>28</v>
      </c>
      <c r="B36" s="63"/>
      <c r="C36" s="31"/>
      <c r="D36" s="31"/>
      <c r="E36" s="30" t="s">
        <v>23</v>
      </c>
      <c r="F36" s="31">
        <v>0</v>
      </c>
      <c r="G36" s="31">
        <v>0</v>
      </c>
    </row>
    <row r="37" spans="1:7" ht="14.25">
      <c r="A37" s="8">
        <v>29</v>
      </c>
      <c r="B37" s="63"/>
      <c r="C37" s="31"/>
      <c r="D37" s="31"/>
      <c r="E37" s="30" t="s">
        <v>55</v>
      </c>
      <c r="F37" s="31">
        <f>SUM(F35:F36)</f>
        <v>0</v>
      </c>
      <c r="G37" s="31">
        <f>SUM(G35:G36)</f>
        <v>0</v>
      </c>
    </row>
    <row r="38" spans="1:7" ht="14.25">
      <c r="A38" s="8">
        <v>30</v>
      </c>
      <c r="B38" s="63"/>
      <c r="C38" s="31"/>
      <c r="D38" s="31"/>
      <c r="E38" s="30"/>
      <c r="F38" s="31"/>
      <c r="G38" s="31"/>
    </row>
    <row r="39" spans="1:7" ht="18">
      <c r="A39" s="8">
        <v>31</v>
      </c>
      <c r="B39" s="58"/>
      <c r="C39" s="31"/>
      <c r="D39" s="31"/>
      <c r="E39" s="24" t="s">
        <v>24</v>
      </c>
      <c r="F39" s="25"/>
      <c r="G39" s="25"/>
    </row>
    <row r="40" spans="1:7" ht="15" customHeight="1">
      <c r="A40" s="8">
        <v>32</v>
      </c>
      <c r="B40" s="54" t="s">
        <v>503</v>
      </c>
      <c r="C40" s="31"/>
      <c r="D40" s="31">
        <f>'5.bev. forrásonként'!I113</f>
        <v>4689227</v>
      </c>
      <c r="E40" s="54" t="s">
        <v>420</v>
      </c>
      <c r="F40" s="31">
        <f>'6. Kiadások'!F35</f>
        <v>5226669</v>
      </c>
      <c r="G40" s="31">
        <f>'6. Kiadások'!G35</f>
        <v>9915896</v>
      </c>
    </row>
    <row r="41" spans="1:7" ht="14.25">
      <c r="A41" s="8">
        <v>33</v>
      </c>
      <c r="B41" s="63"/>
      <c r="C41" s="31"/>
      <c r="D41" s="31"/>
      <c r="E41" s="30" t="s">
        <v>25</v>
      </c>
      <c r="F41" s="31">
        <v>0</v>
      </c>
      <c r="G41" s="31">
        <v>0</v>
      </c>
    </row>
    <row r="42" spans="1:7" ht="14.25">
      <c r="A42" s="8">
        <v>34</v>
      </c>
      <c r="B42" s="63"/>
      <c r="C42" s="31"/>
      <c r="D42" s="31"/>
      <c r="E42" s="30" t="s">
        <v>421</v>
      </c>
      <c r="F42" s="31">
        <v>0</v>
      </c>
      <c r="G42" s="31">
        <v>0</v>
      </c>
    </row>
    <row r="43" spans="1:7" ht="48">
      <c r="A43" s="8">
        <v>35</v>
      </c>
      <c r="B43" s="65" t="s">
        <v>38</v>
      </c>
      <c r="C43" s="29">
        <f>C17+C26</f>
        <v>172277461</v>
      </c>
      <c r="D43" s="29">
        <f>D17+D26+D40</f>
        <v>261283579</v>
      </c>
      <c r="E43" s="24" t="s">
        <v>26</v>
      </c>
      <c r="F43" s="29">
        <f>F17+F26+F31+F40</f>
        <v>213277461</v>
      </c>
      <c r="G43" s="29">
        <f>G17+G26+G31+G40</f>
        <v>296607102</v>
      </c>
    </row>
    <row r="44" spans="1:7" ht="18">
      <c r="A44" s="8">
        <v>36</v>
      </c>
      <c r="B44" s="66"/>
      <c r="C44" s="31"/>
      <c r="D44" s="31"/>
      <c r="E44" s="24" t="s">
        <v>27</v>
      </c>
      <c r="F44" s="25"/>
      <c r="G44" s="25"/>
    </row>
    <row r="45" spans="1:7" ht="14.25">
      <c r="A45" s="8">
        <v>37</v>
      </c>
      <c r="B45" s="63"/>
      <c r="C45" s="31"/>
      <c r="D45" s="31"/>
      <c r="E45" s="30" t="s">
        <v>22</v>
      </c>
      <c r="F45" s="31">
        <v>0</v>
      </c>
      <c r="G45" s="31">
        <v>0</v>
      </c>
    </row>
    <row r="46" spans="1:7" ht="14.25">
      <c r="A46" s="8">
        <v>38</v>
      </c>
      <c r="B46" s="63"/>
      <c r="C46" s="31"/>
      <c r="D46" s="31"/>
      <c r="E46" s="30" t="s">
        <v>23</v>
      </c>
      <c r="F46" s="31">
        <v>0</v>
      </c>
      <c r="G46" s="31">
        <v>0</v>
      </c>
    </row>
    <row r="47" spans="1:7" ht="18">
      <c r="A47" s="8">
        <v>39</v>
      </c>
      <c r="B47" s="58" t="s">
        <v>28</v>
      </c>
      <c r="C47" s="25"/>
      <c r="D47" s="25"/>
      <c r="E47" s="24"/>
      <c r="F47" s="32"/>
      <c r="G47" s="32"/>
    </row>
    <row r="48" spans="1:7" ht="18">
      <c r="A48" s="8">
        <v>40</v>
      </c>
      <c r="B48" s="60" t="s">
        <v>29</v>
      </c>
      <c r="C48" s="29"/>
      <c r="D48" s="29"/>
      <c r="E48" s="33"/>
      <c r="F48" s="32"/>
      <c r="G48" s="32"/>
    </row>
    <row r="49" spans="1:7" ht="18">
      <c r="A49" s="8">
        <v>41</v>
      </c>
      <c r="B49" s="63" t="s">
        <v>39</v>
      </c>
      <c r="C49" s="31">
        <f>'5.bev. forrásonként'!H112</f>
        <v>41000000</v>
      </c>
      <c r="D49" s="31">
        <f>'5.bev. forrásonként'!I112</f>
        <v>35323523</v>
      </c>
      <c r="E49" s="30"/>
      <c r="F49" s="32"/>
      <c r="G49" s="32"/>
    </row>
    <row r="50" spans="1:7" ht="18">
      <c r="A50" s="8">
        <v>42</v>
      </c>
      <c r="B50" s="63" t="s">
        <v>40</v>
      </c>
      <c r="C50" s="31">
        <f>'5.bev. forrásonként'!H109</f>
        <v>0</v>
      </c>
      <c r="D50" s="31">
        <f>'5.bev. forrásonként'!I109</f>
        <v>0</v>
      </c>
      <c r="E50" s="30"/>
      <c r="F50" s="32"/>
      <c r="G50" s="32"/>
    </row>
    <row r="51" spans="1:7" ht="18">
      <c r="A51" s="8">
        <v>43</v>
      </c>
      <c r="B51" s="60" t="s">
        <v>30</v>
      </c>
      <c r="C51" s="29"/>
      <c r="D51" s="29"/>
      <c r="E51" s="33"/>
      <c r="F51" s="32"/>
      <c r="G51" s="32"/>
    </row>
    <row r="52" spans="1:7" ht="18">
      <c r="A52" s="8">
        <v>44</v>
      </c>
      <c r="B52" s="63" t="s">
        <v>329</v>
      </c>
      <c r="C52" s="31">
        <v>0</v>
      </c>
      <c r="D52" s="31">
        <v>0</v>
      </c>
      <c r="E52" s="30"/>
      <c r="F52" s="32"/>
      <c r="G52" s="32"/>
    </row>
    <row r="53" spans="1:7" ht="18">
      <c r="A53" s="8">
        <v>45</v>
      </c>
      <c r="B53" s="63" t="s">
        <v>31</v>
      </c>
      <c r="C53" s="31">
        <v>0</v>
      </c>
      <c r="D53" s="31">
        <v>0</v>
      </c>
      <c r="E53" s="30"/>
      <c r="F53" s="32"/>
      <c r="G53" s="32"/>
    </row>
    <row r="54" spans="1:7" ht="18">
      <c r="A54" s="8">
        <v>46</v>
      </c>
      <c r="B54" s="58" t="s">
        <v>4</v>
      </c>
      <c r="C54" s="25">
        <f>C43+C50+C52+C49+C53</f>
        <v>213277461</v>
      </c>
      <c r="D54" s="25">
        <f>D43+D50+D52+D49+D53</f>
        <v>296607102</v>
      </c>
      <c r="E54" s="24" t="s">
        <v>32</v>
      </c>
      <c r="F54" s="25">
        <f>F43+F45+F46</f>
        <v>213277461</v>
      </c>
      <c r="G54" s="25">
        <f>G43+G45+G46</f>
        <v>296607102</v>
      </c>
    </row>
    <row r="55" spans="1:7" ht="14.25">
      <c r="A55" s="8">
        <v>47</v>
      </c>
      <c r="B55" s="63" t="s">
        <v>33</v>
      </c>
      <c r="C55" s="31">
        <f>C17+C52+C49</f>
        <v>211177419</v>
      </c>
      <c r="D55" s="31">
        <f>D17+D52+D49+D40</f>
        <v>221699336</v>
      </c>
      <c r="E55" s="30" t="s">
        <v>34</v>
      </c>
      <c r="F55" s="31">
        <f>F17+F31+F40</f>
        <v>183450401</v>
      </c>
      <c r="G55" s="31">
        <f>G17+G31+G40</f>
        <v>192313468</v>
      </c>
    </row>
    <row r="56" spans="1:7" ht="14.25">
      <c r="A56" s="8">
        <v>48</v>
      </c>
      <c r="B56" s="63" t="s">
        <v>35</v>
      </c>
      <c r="C56" s="31">
        <f>C26+C50</f>
        <v>2100042</v>
      </c>
      <c r="D56" s="31">
        <f>D26+D50</f>
        <v>74907766</v>
      </c>
      <c r="E56" s="30" t="s">
        <v>41</v>
      </c>
      <c r="F56" s="31">
        <f>F26</f>
        <v>29827060</v>
      </c>
      <c r="G56" s="31">
        <f>G26</f>
        <v>104293634</v>
      </c>
    </row>
  </sheetData>
  <sheetProtection/>
  <mergeCells count="2">
    <mergeCell ref="E7:F7"/>
    <mergeCell ref="B7:D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3.7109375" style="1" bestFit="1" customWidth="1"/>
    <col min="7" max="7" width="14.8515625" style="1" customWidth="1"/>
    <col min="8" max="8" width="15.00390625" style="1" customWidth="1"/>
    <col min="9" max="9" width="14.7109375" style="0" bestFit="1" customWidth="1"/>
  </cols>
  <sheetData>
    <row r="1" spans="1:8" ht="12.75">
      <c r="A1" s="133" t="s">
        <v>509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132" t="s">
        <v>341</v>
      </c>
      <c r="B2" s="132"/>
      <c r="C2" s="132"/>
      <c r="D2" s="132"/>
      <c r="E2" s="132"/>
      <c r="F2" s="132"/>
      <c r="G2" s="132"/>
      <c r="H2" s="132"/>
    </row>
    <row r="3" spans="1:8" ht="15">
      <c r="A3" s="1"/>
      <c r="C3" s="1" t="s">
        <v>427</v>
      </c>
      <c r="F3" s="7"/>
      <c r="G3" s="7"/>
      <c r="H3" s="7"/>
    </row>
    <row r="4" spans="1:9" ht="12.75">
      <c r="A4" s="11" t="s">
        <v>79</v>
      </c>
      <c r="B4" s="17" t="s">
        <v>80</v>
      </c>
      <c r="C4" s="11" t="s">
        <v>81</v>
      </c>
      <c r="D4" s="11" t="s">
        <v>82</v>
      </c>
      <c r="E4" s="11" t="s">
        <v>129</v>
      </c>
      <c r="F4" s="11" t="s">
        <v>108</v>
      </c>
      <c r="G4" s="11" t="s">
        <v>109</v>
      </c>
      <c r="H4" s="11" t="s">
        <v>110</v>
      </c>
      <c r="I4" s="54" t="s">
        <v>111</v>
      </c>
    </row>
    <row r="5" spans="1:9" ht="25.5">
      <c r="A5" s="21" t="s">
        <v>153</v>
      </c>
      <c r="B5" s="37" t="s">
        <v>154</v>
      </c>
      <c r="C5" s="20" t="s">
        <v>155</v>
      </c>
      <c r="D5" s="73" t="s">
        <v>156</v>
      </c>
      <c r="E5" s="9" t="s">
        <v>157</v>
      </c>
      <c r="F5" s="18" t="s">
        <v>158</v>
      </c>
      <c r="G5" s="73" t="s">
        <v>159</v>
      </c>
      <c r="H5" s="108" t="s">
        <v>160</v>
      </c>
      <c r="I5" s="8" t="s">
        <v>437</v>
      </c>
    </row>
    <row r="6" spans="1:9" ht="15.75">
      <c r="A6" s="8">
        <v>1</v>
      </c>
      <c r="B6" s="37">
        <v>1</v>
      </c>
      <c r="C6" s="47" t="s">
        <v>161</v>
      </c>
      <c r="D6" s="8" t="s">
        <v>162</v>
      </c>
      <c r="E6" s="88"/>
      <c r="F6" s="88"/>
      <c r="G6" s="86"/>
      <c r="H6" s="88"/>
      <c r="I6" s="8"/>
    </row>
    <row r="7" spans="1:9" ht="12.75">
      <c r="A7" s="8">
        <v>2</v>
      </c>
      <c r="B7" s="37" t="s">
        <v>163</v>
      </c>
      <c r="C7" s="46" t="s">
        <v>429</v>
      </c>
      <c r="D7" s="8"/>
      <c r="E7" s="88"/>
      <c r="F7" s="88"/>
      <c r="G7" s="109">
        <v>79554600</v>
      </c>
      <c r="H7" s="88">
        <f>E7+F7+G7</f>
        <v>79554600</v>
      </c>
      <c r="I7" s="88">
        <v>79554600</v>
      </c>
    </row>
    <row r="8" spans="1:9" ht="12.75">
      <c r="A8" s="8">
        <v>3</v>
      </c>
      <c r="B8" s="37" t="s">
        <v>165</v>
      </c>
      <c r="C8" s="46" t="s">
        <v>164</v>
      </c>
      <c r="D8" s="8"/>
      <c r="E8" s="109">
        <v>1750550</v>
      </c>
      <c r="F8" s="88"/>
      <c r="G8" s="89"/>
      <c r="H8" s="88">
        <f>E8+F8+G8</f>
        <v>1750550</v>
      </c>
      <c r="I8" s="88">
        <v>1750550</v>
      </c>
    </row>
    <row r="9" spans="1:9" ht="12.75">
      <c r="A9" s="8">
        <v>4</v>
      </c>
      <c r="B9" s="37" t="s">
        <v>167</v>
      </c>
      <c r="C9" s="34" t="s">
        <v>166</v>
      </c>
      <c r="D9" s="8"/>
      <c r="E9" s="109">
        <v>1920000</v>
      </c>
      <c r="F9" s="88"/>
      <c r="G9" s="89"/>
      <c r="H9" s="88">
        <f aca="true" t="shared" si="0" ref="H9:I25">E9+F9+G9</f>
        <v>1920000</v>
      </c>
      <c r="I9" s="88">
        <v>1920000</v>
      </c>
    </row>
    <row r="10" spans="1:9" ht="12.75">
      <c r="A10" s="8">
        <v>5</v>
      </c>
      <c r="B10" s="37" t="s">
        <v>169</v>
      </c>
      <c r="C10" s="34" t="s">
        <v>168</v>
      </c>
      <c r="D10" s="8"/>
      <c r="E10" s="109">
        <v>1048938</v>
      </c>
      <c r="F10" s="88"/>
      <c r="G10" s="89"/>
      <c r="H10" s="88">
        <f t="shared" si="0"/>
        <v>1048938</v>
      </c>
      <c r="I10" s="88">
        <v>1048938</v>
      </c>
    </row>
    <row r="11" spans="1:9" ht="12.75">
      <c r="A11" s="8">
        <v>6</v>
      </c>
      <c r="B11" s="74" t="s">
        <v>171</v>
      </c>
      <c r="C11" s="34" t="s">
        <v>170</v>
      </c>
      <c r="D11" s="8"/>
      <c r="E11" s="109">
        <v>801310</v>
      </c>
      <c r="F11" s="88"/>
      <c r="G11" s="89"/>
      <c r="H11" s="88">
        <f t="shared" si="0"/>
        <v>801310</v>
      </c>
      <c r="I11" s="88">
        <v>801310</v>
      </c>
    </row>
    <row r="12" spans="1:9" ht="12.75">
      <c r="A12" s="8">
        <v>7</v>
      </c>
      <c r="B12" s="74" t="s">
        <v>351</v>
      </c>
      <c r="C12" s="8" t="s">
        <v>172</v>
      </c>
      <c r="D12" s="8"/>
      <c r="E12" s="88">
        <v>5000000</v>
      </c>
      <c r="F12" s="88"/>
      <c r="G12" s="89"/>
      <c r="H12" s="88">
        <f t="shared" si="0"/>
        <v>5000000</v>
      </c>
      <c r="I12" s="88">
        <v>5000000</v>
      </c>
    </row>
    <row r="13" spans="1:9" ht="12.75">
      <c r="A13" s="8">
        <v>8</v>
      </c>
      <c r="B13" s="74" t="s">
        <v>352</v>
      </c>
      <c r="C13" s="11" t="s">
        <v>342</v>
      </c>
      <c r="D13" s="8"/>
      <c r="E13" s="109">
        <v>2550</v>
      </c>
      <c r="F13" s="88"/>
      <c r="G13" s="89"/>
      <c r="H13" s="88">
        <f t="shared" si="0"/>
        <v>2550</v>
      </c>
      <c r="I13" s="88">
        <v>2550</v>
      </c>
    </row>
    <row r="14" spans="1:9" ht="12.75">
      <c r="A14" s="8">
        <v>9</v>
      </c>
      <c r="B14" s="104" t="s">
        <v>430</v>
      </c>
      <c r="C14" s="8" t="s">
        <v>330</v>
      </c>
      <c r="D14" s="8"/>
      <c r="E14" s="109">
        <v>3788405</v>
      </c>
      <c r="F14" s="88"/>
      <c r="G14" s="89">
        <v>28639656</v>
      </c>
      <c r="H14" s="88">
        <f t="shared" si="0"/>
        <v>32428061</v>
      </c>
      <c r="I14" s="88">
        <v>32428061</v>
      </c>
    </row>
    <row r="15" spans="1:9" ht="12.75">
      <c r="A15" s="8">
        <v>10</v>
      </c>
      <c r="B15" s="104" t="s">
        <v>431</v>
      </c>
      <c r="C15" s="11" t="s">
        <v>432</v>
      </c>
      <c r="D15" s="8"/>
      <c r="E15" s="109">
        <v>52832</v>
      </c>
      <c r="F15" s="88"/>
      <c r="G15" s="89">
        <v>98806</v>
      </c>
      <c r="H15" s="88">
        <f t="shared" si="0"/>
        <v>151638</v>
      </c>
      <c r="I15" s="88">
        <v>151638</v>
      </c>
    </row>
    <row r="16" spans="1:9" ht="12.75">
      <c r="A16" s="8">
        <v>11</v>
      </c>
      <c r="B16" s="74" t="s">
        <v>442</v>
      </c>
      <c r="C16" s="11" t="s">
        <v>438</v>
      </c>
      <c r="D16" s="8"/>
      <c r="E16" s="109"/>
      <c r="F16" s="88"/>
      <c r="G16" s="89"/>
      <c r="H16" s="88"/>
      <c r="I16" s="88">
        <v>1000000</v>
      </c>
    </row>
    <row r="17" spans="1:9" ht="12.75">
      <c r="A17" s="8">
        <v>12</v>
      </c>
      <c r="B17" s="37">
        <v>2</v>
      </c>
      <c r="C17" s="19" t="s">
        <v>173</v>
      </c>
      <c r="D17" s="8" t="s">
        <v>174</v>
      </c>
      <c r="E17" s="88"/>
      <c r="F17" s="88"/>
      <c r="G17" s="89"/>
      <c r="H17" s="88">
        <f t="shared" si="0"/>
        <v>0</v>
      </c>
      <c r="I17" s="88">
        <f t="shared" si="0"/>
        <v>0</v>
      </c>
    </row>
    <row r="18" spans="1:9" ht="12.75">
      <c r="A18" s="8">
        <v>13</v>
      </c>
      <c r="B18" s="37">
        <v>3</v>
      </c>
      <c r="C18" s="54" t="s">
        <v>353</v>
      </c>
      <c r="D18" s="8" t="s">
        <v>175</v>
      </c>
      <c r="E18" s="88"/>
      <c r="F18" s="88"/>
      <c r="G18" s="89"/>
      <c r="H18" s="88">
        <f t="shared" si="0"/>
        <v>0</v>
      </c>
      <c r="I18" s="88">
        <f t="shared" si="0"/>
        <v>0</v>
      </c>
    </row>
    <row r="19" spans="1:9" ht="12.75">
      <c r="A19" s="8">
        <v>14</v>
      </c>
      <c r="B19" s="37" t="s">
        <v>163</v>
      </c>
      <c r="C19" s="54" t="s">
        <v>335</v>
      </c>
      <c r="D19" s="8"/>
      <c r="E19" s="109">
        <v>6454000</v>
      </c>
      <c r="F19" s="88"/>
      <c r="G19" s="89"/>
      <c r="H19" s="88">
        <f t="shared" si="0"/>
        <v>6454000</v>
      </c>
      <c r="I19" s="88">
        <v>6454000</v>
      </c>
    </row>
    <row r="20" spans="1:9" ht="12.75">
      <c r="A20" s="8">
        <v>15</v>
      </c>
      <c r="B20" s="37" t="s">
        <v>165</v>
      </c>
      <c r="C20" s="54" t="s">
        <v>336</v>
      </c>
      <c r="D20" s="8"/>
      <c r="E20" s="109">
        <v>506730</v>
      </c>
      <c r="F20" s="88"/>
      <c r="G20" s="89"/>
      <c r="H20" s="88">
        <f t="shared" si="0"/>
        <v>506730</v>
      </c>
      <c r="I20" s="88">
        <v>506730</v>
      </c>
    </row>
    <row r="21" spans="1:9" ht="12.75">
      <c r="A21" s="8">
        <v>16</v>
      </c>
      <c r="B21" s="37">
        <v>4</v>
      </c>
      <c r="C21" s="19" t="s">
        <v>176</v>
      </c>
      <c r="D21" s="8" t="s">
        <v>177</v>
      </c>
      <c r="E21" s="88">
        <v>1200000</v>
      </c>
      <c r="F21" s="88"/>
      <c r="G21" s="89"/>
      <c r="H21" s="88">
        <f t="shared" si="0"/>
        <v>1200000</v>
      </c>
      <c r="I21" s="88">
        <v>1200000</v>
      </c>
    </row>
    <row r="22" spans="1:9" ht="12.75">
      <c r="A22" s="8">
        <v>17</v>
      </c>
      <c r="B22" s="37">
        <v>5</v>
      </c>
      <c r="C22" s="19" t="s">
        <v>445</v>
      </c>
      <c r="D22" s="8" t="s">
        <v>178</v>
      </c>
      <c r="E22" s="88">
        <v>0</v>
      </c>
      <c r="F22" s="88"/>
      <c r="G22" s="89"/>
      <c r="H22" s="88">
        <f t="shared" si="0"/>
        <v>0</v>
      </c>
      <c r="I22" s="88">
        <v>1600743</v>
      </c>
    </row>
    <row r="23" spans="1:9" ht="12.75">
      <c r="A23" s="8">
        <v>18</v>
      </c>
      <c r="B23" s="37"/>
      <c r="C23" s="19" t="s">
        <v>444</v>
      </c>
      <c r="D23" s="8" t="s">
        <v>178</v>
      </c>
      <c r="E23" s="88"/>
      <c r="F23" s="88"/>
      <c r="G23" s="89"/>
      <c r="H23" s="88"/>
      <c r="I23" s="88">
        <v>1219200</v>
      </c>
    </row>
    <row r="24" spans="1:9" ht="12.75">
      <c r="A24" s="8">
        <v>19</v>
      </c>
      <c r="B24" s="37"/>
      <c r="C24" s="54" t="s">
        <v>502</v>
      </c>
      <c r="D24" s="11" t="s">
        <v>178</v>
      </c>
      <c r="E24" s="88"/>
      <c r="F24" s="88"/>
      <c r="G24" s="89"/>
      <c r="H24" s="88"/>
      <c r="I24" s="88">
        <v>677266</v>
      </c>
    </row>
    <row r="25" spans="1:9" ht="12.75">
      <c r="A25" s="8">
        <v>20</v>
      </c>
      <c r="B25" s="37">
        <v>6</v>
      </c>
      <c r="C25" s="19" t="s">
        <v>354</v>
      </c>
      <c r="D25" s="8" t="s">
        <v>179</v>
      </c>
      <c r="E25" s="88">
        <v>0</v>
      </c>
      <c r="F25" s="88"/>
      <c r="G25" s="89"/>
      <c r="H25" s="88">
        <f t="shared" si="0"/>
        <v>0</v>
      </c>
      <c r="I25" s="88">
        <f t="shared" si="0"/>
        <v>0</v>
      </c>
    </row>
    <row r="26" spans="1:9" ht="12.75">
      <c r="A26" s="8">
        <v>21</v>
      </c>
      <c r="B26" s="37" t="s">
        <v>59</v>
      </c>
      <c r="C26" s="18" t="s">
        <v>180</v>
      </c>
      <c r="D26" s="8" t="s">
        <v>181</v>
      </c>
      <c r="E26" s="86">
        <f>SUM(E7:E25)</f>
        <v>22525315</v>
      </c>
      <c r="F26" s="86">
        <f>SUM(F7:F25)</f>
        <v>0</v>
      </c>
      <c r="G26" s="86">
        <f>SUM(G7:G25)</f>
        <v>108293062</v>
      </c>
      <c r="H26" s="86">
        <f>SUM(H7:H25)</f>
        <v>130818377</v>
      </c>
      <c r="I26" s="86">
        <f>SUM(I7:I25)</f>
        <v>135315586</v>
      </c>
    </row>
    <row r="27" spans="1:9" ht="12.75">
      <c r="A27" s="8">
        <v>22</v>
      </c>
      <c r="B27" s="37">
        <v>1</v>
      </c>
      <c r="C27" s="54" t="s">
        <v>182</v>
      </c>
      <c r="D27" s="8" t="s">
        <v>183</v>
      </c>
      <c r="E27" s="88"/>
      <c r="F27" s="88"/>
      <c r="G27" s="89"/>
      <c r="H27" s="88">
        <v>0</v>
      </c>
      <c r="I27" s="88">
        <v>0</v>
      </c>
    </row>
    <row r="28" spans="1:9" ht="12.75">
      <c r="A28" s="8">
        <v>23</v>
      </c>
      <c r="B28" s="37">
        <v>2</v>
      </c>
      <c r="C28" s="54" t="s">
        <v>184</v>
      </c>
      <c r="D28" s="8" t="s">
        <v>185</v>
      </c>
      <c r="E28" s="88"/>
      <c r="F28" s="88"/>
      <c r="G28" s="89"/>
      <c r="H28" s="88">
        <v>0</v>
      </c>
      <c r="I28" s="88">
        <v>0</v>
      </c>
    </row>
    <row r="29" spans="1:9" ht="12.75">
      <c r="A29" s="8">
        <v>24</v>
      </c>
      <c r="B29" s="37">
        <v>3</v>
      </c>
      <c r="C29" s="54" t="s">
        <v>186</v>
      </c>
      <c r="D29" s="8" t="s">
        <v>187</v>
      </c>
      <c r="E29" s="88"/>
      <c r="F29" s="88"/>
      <c r="G29" s="89"/>
      <c r="H29" s="88">
        <v>0</v>
      </c>
      <c r="I29" s="88">
        <v>0</v>
      </c>
    </row>
    <row r="30" spans="1:9" ht="12.75">
      <c r="A30" s="8">
        <v>25</v>
      </c>
      <c r="B30" s="37">
        <v>4</v>
      </c>
      <c r="C30" s="54" t="s">
        <v>188</v>
      </c>
      <c r="D30" s="11" t="s">
        <v>189</v>
      </c>
      <c r="E30" s="86"/>
      <c r="F30" s="86"/>
      <c r="G30" s="90"/>
      <c r="H30" s="88">
        <v>0</v>
      </c>
      <c r="I30" s="88">
        <v>0</v>
      </c>
    </row>
    <row r="31" spans="1:9" ht="12.75">
      <c r="A31" s="8">
        <v>26</v>
      </c>
      <c r="B31" s="37">
        <v>5</v>
      </c>
      <c r="C31" s="19" t="s">
        <v>190</v>
      </c>
      <c r="D31" s="8" t="s">
        <v>191</v>
      </c>
      <c r="E31" s="88"/>
      <c r="F31" s="88"/>
      <c r="G31" s="89"/>
      <c r="H31" s="88"/>
      <c r="I31" s="88"/>
    </row>
    <row r="32" spans="1:9" ht="12.75">
      <c r="A32" s="8">
        <v>27</v>
      </c>
      <c r="B32" s="37" t="s">
        <v>163</v>
      </c>
      <c r="C32" s="34" t="s">
        <v>337</v>
      </c>
      <c r="D32" s="8"/>
      <c r="E32" s="109">
        <v>18650700</v>
      </c>
      <c r="F32" s="88"/>
      <c r="G32" s="89"/>
      <c r="H32" s="88">
        <f aca="true" t="shared" si="1" ref="H32:I35">E32+F32+G32</f>
        <v>18650700</v>
      </c>
      <c r="I32" s="88">
        <v>19908652</v>
      </c>
    </row>
    <row r="33" spans="1:9" ht="12.75">
      <c r="A33" s="8">
        <v>28</v>
      </c>
      <c r="B33" s="37" t="s">
        <v>165</v>
      </c>
      <c r="C33" s="34" t="s">
        <v>338</v>
      </c>
      <c r="D33" s="8"/>
      <c r="E33" s="88">
        <v>0</v>
      </c>
      <c r="F33" s="88"/>
      <c r="G33" s="89"/>
      <c r="H33" s="88">
        <f t="shared" si="1"/>
        <v>0</v>
      </c>
      <c r="I33" s="88">
        <f t="shared" si="1"/>
        <v>0</v>
      </c>
    </row>
    <row r="34" spans="1:9" ht="12.75">
      <c r="A34" s="8">
        <v>29</v>
      </c>
      <c r="B34" s="37" t="s">
        <v>167</v>
      </c>
      <c r="C34" s="43" t="s">
        <v>433</v>
      </c>
      <c r="D34" s="8"/>
      <c r="E34" s="88">
        <v>488804</v>
      </c>
      <c r="F34" s="88"/>
      <c r="G34" s="89"/>
      <c r="H34" s="88">
        <f t="shared" si="1"/>
        <v>488804</v>
      </c>
      <c r="I34" s="88">
        <f t="shared" si="1"/>
        <v>488804</v>
      </c>
    </row>
    <row r="35" spans="1:9" ht="12.75">
      <c r="A35" s="8">
        <v>30</v>
      </c>
      <c r="B35" s="37" t="s">
        <v>169</v>
      </c>
      <c r="C35" s="43" t="s">
        <v>434</v>
      </c>
      <c r="D35" s="8"/>
      <c r="E35" s="88">
        <v>3669600</v>
      </c>
      <c r="F35" s="88"/>
      <c r="G35" s="89"/>
      <c r="H35" s="88">
        <f t="shared" si="1"/>
        <v>3669600</v>
      </c>
      <c r="I35" s="88">
        <f t="shared" si="1"/>
        <v>3669600</v>
      </c>
    </row>
    <row r="36" spans="1:9" ht="12.75">
      <c r="A36" s="8">
        <v>31</v>
      </c>
      <c r="B36" s="37" t="s">
        <v>171</v>
      </c>
      <c r="C36" s="34" t="s">
        <v>443</v>
      </c>
      <c r="D36" s="8"/>
      <c r="E36" s="88"/>
      <c r="F36" s="88"/>
      <c r="G36" s="89"/>
      <c r="H36" s="88"/>
      <c r="I36" s="88">
        <v>233325</v>
      </c>
    </row>
    <row r="37" spans="1:9" ht="12.75">
      <c r="A37" s="8">
        <v>32</v>
      </c>
      <c r="B37" s="37" t="s">
        <v>351</v>
      </c>
      <c r="C37" s="43" t="s">
        <v>501</v>
      </c>
      <c r="D37" s="8"/>
      <c r="E37" s="88"/>
      <c r="F37" s="88"/>
      <c r="G37" s="89"/>
      <c r="H37" s="88"/>
      <c r="I37" s="88">
        <v>258000</v>
      </c>
    </row>
    <row r="38" spans="1:9" ht="12.75">
      <c r="A38" s="8">
        <v>33</v>
      </c>
      <c r="B38" s="37" t="s">
        <v>352</v>
      </c>
      <c r="C38" s="34" t="s">
        <v>446</v>
      </c>
      <c r="D38" s="8"/>
      <c r="E38" s="88"/>
      <c r="F38" s="88"/>
      <c r="G38" s="89"/>
      <c r="H38" s="88"/>
      <c r="I38" s="126">
        <v>607500</v>
      </c>
    </row>
    <row r="39" spans="1:9" ht="12.75">
      <c r="A39" s="8">
        <v>34</v>
      </c>
      <c r="B39" s="37" t="s">
        <v>192</v>
      </c>
      <c r="C39" s="40" t="s">
        <v>355</v>
      </c>
      <c r="D39" s="8" t="s">
        <v>193</v>
      </c>
      <c r="E39" s="86">
        <f>SUM(E27:E35)</f>
        <v>22809104</v>
      </c>
      <c r="F39" s="86">
        <f>SUM(F27:F35)</f>
        <v>0</v>
      </c>
      <c r="G39" s="86">
        <f>SUM(G27:G35)</f>
        <v>0</v>
      </c>
      <c r="H39" s="86">
        <f>SUM(H27:H35)</f>
        <v>22809104</v>
      </c>
      <c r="I39" s="86">
        <f>SUM(I27:I38)</f>
        <v>25165881</v>
      </c>
    </row>
    <row r="40" spans="1:9" ht="12.75">
      <c r="A40" s="8">
        <v>35</v>
      </c>
      <c r="B40" s="37">
        <v>1</v>
      </c>
      <c r="C40" s="34" t="s">
        <v>194</v>
      </c>
      <c r="D40" s="8" t="s">
        <v>195</v>
      </c>
      <c r="E40" s="88"/>
      <c r="F40" s="88"/>
      <c r="G40" s="89"/>
      <c r="H40" s="88">
        <f aca="true" t="shared" si="2" ref="H40:I43">SUM(E40:G40)</f>
        <v>0</v>
      </c>
      <c r="I40" s="88">
        <v>209000</v>
      </c>
    </row>
    <row r="41" spans="1:9" ht="12.75">
      <c r="A41" s="8">
        <v>36</v>
      </c>
      <c r="B41" s="37">
        <v>2</v>
      </c>
      <c r="C41" s="43" t="s">
        <v>196</v>
      </c>
      <c r="D41" s="11" t="s">
        <v>197</v>
      </c>
      <c r="E41" s="86"/>
      <c r="F41" s="86"/>
      <c r="G41" s="90"/>
      <c r="H41" s="88">
        <f t="shared" si="2"/>
        <v>0</v>
      </c>
      <c r="I41" s="88">
        <f t="shared" si="2"/>
        <v>0</v>
      </c>
    </row>
    <row r="42" spans="1:9" ht="12.75">
      <c r="A42" s="8">
        <v>37</v>
      </c>
      <c r="B42" s="37">
        <v>3</v>
      </c>
      <c r="C42" s="34" t="s">
        <v>198</v>
      </c>
      <c r="D42" s="8" t="s">
        <v>199</v>
      </c>
      <c r="E42" s="88"/>
      <c r="F42" s="88"/>
      <c r="G42" s="89"/>
      <c r="H42" s="88">
        <f t="shared" si="2"/>
        <v>0</v>
      </c>
      <c r="I42" s="88">
        <f t="shared" si="2"/>
        <v>0</v>
      </c>
    </row>
    <row r="43" spans="1:9" ht="12.75">
      <c r="A43" s="8">
        <v>38</v>
      </c>
      <c r="B43" s="37">
        <v>4</v>
      </c>
      <c r="C43" s="34" t="s">
        <v>200</v>
      </c>
      <c r="D43" s="8" t="s">
        <v>201</v>
      </c>
      <c r="E43" s="88"/>
      <c r="F43" s="88"/>
      <c r="G43" s="89"/>
      <c r="H43" s="88">
        <f t="shared" si="2"/>
        <v>0</v>
      </c>
      <c r="I43" s="88">
        <f t="shared" si="2"/>
        <v>0</v>
      </c>
    </row>
    <row r="44" spans="1:9" ht="12.75">
      <c r="A44" s="8">
        <v>39</v>
      </c>
      <c r="B44" s="75">
        <v>5</v>
      </c>
      <c r="C44" s="43" t="s">
        <v>202</v>
      </c>
      <c r="D44" s="8" t="s">
        <v>203</v>
      </c>
      <c r="E44" s="88">
        <f>E45</f>
        <v>1100042</v>
      </c>
      <c r="F44" s="88">
        <f>F45</f>
        <v>0</v>
      </c>
      <c r="G44" s="88">
        <f>G45</f>
        <v>0</v>
      </c>
      <c r="H44" s="88">
        <f>H45</f>
        <v>1100042</v>
      </c>
      <c r="I44" s="88">
        <f>I45</f>
        <v>1100042</v>
      </c>
    </row>
    <row r="45" spans="1:9" ht="12.75">
      <c r="A45" s="8">
        <v>40</v>
      </c>
      <c r="B45" s="37" t="s">
        <v>163</v>
      </c>
      <c r="C45" s="43" t="s">
        <v>357</v>
      </c>
      <c r="D45" s="8"/>
      <c r="E45" s="109">
        <v>1100042</v>
      </c>
      <c r="F45" s="88"/>
      <c r="G45" s="89"/>
      <c r="H45" s="88">
        <f>SUM(E45:G45)</f>
        <v>1100042</v>
      </c>
      <c r="I45" s="88">
        <f>SUM(F45:H45)</f>
        <v>1100042</v>
      </c>
    </row>
    <row r="46" spans="1:9" ht="12.75">
      <c r="A46" s="8">
        <v>41</v>
      </c>
      <c r="B46" s="37" t="s">
        <v>165</v>
      </c>
      <c r="C46" s="43" t="s">
        <v>439</v>
      </c>
      <c r="D46" s="8"/>
      <c r="E46" s="109"/>
      <c r="F46" s="88"/>
      <c r="G46" s="89"/>
      <c r="H46" s="88"/>
      <c r="I46" s="88">
        <v>71598724</v>
      </c>
    </row>
    <row r="47" spans="1:9" ht="12.75">
      <c r="A47" s="8">
        <v>42</v>
      </c>
      <c r="B47" s="37" t="s">
        <v>356</v>
      </c>
      <c r="C47" s="40" t="s">
        <v>204</v>
      </c>
      <c r="D47" s="8" t="s">
        <v>205</v>
      </c>
      <c r="E47" s="86">
        <f>SUM(E40:E44)</f>
        <v>1100042</v>
      </c>
      <c r="F47" s="86">
        <f>SUM(F40:F44)</f>
        <v>0</v>
      </c>
      <c r="G47" s="86">
        <f>SUM(G40:G44)</f>
        <v>0</v>
      </c>
      <c r="H47" s="86">
        <f>SUM(H40:H44)</f>
        <v>1100042</v>
      </c>
      <c r="I47" s="86">
        <f>SUM(I45:I46)+I40</f>
        <v>72907766</v>
      </c>
    </row>
    <row r="48" spans="1:9" ht="12.75">
      <c r="A48" s="8">
        <v>43</v>
      </c>
      <c r="B48" s="37">
        <v>1</v>
      </c>
      <c r="C48" s="34" t="s">
        <v>206</v>
      </c>
      <c r="D48" s="8" t="s">
        <v>207</v>
      </c>
      <c r="E48" s="88"/>
      <c r="F48" s="88"/>
      <c r="G48" s="89"/>
      <c r="H48" s="88">
        <f>E48+F48+G48</f>
        <v>0</v>
      </c>
      <c r="I48" s="88">
        <f>F48+G48+H48</f>
        <v>0</v>
      </c>
    </row>
    <row r="49" spans="1:9" ht="12.75">
      <c r="A49" s="8">
        <v>44</v>
      </c>
      <c r="B49" s="104">
        <v>2</v>
      </c>
      <c r="C49" s="8" t="s">
        <v>208</v>
      </c>
      <c r="D49" s="8" t="s">
        <v>209</v>
      </c>
      <c r="E49" s="88"/>
      <c r="F49" s="88"/>
      <c r="G49" s="89"/>
      <c r="H49" s="88">
        <f>E49+F49+G49</f>
        <v>0</v>
      </c>
      <c r="I49" s="88">
        <f>F49+G49+H49</f>
        <v>0</v>
      </c>
    </row>
    <row r="50" spans="1:9" ht="12.75">
      <c r="A50" s="8">
        <v>45</v>
      </c>
      <c r="B50" s="55" t="s">
        <v>210</v>
      </c>
      <c r="C50" s="9" t="s">
        <v>358</v>
      </c>
      <c r="D50" s="8" t="s">
        <v>211</v>
      </c>
      <c r="E50" s="88">
        <f>SUM(E48:E49)</f>
        <v>0</v>
      </c>
      <c r="F50" s="88">
        <f>SUM(F48:F49)</f>
        <v>0</v>
      </c>
      <c r="G50" s="88">
        <f>SUM(G48:G49)</f>
        <v>0</v>
      </c>
      <c r="H50" s="88">
        <f>SUM(H48:H49)</f>
        <v>0</v>
      </c>
      <c r="I50" s="88">
        <f>SUM(I48:I49)</f>
        <v>0</v>
      </c>
    </row>
    <row r="51" spans="1:9" ht="12.75">
      <c r="A51" s="8">
        <v>46</v>
      </c>
      <c r="B51" s="37">
        <v>1</v>
      </c>
      <c r="C51" s="44" t="s">
        <v>212</v>
      </c>
      <c r="D51" s="8" t="s">
        <v>213</v>
      </c>
      <c r="E51" s="92"/>
      <c r="F51" s="88"/>
      <c r="G51" s="93"/>
      <c r="H51" s="88">
        <f>SUM(E51:G51)</f>
        <v>0</v>
      </c>
      <c r="I51" s="88">
        <f>SUM(F51:H51)</f>
        <v>0</v>
      </c>
    </row>
    <row r="52" spans="1:9" ht="12.75">
      <c r="A52" s="8">
        <v>47</v>
      </c>
      <c r="B52" s="37">
        <v>2</v>
      </c>
      <c r="C52" s="45" t="s">
        <v>214</v>
      </c>
      <c r="D52" s="8" t="s">
        <v>215</v>
      </c>
      <c r="E52" s="88"/>
      <c r="F52" s="88"/>
      <c r="G52" s="89"/>
      <c r="H52" s="88">
        <f aca="true" t="shared" si="3" ref="H52:I59">SUM(E52:G52)</f>
        <v>0</v>
      </c>
      <c r="I52" s="88">
        <f t="shared" si="3"/>
        <v>0</v>
      </c>
    </row>
    <row r="53" spans="1:9" ht="12.75">
      <c r="A53" s="8">
        <v>48</v>
      </c>
      <c r="B53" s="74">
        <v>3</v>
      </c>
      <c r="C53" s="8" t="s">
        <v>216</v>
      </c>
      <c r="D53" s="8" t="s">
        <v>217</v>
      </c>
      <c r="E53" s="88"/>
      <c r="F53" s="88">
        <v>2200000</v>
      </c>
      <c r="G53" s="89"/>
      <c r="H53" s="88">
        <f t="shared" si="3"/>
        <v>2200000</v>
      </c>
      <c r="I53" s="88">
        <v>2800000</v>
      </c>
    </row>
    <row r="54" spans="1:9" ht="12.75">
      <c r="A54" s="8">
        <v>49</v>
      </c>
      <c r="B54" s="37">
        <v>4</v>
      </c>
      <c r="C54" s="8" t="s">
        <v>332</v>
      </c>
      <c r="D54" s="8" t="s">
        <v>217</v>
      </c>
      <c r="E54" s="88"/>
      <c r="F54" s="88"/>
      <c r="G54" s="89"/>
      <c r="H54" s="88">
        <f t="shared" si="3"/>
        <v>0</v>
      </c>
      <c r="I54" s="88">
        <f t="shared" si="3"/>
        <v>0</v>
      </c>
    </row>
    <row r="55" spans="1:9" ht="12.75">
      <c r="A55" s="8">
        <v>50</v>
      </c>
      <c r="B55" s="37">
        <v>5</v>
      </c>
      <c r="C55" s="8" t="s">
        <v>218</v>
      </c>
      <c r="D55" s="8" t="s">
        <v>219</v>
      </c>
      <c r="E55" s="88"/>
      <c r="F55" s="88">
        <v>8400000</v>
      </c>
      <c r="G55" s="89"/>
      <c r="H55" s="88">
        <f t="shared" si="3"/>
        <v>8400000</v>
      </c>
      <c r="I55" s="88">
        <v>9400000</v>
      </c>
    </row>
    <row r="56" spans="1:9" ht="12.75">
      <c r="A56" s="8">
        <v>51</v>
      </c>
      <c r="B56" s="74">
        <v>6</v>
      </c>
      <c r="C56" s="34" t="s">
        <v>220</v>
      </c>
      <c r="D56" s="8" t="s">
        <v>221</v>
      </c>
      <c r="E56" s="88"/>
      <c r="F56" s="88"/>
      <c r="G56" s="89"/>
      <c r="H56" s="88">
        <f t="shared" si="3"/>
        <v>0</v>
      </c>
      <c r="I56" s="88">
        <f t="shared" si="3"/>
        <v>0</v>
      </c>
    </row>
    <row r="57" spans="1:9" ht="12.75">
      <c r="A57" s="8">
        <v>52</v>
      </c>
      <c r="B57" s="37">
        <v>7</v>
      </c>
      <c r="C57" s="34" t="s">
        <v>222</v>
      </c>
      <c r="D57" s="8" t="s">
        <v>223</v>
      </c>
      <c r="E57" s="88"/>
      <c r="F57" s="88"/>
      <c r="G57" s="89"/>
      <c r="H57" s="88">
        <f t="shared" si="3"/>
        <v>0</v>
      </c>
      <c r="I57" s="88">
        <f t="shared" si="3"/>
        <v>0</v>
      </c>
    </row>
    <row r="58" spans="1:9" ht="12.75">
      <c r="A58" s="8">
        <v>53</v>
      </c>
      <c r="B58" s="37">
        <v>8</v>
      </c>
      <c r="C58" s="43" t="s">
        <v>224</v>
      </c>
      <c r="D58" s="8" t="s">
        <v>225</v>
      </c>
      <c r="E58" s="88">
        <v>1800000</v>
      </c>
      <c r="F58" s="88"/>
      <c r="G58" s="89"/>
      <c r="H58" s="88">
        <f t="shared" si="3"/>
        <v>1800000</v>
      </c>
      <c r="I58" s="88">
        <v>1800000</v>
      </c>
    </row>
    <row r="59" spans="1:9" ht="12.75">
      <c r="A59" s="8">
        <v>54</v>
      </c>
      <c r="B59" s="74">
        <v>9</v>
      </c>
      <c r="C59" s="43" t="s">
        <v>226</v>
      </c>
      <c r="D59" s="11" t="s">
        <v>227</v>
      </c>
      <c r="E59" s="86"/>
      <c r="F59" s="86"/>
      <c r="G59" s="90"/>
      <c r="H59" s="88">
        <f t="shared" si="3"/>
        <v>0</v>
      </c>
      <c r="I59" s="88">
        <f t="shared" si="3"/>
        <v>0</v>
      </c>
    </row>
    <row r="60" spans="1:9" ht="12.75">
      <c r="A60" s="8">
        <v>55</v>
      </c>
      <c r="B60" s="51" t="s">
        <v>359</v>
      </c>
      <c r="C60" s="40" t="s">
        <v>360</v>
      </c>
      <c r="D60" s="8" t="s">
        <v>228</v>
      </c>
      <c r="E60" s="86">
        <f>SUM(E51:E59)</f>
        <v>1800000</v>
      </c>
      <c r="F60" s="86">
        <f>SUM(F51:F59)</f>
        <v>10600000</v>
      </c>
      <c r="G60" s="86">
        <f>SUM(G51:G59)</f>
        <v>0</v>
      </c>
      <c r="H60" s="86">
        <f>SUM(H51:H59)</f>
        <v>12400000</v>
      </c>
      <c r="I60" s="86">
        <f>SUM(I51:I59)</f>
        <v>14000000</v>
      </c>
    </row>
    <row r="61" spans="1:9" ht="12.75">
      <c r="A61" s="8">
        <v>56</v>
      </c>
      <c r="B61" s="42">
        <v>1</v>
      </c>
      <c r="C61" s="40" t="s">
        <v>361</v>
      </c>
      <c r="D61" s="8" t="s">
        <v>229</v>
      </c>
      <c r="E61" s="86">
        <f>SUM(E62:E63)</f>
        <v>0</v>
      </c>
      <c r="F61" s="86">
        <f>SUM(F62:F63)</f>
        <v>230000</v>
      </c>
      <c r="G61" s="86">
        <f>SUM(G62:G63)</f>
        <v>0</v>
      </c>
      <c r="H61" s="86">
        <f>SUM(H62:H63)</f>
        <v>230000</v>
      </c>
      <c r="I61" s="86">
        <f>SUM(I62:I63)</f>
        <v>230000</v>
      </c>
    </row>
    <row r="62" spans="1:9" ht="12.75">
      <c r="A62" s="8">
        <v>57</v>
      </c>
      <c r="B62" s="37" t="s">
        <v>163</v>
      </c>
      <c r="C62" s="43" t="s">
        <v>323</v>
      </c>
      <c r="D62" s="8"/>
      <c r="E62" s="88"/>
      <c r="F62" s="88">
        <v>220000</v>
      </c>
      <c r="G62" s="90"/>
      <c r="H62" s="88">
        <f>SUM(E62:G62)</f>
        <v>220000</v>
      </c>
      <c r="I62" s="88">
        <v>220000</v>
      </c>
    </row>
    <row r="63" spans="1:9" ht="12.75">
      <c r="A63" s="8">
        <v>58</v>
      </c>
      <c r="B63" s="37" t="s">
        <v>165</v>
      </c>
      <c r="C63" s="34" t="s">
        <v>324</v>
      </c>
      <c r="D63" s="8"/>
      <c r="E63" s="88"/>
      <c r="F63" s="88">
        <v>10000</v>
      </c>
      <c r="G63" s="89"/>
      <c r="H63" s="88">
        <f>SUM(E63:G63)</f>
        <v>10000</v>
      </c>
      <c r="I63" s="88">
        <v>10000</v>
      </c>
    </row>
    <row r="64" spans="1:9" ht="12.75">
      <c r="A64" s="8">
        <v>59</v>
      </c>
      <c r="B64" s="37" t="s">
        <v>230</v>
      </c>
      <c r="C64" s="48" t="s">
        <v>231</v>
      </c>
      <c r="D64" s="9" t="s">
        <v>232</v>
      </c>
      <c r="E64" s="86">
        <f>E50+E60+E61</f>
        <v>1800000</v>
      </c>
      <c r="F64" s="86">
        <f>F50+F60+F61</f>
        <v>10830000</v>
      </c>
      <c r="G64" s="86">
        <f>G50+G60+G61</f>
        <v>0</v>
      </c>
      <c r="H64" s="86">
        <f>H50+H60+H61</f>
        <v>12630000</v>
      </c>
      <c r="I64" s="86">
        <f>I50+I60+I61</f>
        <v>14230000</v>
      </c>
    </row>
    <row r="65" spans="1:9" ht="12.75">
      <c r="A65" s="8">
        <v>60</v>
      </c>
      <c r="B65" s="37">
        <v>1</v>
      </c>
      <c r="C65" s="45" t="s">
        <v>233</v>
      </c>
      <c r="D65" s="8" t="s">
        <v>234</v>
      </c>
      <c r="E65" s="88"/>
      <c r="F65" s="88">
        <v>600000</v>
      </c>
      <c r="G65" s="89"/>
      <c r="H65" s="91">
        <f>SUM(E65:G65)</f>
        <v>600000</v>
      </c>
      <c r="I65" s="91">
        <v>600000</v>
      </c>
    </row>
    <row r="66" spans="1:9" ht="12.75">
      <c r="A66" s="8">
        <v>61</v>
      </c>
      <c r="B66" s="37">
        <v>2</v>
      </c>
      <c r="C66" s="45" t="s">
        <v>235</v>
      </c>
      <c r="D66" s="8" t="s">
        <v>236</v>
      </c>
      <c r="E66" s="88"/>
      <c r="F66" s="88">
        <v>1480000</v>
      </c>
      <c r="G66" s="89"/>
      <c r="H66" s="91">
        <f aca="true" t="shared" si="4" ref="H66:I75">SUM(E66:G66)</f>
        <v>1480000</v>
      </c>
      <c r="I66" s="91">
        <v>2680000</v>
      </c>
    </row>
    <row r="67" spans="1:9" ht="12.75">
      <c r="A67" s="8">
        <v>62</v>
      </c>
      <c r="B67" s="37">
        <v>3</v>
      </c>
      <c r="C67" s="45" t="s">
        <v>237</v>
      </c>
      <c r="D67" s="8" t="s">
        <v>238</v>
      </c>
      <c r="E67" s="88"/>
      <c r="F67" s="88"/>
      <c r="G67" s="88"/>
      <c r="H67" s="91">
        <f t="shared" si="4"/>
        <v>0</v>
      </c>
      <c r="I67" s="91">
        <f t="shared" si="4"/>
        <v>0</v>
      </c>
    </row>
    <row r="68" spans="1:9" ht="12.75">
      <c r="A68" s="8">
        <v>63</v>
      </c>
      <c r="B68" s="37">
        <v>4</v>
      </c>
      <c r="C68" s="43" t="s">
        <v>239</v>
      </c>
      <c r="D68" s="11" t="s">
        <v>240</v>
      </c>
      <c r="E68" s="86"/>
      <c r="F68" s="88">
        <v>1040000</v>
      </c>
      <c r="G68" s="88">
        <v>0</v>
      </c>
      <c r="H68" s="91">
        <f t="shared" si="4"/>
        <v>1040000</v>
      </c>
      <c r="I68" s="91">
        <v>1858704</v>
      </c>
    </row>
    <row r="69" spans="1:9" ht="12.75">
      <c r="A69" s="8">
        <v>64</v>
      </c>
      <c r="B69" s="37">
        <v>5</v>
      </c>
      <c r="C69" s="45" t="s">
        <v>241</v>
      </c>
      <c r="D69" s="8" t="s">
        <v>242</v>
      </c>
      <c r="E69" s="88"/>
      <c r="F69" s="88"/>
      <c r="G69" s="88"/>
      <c r="H69" s="91">
        <f t="shared" si="4"/>
        <v>0</v>
      </c>
      <c r="I69" s="91">
        <f t="shared" si="4"/>
        <v>0</v>
      </c>
    </row>
    <row r="70" spans="1:9" ht="12.75">
      <c r="A70" s="8">
        <v>65</v>
      </c>
      <c r="B70" s="75">
        <v>6</v>
      </c>
      <c r="C70" s="43" t="s">
        <v>243</v>
      </c>
      <c r="D70" s="8" t="s">
        <v>244</v>
      </c>
      <c r="E70" s="88"/>
      <c r="F70" s="86"/>
      <c r="G70" s="89"/>
      <c r="H70" s="91">
        <f t="shared" si="4"/>
        <v>0</v>
      </c>
      <c r="I70" s="91">
        <f t="shared" si="4"/>
        <v>0</v>
      </c>
    </row>
    <row r="71" spans="1:9" ht="12.75">
      <c r="A71" s="8">
        <v>66</v>
      </c>
      <c r="B71" s="76">
        <v>7</v>
      </c>
      <c r="C71" s="46" t="s">
        <v>245</v>
      </c>
      <c r="D71" s="8" t="s">
        <v>246</v>
      </c>
      <c r="E71" s="88"/>
      <c r="F71" s="88"/>
      <c r="G71" s="89"/>
      <c r="H71" s="91">
        <f t="shared" si="4"/>
        <v>0</v>
      </c>
      <c r="I71" s="91">
        <f t="shared" si="4"/>
        <v>0</v>
      </c>
    </row>
    <row r="72" spans="1:9" ht="12.75">
      <c r="A72" s="8">
        <v>67</v>
      </c>
      <c r="B72" s="37">
        <v>8</v>
      </c>
      <c r="C72" s="1" t="s">
        <v>362</v>
      </c>
      <c r="D72" s="8" t="s">
        <v>247</v>
      </c>
      <c r="E72" s="92"/>
      <c r="F72" s="88">
        <v>5000</v>
      </c>
      <c r="G72" s="93"/>
      <c r="H72" s="91">
        <f t="shared" si="4"/>
        <v>5000</v>
      </c>
      <c r="I72" s="91">
        <v>5000</v>
      </c>
    </row>
    <row r="73" spans="1:9" ht="12.75">
      <c r="A73" s="8">
        <v>68</v>
      </c>
      <c r="B73" s="37">
        <v>9</v>
      </c>
      <c r="C73" s="45" t="s">
        <v>248</v>
      </c>
      <c r="D73" s="8" t="s">
        <v>249</v>
      </c>
      <c r="E73" s="92"/>
      <c r="F73" s="88"/>
      <c r="G73" s="93"/>
      <c r="H73" s="91">
        <f t="shared" si="4"/>
        <v>0</v>
      </c>
      <c r="I73" s="91">
        <f t="shared" si="4"/>
        <v>0</v>
      </c>
    </row>
    <row r="74" spans="1:9" ht="12.75">
      <c r="A74" s="8">
        <v>69</v>
      </c>
      <c r="B74" s="37">
        <v>10</v>
      </c>
      <c r="C74" s="1" t="s">
        <v>363</v>
      </c>
      <c r="D74" s="8" t="s">
        <v>251</v>
      </c>
      <c r="E74" s="92"/>
      <c r="F74" s="88">
        <v>20000</v>
      </c>
      <c r="G74" s="93"/>
      <c r="H74" s="91">
        <f t="shared" si="4"/>
        <v>20000</v>
      </c>
      <c r="I74" s="91">
        <v>20000</v>
      </c>
    </row>
    <row r="75" spans="1:9" ht="12.75">
      <c r="A75" s="8">
        <v>70</v>
      </c>
      <c r="B75" s="37">
        <v>11</v>
      </c>
      <c r="C75" s="45" t="s">
        <v>250</v>
      </c>
      <c r="D75" s="11" t="s">
        <v>364</v>
      </c>
      <c r="E75" s="92">
        <f>SUM(E76:E77)</f>
        <v>0</v>
      </c>
      <c r="F75" s="92">
        <f>SUM(F76:F77)</f>
        <v>675000</v>
      </c>
      <c r="G75" s="92">
        <f>SUM(G76:G77)</f>
        <v>99938</v>
      </c>
      <c r="H75" s="91">
        <f t="shared" si="4"/>
        <v>774938</v>
      </c>
      <c r="I75" s="91">
        <f>SUM(I76:I77)</f>
        <v>1811415</v>
      </c>
    </row>
    <row r="76" spans="1:9" ht="12.75">
      <c r="A76" s="8">
        <v>71</v>
      </c>
      <c r="B76" s="37" t="s">
        <v>163</v>
      </c>
      <c r="C76" s="45" t="s">
        <v>436</v>
      </c>
      <c r="D76" s="11"/>
      <c r="E76" s="92"/>
      <c r="F76" s="88">
        <v>675000</v>
      </c>
      <c r="G76" s="93"/>
      <c r="H76" s="91"/>
      <c r="I76" s="91">
        <v>1652634</v>
      </c>
    </row>
    <row r="77" spans="1:9" ht="12.75">
      <c r="A77" s="8">
        <v>72</v>
      </c>
      <c r="B77" s="37" t="s">
        <v>165</v>
      </c>
      <c r="C77" s="45" t="s">
        <v>435</v>
      </c>
      <c r="D77" s="11"/>
      <c r="E77" s="92"/>
      <c r="F77" s="88"/>
      <c r="G77" s="93">
        <v>99938</v>
      </c>
      <c r="H77" s="91"/>
      <c r="I77" s="127">
        <v>158781</v>
      </c>
    </row>
    <row r="78" spans="1:9" ht="12.75">
      <c r="A78" s="8">
        <v>73</v>
      </c>
      <c r="B78" s="37" t="s">
        <v>365</v>
      </c>
      <c r="C78" s="48" t="s">
        <v>366</v>
      </c>
      <c r="D78" s="9" t="s">
        <v>252</v>
      </c>
      <c r="E78" s="86">
        <f>SUM(E65:E75)</f>
        <v>0</v>
      </c>
      <c r="F78" s="86">
        <f>SUM(F65:F75)</f>
        <v>3820000</v>
      </c>
      <c r="G78" s="86">
        <f>SUM(G65:G75)</f>
        <v>99938</v>
      </c>
      <c r="H78" s="94">
        <f>SUM(H65:H75)</f>
        <v>3919938</v>
      </c>
      <c r="I78" s="94">
        <f>SUM(I65:I75)</f>
        <v>6975119</v>
      </c>
    </row>
    <row r="79" spans="1:9" ht="12.75">
      <c r="A79" s="8">
        <v>74</v>
      </c>
      <c r="B79" s="37">
        <v>1</v>
      </c>
      <c r="C79" s="45" t="s">
        <v>253</v>
      </c>
      <c r="D79" s="11" t="s">
        <v>254</v>
      </c>
      <c r="E79" s="80"/>
      <c r="F79" s="86"/>
      <c r="G79" s="95"/>
      <c r="H79" s="91">
        <f>SUM(E79:G79)</f>
        <v>0</v>
      </c>
      <c r="I79" s="91">
        <f>SUM(F79:H79)</f>
        <v>0</v>
      </c>
    </row>
    <row r="80" spans="1:9" ht="12.75">
      <c r="A80" s="8">
        <v>75</v>
      </c>
      <c r="B80" s="77">
        <v>2</v>
      </c>
      <c r="C80" s="43" t="s">
        <v>255</v>
      </c>
      <c r="D80" s="8" t="s">
        <v>256</v>
      </c>
      <c r="E80" s="88"/>
      <c r="F80" s="88">
        <v>1000000</v>
      </c>
      <c r="G80" s="89"/>
      <c r="H80" s="91">
        <f>SUM(E80:G80)</f>
        <v>1000000</v>
      </c>
      <c r="I80" s="91">
        <v>2000000</v>
      </c>
    </row>
    <row r="81" spans="1:9" ht="12.75">
      <c r="A81" s="8">
        <v>76</v>
      </c>
      <c r="B81" s="37">
        <v>3</v>
      </c>
      <c r="C81" s="45" t="s">
        <v>257</v>
      </c>
      <c r="D81" s="8" t="s">
        <v>258</v>
      </c>
      <c r="E81" s="88"/>
      <c r="F81" s="88"/>
      <c r="G81" s="89"/>
      <c r="H81" s="91">
        <f>SUM(E81:G81)</f>
        <v>0</v>
      </c>
      <c r="I81" s="91">
        <f>SUM(F81:H81)</f>
        <v>0</v>
      </c>
    </row>
    <row r="82" spans="1:9" ht="12.75">
      <c r="A82" s="8">
        <v>77</v>
      </c>
      <c r="B82" s="37">
        <v>4</v>
      </c>
      <c r="C82" s="45" t="s">
        <v>259</v>
      </c>
      <c r="D82" s="8" t="s">
        <v>260</v>
      </c>
      <c r="E82" s="88"/>
      <c r="F82" s="88"/>
      <c r="G82" s="89"/>
      <c r="H82" s="91">
        <f>SUM(E82:G82)</f>
        <v>0</v>
      </c>
      <c r="I82" s="91">
        <f>SUM(F82:H82)</f>
        <v>0</v>
      </c>
    </row>
    <row r="83" spans="1:9" ht="12.75">
      <c r="A83" s="8">
        <v>78</v>
      </c>
      <c r="B83" s="77">
        <v>5</v>
      </c>
      <c r="C83" s="43" t="s">
        <v>261</v>
      </c>
      <c r="D83" s="8" t="s">
        <v>262</v>
      </c>
      <c r="E83" s="88"/>
      <c r="F83" s="88"/>
      <c r="G83" s="89"/>
      <c r="H83" s="91">
        <f>SUM(E83:G83)</f>
        <v>0</v>
      </c>
      <c r="I83" s="91">
        <f>SUM(F83:H83)</f>
        <v>0</v>
      </c>
    </row>
    <row r="84" spans="1:9" ht="12.75">
      <c r="A84" s="8">
        <v>79</v>
      </c>
      <c r="B84" s="76" t="s">
        <v>263</v>
      </c>
      <c r="C84" s="40" t="s">
        <v>376</v>
      </c>
      <c r="D84" s="8" t="s">
        <v>264</v>
      </c>
      <c r="E84" s="86">
        <f>SUM(E79:E83)</f>
        <v>0</v>
      </c>
      <c r="F84" s="86">
        <f>SUM(F79:F83)</f>
        <v>1000000</v>
      </c>
      <c r="G84" s="86">
        <f>SUM(G79:G83)</f>
        <v>0</v>
      </c>
      <c r="H84" s="86">
        <f>SUM(H79:H83)</f>
        <v>1000000</v>
      </c>
      <c r="I84" s="86">
        <f>SUM(I79:I83)</f>
        <v>2000000</v>
      </c>
    </row>
    <row r="85" spans="1:9" ht="12.75">
      <c r="A85" s="8">
        <v>80</v>
      </c>
      <c r="B85" s="76">
        <v>1</v>
      </c>
      <c r="C85" s="43" t="s">
        <v>265</v>
      </c>
      <c r="D85" s="8" t="s">
        <v>266</v>
      </c>
      <c r="E85" s="88"/>
      <c r="F85" s="88"/>
      <c r="G85" s="89"/>
      <c r="H85" s="88">
        <f aca="true" t="shared" si="5" ref="H85:I89">SUM(E85:G85)</f>
        <v>0</v>
      </c>
      <c r="I85" s="88">
        <f t="shared" si="5"/>
        <v>0</v>
      </c>
    </row>
    <row r="86" spans="1:9" ht="12.75">
      <c r="A86" s="8">
        <v>81</v>
      </c>
      <c r="B86" s="76">
        <v>2</v>
      </c>
      <c r="C86" s="43" t="s">
        <v>368</v>
      </c>
      <c r="D86" s="8" t="s">
        <v>268</v>
      </c>
      <c r="E86" s="88"/>
      <c r="F86" s="88"/>
      <c r="G86" s="89"/>
      <c r="H86" s="88">
        <f t="shared" si="5"/>
        <v>0</v>
      </c>
      <c r="I86" s="88">
        <f t="shared" si="5"/>
        <v>0</v>
      </c>
    </row>
    <row r="87" spans="1:9" ht="12.75">
      <c r="A87" s="8">
        <v>82</v>
      </c>
      <c r="B87" s="76">
        <v>3</v>
      </c>
      <c r="C87" s="11" t="s">
        <v>369</v>
      </c>
      <c r="D87" s="11" t="s">
        <v>269</v>
      </c>
      <c r="E87" s="88"/>
      <c r="F87" s="88"/>
      <c r="G87" s="89"/>
      <c r="H87" s="88">
        <f t="shared" si="5"/>
        <v>0</v>
      </c>
      <c r="I87" s="88">
        <f t="shared" si="5"/>
        <v>0</v>
      </c>
    </row>
    <row r="88" spans="1:9" ht="12.75">
      <c r="A88" s="8">
        <v>83</v>
      </c>
      <c r="B88" s="76">
        <v>4</v>
      </c>
      <c r="C88" s="11" t="s">
        <v>267</v>
      </c>
      <c r="D88" s="11" t="s">
        <v>370</v>
      </c>
      <c r="E88" s="88"/>
      <c r="F88" s="88"/>
      <c r="G88" s="89"/>
      <c r="H88" s="88">
        <f t="shared" si="5"/>
        <v>0</v>
      </c>
      <c r="I88" s="88">
        <f t="shared" si="5"/>
        <v>0</v>
      </c>
    </row>
    <row r="89" spans="1:9" ht="12.75">
      <c r="A89" s="8">
        <v>84</v>
      </c>
      <c r="B89" s="76">
        <v>5</v>
      </c>
      <c r="C89" s="43" t="s">
        <v>331</v>
      </c>
      <c r="D89" s="11" t="s">
        <v>372</v>
      </c>
      <c r="E89" s="88"/>
      <c r="F89" s="88"/>
      <c r="G89" s="89"/>
      <c r="H89" s="88">
        <f t="shared" si="5"/>
        <v>0</v>
      </c>
      <c r="I89" s="88">
        <f t="shared" si="5"/>
        <v>0</v>
      </c>
    </row>
    <row r="90" spans="1:9" ht="12.75">
      <c r="A90" s="8">
        <v>85</v>
      </c>
      <c r="B90" s="76" t="s">
        <v>270</v>
      </c>
      <c r="C90" s="5" t="s">
        <v>371</v>
      </c>
      <c r="D90" s="8" t="s">
        <v>271</v>
      </c>
      <c r="E90" s="86">
        <f>SUM(E85:E89)</f>
        <v>0</v>
      </c>
      <c r="F90" s="86">
        <f>SUM(F85:F89)</f>
        <v>0</v>
      </c>
      <c r="G90" s="86">
        <f>SUM(G85:G89)</f>
        <v>0</v>
      </c>
      <c r="H90" s="86">
        <f>SUM(H85:H89)</f>
        <v>0</v>
      </c>
      <c r="I90" s="86">
        <f>SUM(I85:I89)</f>
        <v>0</v>
      </c>
    </row>
    <row r="91" spans="1:9" ht="12.75">
      <c r="A91" s="8">
        <v>86</v>
      </c>
      <c r="B91" s="76">
        <v>1</v>
      </c>
      <c r="C91" s="43" t="s">
        <v>272</v>
      </c>
      <c r="D91" s="8" t="s">
        <v>273</v>
      </c>
      <c r="E91" s="88"/>
      <c r="F91" s="88"/>
      <c r="G91" s="89"/>
      <c r="H91" s="88">
        <f aca="true" t="shared" si="6" ref="H91:I95">SUM(E91:G91)</f>
        <v>0</v>
      </c>
      <c r="I91" s="88">
        <f t="shared" si="6"/>
        <v>0</v>
      </c>
    </row>
    <row r="92" spans="1:9" ht="12.75">
      <c r="A92" s="8">
        <v>87</v>
      </c>
      <c r="B92" s="76">
        <v>2</v>
      </c>
      <c r="C92" s="11" t="s">
        <v>373</v>
      </c>
      <c r="D92" s="11" t="s">
        <v>275</v>
      </c>
      <c r="E92" s="88"/>
      <c r="F92" s="88"/>
      <c r="G92" s="90"/>
      <c r="H92" s="88">
        <f t="shared" si="6"/>
        <v>0</v>
      </c>
      <c r="I92" s="88">
        <f t="shared" si="6"/>
        <v>0</v>
      </c>
    </row>
    <row r="93" spans="1:9" ht="12.75">
      <c r="A93" s="8">
        <v>88</v>
      </c>
      <c r="B93" s="76">
        <v>3</v>
      </c>
      <c r="C93" s="11" t="s">
        <v>377</v>
      </c>
      <c r="D93" s="11" t="s">
        <v>277</v>
      </c>
      <c r="E93" s="88"/>
      <c r="F93" s="88"/>
      <c r="G93" s="90"/>
      <c r="H93" s="88">
        <f t="shared" si="6"/>
        <v>0</v>
      </c>
      <c r="I93" s="88">
        <f t="shared" si="6"/>
        <v>0</v>
      </c>
    </row>
    <row r="94" spans="1:9" ht="12.75">
      <c r="A94" s="8">
        <v>89</v>
      </c>
      <c r="B94" s="76">
        <v>4</v>
      </c>
      <c r="C94" s="11" t="s">
        <v>274</v>
      </c>
      <c r="D94" s="11" t="s">
        <v>374</v>
      </c>
      <c r="E94" s="88"/>
      <c r="F94" s="88"/>
      <c r="G94" s="90"/>
      <c r="H94" s="88">
        <f t="shared" si="6"/>
        <v>0</v>
      </c>
      <c r="I94" s="88">
        <f t="shared" si="6"/>
        <v>0</v>
      </c>
    </row>
    <row r="95" spans="1:9" ht="12.75">
      <c r="A95" s="8">
        <v>90</v>
      </c>
      <c r="B95" s="76">
        <v>5</v>
      </c>
      <c r="C95" s="11" t="s">
        <v>276</v>
      </c>
      <c r="D95" s="11" t="s">
        <v>375</v>
      </c>
      <c r="E95" s="88"/>
      <c r="F95" s="88"/>
      <c r="G95" s="89"/>
      <c r="H95" s="88">
        <f t="shared" si="6"/>
        <v>0</v>
      </c>
      <c r="I95" s="88">
        <f t="shared" si="6"/>
        <v>0</v>
      </c>
    </row>
    <row r="96" spans="1:9" ht="12.75">
      <c r="A96" s="8">
        <v>91</v>
      </c>
      <c r="B96" s="78" t="s">
        <v>278</v>
      </c>
      <c r="C96" s="48" t="s">
        <v>378</v>
      </c>
      <c r="D96" s="8" t="s">
        <v>279</v>
      </c>
      <c r="E96" s="86">
        <f>SUM(E91:E95)</f>
        <v>0</v>
      </c>
      <c r="F96" s="86">
        <f>SUM(F91:F95)</f>
        <v>0</v>
      </c>
      <c r="G96" s="86">
        <f>SUM(G91:G95)</f>
        <v>0</v>
      </c>
      <c r="H96" s="86">
        <f>SUM(H91:H95)</f>
        <v>0</v>
      </c>
      <c r="I96" s="86">
        <f>SUM(I91:I95)</f>
        <v>0</v>
      </c>
    </row>
    <row r="97" spans="1:9" ht="12.75">
      <c r="A97" s="8">
        <v>92</v>
      </c>
      <c r="B97" s="76" t="s">
        <v>280</v>
      </c>
      <c r="C97" s="40" t="s">
        <v>281</v>
      </c>
      <c r="D97" s="8" t="s">
        <v>282</v>
      </c>
      <c r="E97" s="86">
        <f>E26+E39+E47+E64+E78+E84+E90+E96</f>
        <v>48234461</v>
      </c>
      <c r="F97" s="86">
        <f>F26+F39+F47+F64+F78+F84+F90+F96</f>
        <v>15650000</v>
      </c>
      <c r="G97" s="86">
        <f>G26+G39+G47+G64+G78+G84+G90+G96</f>
        <v>108393000</v>
      </c>
      <c r="H97" s="86">
        <f>H26+H39+H47+H64+H78+H84+H90+H96</f>
        <v>172277461</v>
      </c>
      <c r="I97" s="86">
        <f>I26+I39+I47+I64+I78+I84+I90+I96</f>
        <v>256594352</v>
      </c>
    </row>
    <row r="98" spans="1:9" ht="12.75">
      <c r="A98" s="8">
        <v>93</v>
      </c>
      <c r="B98" s="76">
        <v>1</v>
      </c>
      <c r="C98" s="1" t="s">
        <v>380</v>
      </c>
      <c r="D98" s="8" t="s">
        <v>283</v>
      </c>
      <c r="E98" s="88"/>
      <c r="F98" s="88"/>
      <c r="G98" s="89"/>
      <c r="H98" s="88">
        <f aca="true" t="shared" si="7" ref="H98:I100">SUM(E98:G98)</f>
        <v>0</v>
      </c>
      <c r="I98" s="88">
        <f t="shared" si="7"/>
        <v>0</v>
      </c>
    </row>
    <row r="99" spans="1:9" ht="12.75">
      <c r="A99" s="8">
        <v>94</v>
      </c>
      <c r="B99" s="76">
        <v>2</v>
      </c>
      <c r="C99" s="43" t="s">
        <v>284</v>
      </c>
      <c r="D99" s="8" t="s">
        <v>285</v>
      </c>
      <c r="E99" s="88"/>
      <c r="F99" s="88"/>
      <c r="G99" s="89"/>
      <c r="H99" s="88">
        <f t="shared" si="7"/>
        <v>0</v>
      </c>
      <c r="I99" s="88">
        <f t="shared" si="7"/>
        <v>0</v>
      </c>
    </row>
    <row r="100" spans="1:9" ht="12.75">
      <c r="A100" s="8">
        <v>95</v>
      </c>
      <c r="B100" s="76">
        <v>3</v>
      </c>
      <c r="C100" s="1" t="s">
        <v>381</v>
      </c>
      <c r="D100" s="8" t="s">
        <v>286</v>
      </c>
      <c r="E100" s="88"/>
      <c r="F100" s="88"/>
      <c r="G100" s="89"/>
      <c r="H100" s="88">
        <f t="shared" si="7"/>
        <v>0</v>
      </c>
      <c r="I100" s="88">
        <f t="shared" si="7"/>
        <v>0</v>
      </c>
    </row>
    <row r="101" spans="1:9" ht="12.75">
      <c r="A101" s="8">
        <v>96</v>
      </c>
      <c r="B101" s="76" t="s">
        <v>387</v>
      </c>
      <c r="C101" s="9" t="s">
        <v>382</v>
      </c>
      <c r="D101" s="8" t="s">
        <v>287</v>
      </c>
      <c r="E101" s="86">
        <f>SUM(E98:E100)</f>
        <v>0</v>
      </c>
      <c r="F101" s="86">
        <f>SUM(F98:F100)</f>
        <v>0</v>
      </c>
      <c r="G101" s="86">
        <f>SUM(G98:G100)</f>
        <v>0</v>
      </c>
      <c r="H101" s="86">
        <f>SUM(H98:H100)</f>
        <v>0</v>
      </c>
      <c r="I101" s="86">
        <f>SUM(I98:I100)</f>
        <v>0</v>
      </c>
    </row>
    <row r="102" spans="1:9" ht="12.75">
      <c r="A102" s="8">
        <v>97</v>
      </c>
      <c r="B102" s="76">
        <v>1</v>
      </c>
      <c r="C102" s="11" t="s">
        <v>288</v>
      </c>
      <c r="D102" s="11" t="s">
        <v>289</v>
      </c>
      <c r="E102" s="86"/>
      <c r="F102" s="86"/>
      <c r="G102" s="90"/>
      <c r="H102" s="88">
        <f aca="true" t="shared" si="8" ref="H102:I105">SUM(E102:G102)</f>
        <v>0</v>
      </c>
      <c r="I102" s="88">
        <f t="shared" si="8"/>
        <v>0</v>
      </c>
    </row>
    <row r="103" spans="1:9" ht="12.75">
      <c r="A103" s="8">
        <v>98</v>
      </c>
      <c r="B103" s="76">
        <v>2</v>
      </c>
      <c r="C103" s="11" t="s">
        <v>383</v>
      </c>
      <c r="D103" s="8" t="s">
        <v>290</v>
      </c>
      <c r="E103" s="88"/>
      <c r="F103" s="88"/>
      <c r="G103" s="89"/>
      <c r="H103" s="88">
        <f t="shared" si="8"/>
        <v>0</v>
      </c>
      <c r="I103" s="88">
        <f t="shared" si="8"/>
        <v>0</v>
      </c>
    </row>
    <row r="104" spans="1:9" ht="12.75">
      <c r="A104" s="8">
        <v>99</v>
      </c>
      <c r="B104" s="78">
        <v>3</v>
      </c>
      <c r="C104" s="11" t="s">
        <v>384</v>
      </c>
      <c r="D104" s="8" t="s">
        <v>291</v>
      </c>
      <c r="E104" s="88"/>
      <c r="F104" s="88"/>
      <c r="G104" s="89"/>
      <c r="H104" s="88">
        <f t="shared" si="8"/>
        <v>0</v>
      </c>
      <c r="I104" s="88">
        <f t="shared" si="8"/>
        <v>0</v>
      </c>
    </row>
    <row r="105" spans="1:9" ht="12.75">
      <c r="A105" s="8">
        <v>100</v>
      </c>
      <c r="B105" s="76">
        <v>4</v>
      </c>
      <c r="C105" s="11" t="s">
        <v>385</v>
      </c>
      <c r="D105" s="8" t="s">
        <v>292</v>
      </c>
      <c r="E105" s="88"/>
      <c r="F105" s="88"/>
      <c r="G105" s="89"/>
      <c r="H105" s="88">
        <f t="shared" si="8"/>
        <v>0</v>
      </c>
      <c r="I105" s="88">
        <f t="shared" si="8"/>
        <v>0</v>
      </c>
    </row>
    <row r="106" spans="1:9" ht="12.75">
      <c r="A106" s="8">
        <v>101</v>
      </c>
      <c r="B106" s="76" t="s">
        <v>388</v>
      </c>
      <c r="C106" s="5" t="s">
        <v>386</v>
      </c>
      <c r="D106" s="8" t="s">
        <v>293</v>
      </c>
      <c r="E106" s="86">
        <f>SUM(E102:E105)</f>
        <v>0</v>
      </c>
      <c r="F106" s="86">
        <f>SUM(F102:F105)</f>
        <v>0</v>
      </c>
      <c r="G106" s="86">
        <f>SUM(G102:G105)</f>
        <v>0</v>
      </c>
      <c r="H106" s="86">
        <f>SUM(H102:H105)</f>
        <v>0</v>
      </c>
      <c r="I106" s="86">
        <f>SUM(I102:I105)</f>
        <v>0</v>
      </c>
    </row>
    <row r="107" spans="1:9" ht="12.75">
      <c r="A107" s="8">
        <v>102</v>
      </c>
      <c r="B107" s="76">
        <v>1</v>
      </c>
      <c r="C107" s="43" t="s">
        <v>294</v>
      </c>
      <c r="D107" s="8" t="s">
        <v>295</v>
      </c>
      <c r="E107" s="88"/>
      <c r="F107" s="88"/>
      <c r="G107" s="89"/>
      <c r="H107" s="88"/>
      <c r="I107" s="88"/>
    </row>
    <row r="108" spans="1:9" ht="12.75">
      <c r="A108" s="8">
        <v>103</v>
      </c>
      <c r="B108" s="76" t="s">
        <v>163</v>
      </c>
      <c r="C108" s="43" t="s">
        <v>325</v>
      </c>
      <c r="D108" s="8"/>
      <c r="E108" s="88">
        <v>41000000</v>
      </c>
      <c r="F108" s="88">
        <v>0</v>
      </c>
      <c r="G108" s="89"/>
      <c r="H108" s="88">
        <f>SUM(E108:G108)</f>
        <v>41000000</v>
      </c>
      <c r="I108" s="88">
        <v>35322366</v>
      </c>
    </row>
    <row r="109" spans="1:9" ht="12.75">
      <c r="A109" s="8">
        <v>104</v>
      </c>
      <c r="B109" s="76" t="s">
        <v>165</v>
      </c>
      <c r="C109" s="79" t="s">
        <v>333</v>
      </c>
      <c r="D109" s="8"/>
      <c r="E109" s="88"/>
      <c r="F109" s="88"/>
      <c r="G109" s="90"/>
      <c r="H109" s="88">
        <f>SUM(E109:G109)</f>
        <v>0</v>
      </c>
      <c r="I109" s="88">
        <f>SUM(F109:H109)</f>
        <v>0</v>
      </c>
    </row>
    <row r="110" spans="1:9" ht="12.75">
      <c r="A110" s="8">
        <v>105</v>
      </c>
      <c r="B110" s="76" t="s">
        <v>167</v>
      </c>
      <c r="C110" s="43" t="s">
        <v>447</v>
      </c>
      <c r="D110" s="8"/>
      <c r="E110" s="88"/>
      <c r="F110" s="88"/>
      <c r="G110" s="90"/>
      <c r="H110" s="88"/>
      <c r="I110" s="126">
        <v>1157</v>
      </c>
    </row>
    <row r="111" spans="1:9" ht="12.75">
      <c r="A111" s="8">
        <v>106</v>
      </c>
      <c r="B111" s="37">
        <v>2</v>
      </c>
      <c r="C111" s="51" t="s">
        <v>296</v>
      </c>
      <c r="D111" s="8" t="s">
        <v>297</v>
      </c>
      <c r="E111" s="88"/>
      <c r="F111" s="88"/>
      <c r="G111" s="89"/>
      <c r="H111" s="88">
        <f>SUM(E111:G111)</f>
        <v>0</v>
      </c>
      <c r="I111" s="88">
        <f>SUM(F111:H111)</f>
        <v>0</v>
      </c>
    </row>
    <row r="112" spans="1:9" ht="12.75">
      <c r="A112" s="8">
        <v>107</v>
      </c>
      <c r="B112" s="37" t="s">
        <v>298</v>
      </c>
      <c r="C112" s="52" t="s">
        <v>389</v>
      </c>
      <c r="D112" s="8" t="s">
        <v>299</v>
      </c>
      <c r="E112" s="86">
        <f>SUM(E108:E111)</f>
        <v>41000000</v>
      </c>
      <c r="F112" s="86">
        <f>SUM(F108:F111)</f>
        <v>0</v>
      </c>
      <c r="G112" s="86">
        <f>SUM(G108:G111)</f>
        <v>0</v>
      </c>
      <c r="H112" s="86">
        <f>SUM(H108:H111)</f>
        <v>41000000</v>
      </c>
      <c r="I112" s="86">
        <f>SUM(I108:I111)</f>
        <v>35323523</v>
      </c>
    </row>
    <row r="113" spans="1:9" ht="12.75">
      <c r="A113" s="8">
        <v>108</v>
      </c>
      <c r="B113" s="76">
        <v>1</v>
      </c>
      <c r="C113" s="2" t="s">
        <v>300</v>
      </c>
      <c r="D113" s="8" t="s">
        <v>301</v>
      </c>
      <c r="E113" s="88"/>
      <c r="F113" s="88"/>
      <c r="G113" s="89"/>
      <c r="H113" s="88">
        <f aca="true" t="shared" si="9" ref="H113:I118">SUM(E113:G113)</f>
        <v>0</v>
      </c>
      <c r="I113" s="88">
        <v>4689227</v>
      </c>
    </row>
    <row r="114" spans="1:9" ht="12.75">
      <c r="A114" s="8">
        <v>109</v>
      </c>
      <c r="B114" s="37">
        <v>2</v>
      </c>
      <c r="C114" s="51" t="s">
        <v>302</v>
      </c>
      <c r="D114" s="8" t="s">
        <v>303</v>
      </c>
      <c r="E114" s="88"/>
      <c r="F114" s="88"/>
      <c r="G114" s="89"/>
      <c r="H114" s="88">
        <f t="shared" si="9"/>
        <v>0</v>
      </c>
      <c r="I114" s="88">
        <f t="shared" si="9"/>
        <v>0</v>
      </c>
    </row>
    <row r="115" spans="1:9" ht="12.75">
      <c r="A115" s="8">
        <v>110</v>
      </c>
      <c r="B115" s="37">
        <v>3</v>
      </c>
      <c r="C115" s="51" t="s">
        <v>304</v>
      </c>
      <c r="D115" s="11" t="s">
        <v>305</v>
      </c>
      <c r="E115" s="86"/>
      <c r="F115" s="86"/>
      <c r="G115" s="90"/>
      <c r="H115" s="88">
        <f t="shared" si="9"/>
        <v>0</v>
      </c>
      <c r="I115" s="88">
        <f t="shared" si="9"/>
        <v>0</v>
      </c>
    </row>
    <row r="116" spans="1:9" ht="12.75">
      <c r="A116" s="8">
        <v>111</v>
      </c>
      <c r="B116" s="37">
        <v>4</v>
      </c>
      <c r="C116" s="1" t="s">
        <v>390</v>
      </c>
      <c r="D116" s="8" t="s">
        <v>306</v>
      </c>
      <c r="E116" s="88"/>
      <c r="F116" s="88"/>
      <c r="G116" s="89"/>
      <c r="H116" s="88">
        <f t="shared" si="9"/>
        <v>0</v>
      </c>
      <c r="I116" s="88">
        <f t="shared" si="9"/>
        <v>0</v>
      </c>
    </row>
    <row r="117" spans="1:9" ht="12.75">
      <c r="A117" s="8">
        <v>112</v>
      </c>
      <c r="B117" s="74">
        <v>5</v>
      </c>
      <c r="C117" s="53" t="s">
        <v>307</v>
      </c>
      <c r="D117" s="8" t="s">
        <v>308</v>
      </c>
      <c r="E117" s="88"/>
      <c r="F117" s="88"/>
      <c r="G117" s="89"/>
      <c r="H117" s="88">
        <f t="shared" si="9"/>
        <v>0</v>
      </c>
      <c r="I117" s="88">
        <f t="shared" si="9"/>
        <v>0</v>
      </c>
    </row>
    <row r="118" spans="1:9" ht="12.75">
      <c r="A118" s="8">
        <v>113</v>
      </c>
      <c r="B118" s="74">
        <v>6</v>
      </c>
      <c r="C118" s="1" t="s">
        <v>391</v>
      </c>
      <c r="D118" s="11" t="s">
        <v>392</v>
      </c>
      <c r="E118" s="88"/>
      <c r="F118" s="88"/>
      <c r="G118" s="89"/>
      <c r="H118" s="88">
        <f t="shared" si="9"/>
        <v>0</v>
      </c>
      <c r="I118" s="88">
        <f t="shared" si="9"/>
        <v>0</v>
      </c>
    </row>
    <row r="119" spans="1:9" ht="12.75">
      <c r="A119" s="8">
        <v>114</v>
      </c>
      <c r="B119" s="37" t="s">
        <v>339</v>
      </c>
      <c r="C119" s="52" t="s">
        <v>393</v>
      </c>
      <c r="D119" s="8" t="s">
        <v>309</v>
      </c>
      <c r="E119" s="86">
        <f>SUM(E113:E118)+E112+E106+E101</f>
        <v>41000000</v>
      </c>
      <c r="F119" s="86">
        <f>SUM(F113:F118)+F112+F106+F101</f>
        <v>0</v>
      </c>
      <c r="G119" s="86">
        <f>SUM(G113:G118)+G112+G106+G101</f>
        <v>0</v>
      </c>
      <c r="H119" s="86">
        <f>SUM(H113:H118)+H112+H106+H101</f>
        <v>41000000</v>
      </c>
      <c r="I119" s="86">
        <f>SUM(I113:I118)+I112+I106+I101</f>
        <v>40012750</v>
      </c>
    </row>
    <row r="120" spans="1:9" ht="12.75">
      <c r="A120" s="8">
        <v>115</v>
      </c>
      <c r="B120" s="74">
        <v>1</v>
      </c>
      <c r="C120" s="11" t="s">
        <v>394</v>
      </c>
      <c r="D120" s="8" t="s">
        <v>310</v>
      </c>
      <c r="E120" s="88"/>
      <c r="F120" s="88"/>
      <c r="G120" s="89"/>
      <c r="H120" s="88">
        <f aca="true" t="shared" si="10" ref="H120:I124">SUM(E120:G120)</f>
        <v>0</v>
      </c>
      <c r="I120" s="88">
        <f t="shared" si="10"/>
        <v>0</v>
      </c>
    </row>
    <row r="121" spans="1:9" ht="12.75">
      <c r="A121" s="8">
        <v>116</v>
      </c>
      <c r="B121" s="37">
        <v>2</v>
      </c>
      <c r="C121" s="8" t="s">
        <v>311</v>
      </c>
      <c r="D121" s="8" t="s">
        <v>312</v>
      </c>
      <c r="E121" s="88"/>
      <c r="F121" s="86"/>
      <c r="G121" s="89"/>
      <c r="H121" s="88">
        <f t="shared" si="10"/>
        <v>0</v>
      </c>
      <c r="I121" s="88">
        <f t="shared" si="10"/>
        <v>0</v>
      </c>
    </row>
    <row r="122" spans="1:9" ht="12.75">
      <c r="A122" s="8">
        <v>117</v>
      </c>
      <c r="B122" s="76">
        <v>3</v>
      </c>
      <c r="C122" s="11" t="s">
        <v>313</v>
      </c>
      <c r="D122" s="8" t="s">
        <v>314</v>
      </c>
      <c r="E122" s="88"/>
      <c r="F122" s="88"/>
      <c r="G122" s="89"/>
      <c r="H122" s="88">
        <f t="shared" si="10"/>
        <v>0</v>
      </c>
      <c r="I122" s="88">
        <f t="shared" si="10"/>
        <v>0</v>
      </c>
    </row>
    <row r="123" spans="1:9" ht="12.75">
      <c r="A123" s="8">
        <v>118</v>
      </c>
      <c r="B123" s="76">
        <v>4</v>
      </c>
      <c r="C123" s="11" t="s">
        <v>395</v>
      </c>
      <c r="D123" s="8" t="s">
        <v>315</v>
      </c>
      <c r="E123" s="88"/>
      <c r="F123" s="88"/>
      <c r="G123" s="89"/>
      <c r="H123" s="88">
        <f t="shared" si="10"/>
        <v>0</v>
      </c>
      <c r="I123" s="88">
        <f t="shared" si="10"/>
        <v>0</v>
      </c>
    </row>
    <row r="124" spans="1:9" ht="12.75">
      <c r="A124" s="8">
        <v>119</v>
      </c>
      <c r="B124" s="76">
        <v>5</v>
      </c>
      <c r="C124" s="11" t="s">
        <v>396</v>
      </c>
      <c r="D124" s="11" t="s">
        <v>399</v>
      </c>
      <c r="E124" s="88"/>
      <c r="F124" s="88"/>
      <c r="G124" s="89"/>
      <c r="H124" s="88">
        <f t="shared" si="10"/>
        <v>0</v>
      </c>
      <c r="I124" s="88">
        <f t="shared" si="10"/>
        <v>0</v>
      </c>
    </row>
    <row r="125" spans="1:9" ht="12.75">
      <c r="A125" s="8">
        <v>120</v>
      </c>
      <c r="B125" s="76" t="s">
        <v>397</v>
      </c>
      <c r="C125" s="52" t="s">
        <v>398</v>
      </c>
      <c r="D125" s="8" t="s">
        <v>316</v>
      </c>
      <c r="E125" s="86">
        <f>SUM(E120:E124)</f>
        <v>0</v>
      </c>
      <c r="F125" s="86">
        <f>SUM(F120:F124)</f>
        <v>0</v>
      </c>
      <c r="G125" s="86">
        <f>SUM(G120:G124)</f>
        <v>0</v>
      </c>
      <c r="H125" s="86">
        <f>SUM(H120:H124)</f>
        <v>0</v>
      </c>
      <c r="I125" s="86">
        <f>SUM(I120:I124)</f>
        <v>0</v>
      </c>
    </row>
    <row r="126" spans="1:9" ht="12.75">
      <c r="A126" s="8">
        <v>121</v>
      </c>
      <c r="B126" s="76">
        <v>1</v>
      </c>
      <c r="C126" s="53" t="s">
        <v>317</v>
      </c>
      <c r="D126" s="8" t="s">
        <v>318</v>
      </c>
      <c r="E126" s="88"/>
      <c r="F126" s="88"/>
      <c r="G126" s="89"/>
      <c r="H126" s="88">
        <f>SUM(E126:G126)</f>
        <v>0</v>
      </c>
      <c r="I126" s="88">
        <f>SUM(F126:H126)</f>
        <v>0</v>
      </c>
    </row>
    <row r="127" spans="1:9" ht="12.75">
      <c r="A127" s="8">
        <v>122</v>
      </c>
      <c r="B127" s="76">
        <v>2</v>
      </c>
      <c r="C127" s="1" t="s">
        <v>400</v>
      </c>
      <c r="D127" s="11" t="s">
        <v>401</v>
      </c>
      <c r="E127" s="88"/>
      <c r="F127" s="88"/>
      <c r="G127" s="89"/>
      <c r="H127" s="88">
        <f>SUM(E127:G127)</f>
        <v>0</v>
      </c>
      <c r="I127" s="88">
        <f>SUM(F127:H127)</f>
        <v>0</v>
      </c>
    </row>
    <row r="128" spans="1:9" ht="12.75">
      <c r="A128" s="8">
        <v>123</v>
      </c>
      <c r="B128" s="76" t="s">
        <v>402</v>
      </c>
      <c r="C128" s="105" t="s">
        <v>319</v>
      </c>
      <c r="D128" s="8" t="s">
        <v>320</v>
      </c>
      <c r="E128" s="86">
        <f>E101+E106+E119+E125+E126+E127</f>
        <v>41000000</v>
      </c>
      <c r="F128" s="86">
        <f>F101+F106+F119+F125+F126+F127</f>
        <v>0</v>
      </c>
      <c r="G128" s="86">
        <f>G101+G106+G119+G125+G126+G127</f>
        <v>0</v>
      </c>
      <c r="H128" s="86">
        <f>H101+H106+H119+H125+H126+H127</f>
        <v>41000000</v>
      </c>
      <c r="I128" s="86">
        <f>I101+I106+I119+I125+I126+I127</f>
        <v>40012750</v>
      </c>
    </row>
    <row r="129" spans="1:9" ht="12.75">
      <c r="A129" s="8">
        <v>124</v>
      </c>
      <c r="B129" s="55" t="s">
        <v>321</v>
      </c>
      <c r="C129" s="9" t="s">
        <v>322</v>
      </c>
      <c r="D129" s="9"/>
      <c r="E129" s="86">
        <f>E97+E128</f>
        <v>89234461</v>
      </c>
      <c r="F129" s="86">
        <f>F97+F128</f>
        <v>15650000</v>
      </c>
      <c r="G129" s="86">
        <f>G97+G128</f>
        <v>108393000</v>
      </c>
      <c r="H129" s="86">
        <f>H97+H128</f>
        <v>213277461</v>
      </c>
      <c r="I129" s="86">
        <f>I97+I128</f>
        <v>296607102</v>
      </c>
    </row>
    <row r="130" spans="2:8" ht="12.75">
      <c r="B130" s="42"/>
      <c r="C130" s="2"/>
      <c r="D130" s="12"/>
      <c r="F130" s="110"/>
      <c r="G130" s="2"/>
      <c r="H130" s="2"/>
    </row>
    <row r="131" spans="2:8" ht="12.75">
      <c r="B131" s="42"/>
      <c r="C131" s="2"/>
      <c r="E131" s="2"/>
      <c r="F131" s="2"/>
      <c r="G131" s="2"/>
      <c r="H131" s="2"/>
    </row>
    <row r="132" spans="2:8" ht="12.75">
      <c r="B132" s="56"/>
      <c r="C132" s="2"/>
      <c r="E132" s="2"/>
      <c r="F132" s="2"/>
      <c r="G132" s="13"/>
      <c r="H132" s="2"/>
    </row>
    <row r="133" spans="2:8" ht="12.75">
      <c r="B133" s="42"/>
      <c r="C133" s="2"/>
      <c r="E133" s="2"/>
      <c r="F133" s="2"/>
      <c r="G133" s="2"/>
      <c r="H133" s="2"/>
    </row>
    <row r="134" spans="2:7" ht="12.75">
      <c r="B134" s="42"/>
      <c r="C134" s="2"/>
      <c r="E134" s="2"/>
      <c r="G134" s="2"/>
    </row>
    <row r="135" spans="2:7" ht="12.75">
      <c r="B135" s="42"/>
      <c r="C135" s="2"/>
      <c r="E135" s="2"/>
      <c r="G135" s="2"/>
    </row>
    <row r="136" spans="2:7" ht="15.75">
      <c r="B136" s="42"/>
      <c r="C136" s="16"/>
      <c r="E136" s="2"/>
      <c r="G136" s="13"/>
    </row>
    <row r="137" spans="2:7" ht="12.75">
      <c r="B137" s="42"/>
      <c r="C137" s="2"/>
      <c r="E137" s="2"/>
      <c r="G137" s="2"/>
    </row>
    <row r="138" spans="2:7" ht="12.75">
      <c r="B138" s="42"/>
      <c r="C138" s="2"/>
      <c r="E138" s="2"/>
      <c r="G138" s="2"/>
    </row>
    <row r="139" spans="2:7" ht="12.75">
      <c r="B139" s="42"/>
      <c r="C139" s="2"/>
      <c r="E139" s="2"/>
      <c r="G139" s="2"/>
    </row>
    <row r="140" spans="2:7" ht="12.75">
      <c r="B140" s="42"/>
      <c r="C140" s="2"/>
      <c r="E140" s="2"/>
      <c r="G140" s="2"/>
    </row>
    <row r="141" spans="2:7" ht="12.75">
      <c r="B141" s="42"/>
      <c r="C141" s="2"/>
      <c r="E141" s="2"/>
      <c r="G141" s="2"/>
    </row>
    <row r="142" spans="2:7" ht="12.75">
      <c r="B142" s="42"/>
      <c r="C142" s="2"/>
      <c r="E142" s="2"/>
      <c r="G142" s="2"/>
    </row>
    <row r="143" spans="2:7" ht="12.75">
      <c r="B143" s="42"/>
      <c r="C143" s="2"/>
      <c r="E143" s="2"/>
      <c r="G143" s="2"/>
    </row>
    <row r="144" spans="2:7" ht="12.75">
      <c r="B144" s="42"/>
      <c r="C144" s="2"/>
      <c r="E144" s="2"/>
      <c r="G144" s="2"/>
    </row>
    <row r="145" spans="2:7" ht="12.75">
      <c r="B145" s="56"/>
      <c r="C145" s="2"/>
      <c r="E145" s="2"/>
      <c r="G145" s="2"/>
    </row>
    <row r="146" spans="2:7" ht="12.75">
      <c r="B146" s="42"/>
      <c r="C146" s="2"/>
      <c r="E146" s="2"/>
      <c r="G146" s="13"/>
    </row>
    <row r="147" spans="2:7" ht="12.75">
      <c r="B147" s="42"/>
      <c r="C147" s="2"/>
      <c r="E147" s="2"/>
      <c r="G147" s="2"/>
    </row>
    <row r="148" spans="2:7" ht="12.75">
      <c r="B148" s="42"/>
      <c r="C148" s="2"/>
      <c r="E148" s="2"/>
      <c r="G148" s="13"/>
    </row>
    <row r="149" spans="2:7" ht="12.75">
      <c r="B149" s="3"/>
      <c r="C149" s="12"/>
      <c r="E149" s="2"/>
      <c r="G149" s="2"/>
    </row>
    <row r="150" spans="2:7" ht="12.75">
      <c r="B150" s="3"/>
      <c r="C150" s="12"/>
      <c r="E150" s="2"/>
      <c r="G150" s="2"/>
    </row>
    <row r="151" spans="2:7" ht="12.75">
      <c r="B151" s="3"/>
      <c r="C151" s="12"/>
      <c r="E151" s="2"/>
      <c r="G151" s="2"/>
    </row>
    <row r="152" spans="2:7" ht="12.75">
      <c r="B152" s="3"/>
      <c r="C152" s="12"/>
      <c r="E152" s="2"/>
      <c r="G152" s="2"/>
    </row>
    <row r="153" spans="2:7" ht="12.75">
      <c r="B153" s="3"/>
      <c r="C153" s="12"/>
      <c r="E153" s="2"/>
      <c r="G153" s="2"/>
    </row>
    <row r="154" spans="2:7" ht="12.75">
      <c r="B154" s="3"/>
      <c r="C154" s="12"/>
      <c r="E154" s="2"/>
      <c r="G154" s="2"/>
    </row>
    <row r="155" spans="2:7" ht="12.75">
      <c r="B155" s="3"/>
      <c r="C155" s="12"/>
      <c r="E155" s="2"/>
      <c r="G155" s="2"/>
    </row>
    <row r="156" spans="2:7" ht="12.75">
      <c r="B156" s="3"/>
      <c r="C156" s="12"/>
      <c r="E156" s="2"/>
      <c r="G156" s="2"/>
    </row>
    <row r="157" spans="2:7" ht="12.75">
      <c r="B157" s="3"/>
      <c r="C157" s="12"/>
      <c r="E157" s="2"/>
      <c r="G157" s="2"/>
    </row>
    <row r="158" spans="2:7" ht="12.75">
      <c r="B158" s="3"/>
      <c r="C158" s="12"/>
      <c r="E158" s="2"/>
      <c r="G158" s="2"/>
    </row>
    <row r="159" spans="2:7" ht="12.75">
      <c r="B159" s="3"/>
      <c r="C159" s="12"/>
      <c r="E159" s="2"/>
      <c r="G159" s="2"/>
    </row>
    <row r="160" spans="2:7" ht="12.75">
      <c r="B160" s="3"/>
      <c r="C160" s="12"/>
      <c r="E160" s="2"/>
      <c r="G160" s="2"/>
    </row>
    <row r="161" spans="2:7" ht="12.75">
      <c r="B161" s="3"/>
      <c r="C161" s="12"/>
      <c r="E161" s="2"/>
      <c r="G161" s="2"/>
    </row>
    <row r="162" spans="2:7" ht="12.75">
      <c r="B162" s="3"/>
      <c r="C162" s="12"/>
      <c r="E162" s="2"/>
      <c r="G162" s="2"/>
    </row>
    <row r="163" spans="2:7" ht="12.75">
      <c r="B163" s="3"/>
      <c r="C163" s="12"/>
      <c r="E163" s="2"/>
      <c r="G163" s="2"/>
    </row>
    <row r="164" spans="2:7" ht="12.75">
      <c r="B164" s="3"/>
      <c r="C164" s="12"/>
      <c r="E164" s="2"/>
      <c r="G164" s="2"/>
    </row>
    <row r="165" spans="2:7" ht="12.75">
      <c r="B165" s="3"/>
      <c r="C165" s="12"/>
      <c r="E165" s="2"/>
      <c r="G165" s="2"/>
    </row>
    <row r="166" spans="2:7" ht="12.75">
      <c r="B166" s="3"/>
      <c r="C166" s="12"/>
      <c r="E166" s="2"/>
      <c r="G166" s="2"/>
    </row>
    <row r="167" spans="2:7" ht="12.75">
      <c r="B167" s="3"/>
      <c r="C167" s="12"/>
      <c r="E167" s="2"/>
      <c r="G167" s="2"/>
    </row>
    <row r="168" spans="2:7" ht="12.75">
      <c r="B168" s="3"/>
      <c r="C168" s="12"/>
      <c r="E168" s="2"/>
      <c r="G168" s="2"/>
    </row>
    <row r="169" spans="2:7" ht="12.75">
      <c r="B169" s="3"/>
      <c r="C169" s="12"/>
      <c r="E169" s="2"/>
      <c r="G169" s="2"/>
    </row>
    <row r="170" spans="2:7" ht="12.75">
      <c r="B170" s="3"/>
      <c r="C170" s="12"/>
      <c r="E170" s="2"/>
      <c r="G170" s="2"/>
    </row>
    <row r="171" spans="2:7" ht="12.75">
      <c r="B171" s="3"/>
      <c r="C171" s="12"/>
      <c r="E171" s="2"/>
      <c r="G171" s="2"/>
    </row>
    <row r="172" spans="2:7" ht="12.75">
      <c r="B172" s="3"/>
      <c r="C172" s="12"/>
      <c r="E172" s="2"/>
      <c r="G172" s="2"/>
    </row>
    <row r="173" spans="2:7" ht="12.75">
      <c r="B173" s="3"/>
      <c r="C173" s="12"/>
      <c r="E173" s="2"/>
      <c r="G173" s="2"/>
    </row>
    <row r="174" spans="2:7" ht="12.75">
      <c r="B174" s="3"/>
      <c r="C174" s="12"/>
      <c r="E174" s="2"/>
      <c r="G174" s="2"/>
    </row>
    <row r="175" spans="2:7" ht="12.75">
      <c r="B175" s="3"/>
      <c r="C175" s="12"/>
      <c r="E175" s="2"/>
      <c r="G175" s="2"/>
    </row>
    <row r="176" spans="2:7" ht="12.75">
      <c r="B176" s="3"/>
      <c r="C176" s="12"/>
      <c r="E176" s="2"/>
      <c r="G176" s="2"/>
    </row>
    <row r="177" spans="2:7" ht="12.75">
      <c r="B177" s="3"/>
      <c r="C177" s="12"/>
      <c r="E177" s="2"/>
      <c r="G177" s="2"/>
    </row>
    <row r="178" spans="2:7" ht="12.75">
      <c r="B178" s="3"/>
      <c r="C178" s="12"/>
      <c r="E178" s="2"/>
      <c r="G178" s="2"/>
    </row>
  </sheetData>
  <sheetProtection/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510</v>
      </c>
    </row>
    <row r="3" ht="12.75">
      <c r="B3" s="1" t="s">
        <v>427</v>
      </c>
    </row>
    <row r="4" spans="2:11" ht="12.75">
      <c r="B4" s="5" t="s">
        <v>144</v>
      </c>
      <c r="E4" s="2"/>
      <c r="F4" s="2"/>
      <c r="G4" s="12"/>
      <c r="H4" s="12"/>
      <c r="I4" s="12"/>
      <c r="J4" s="12"/>
      <c r="K4" s="12"/>
    </row>
    <row r="5" spans="2:11" ht="12.75">
      <c r="B5" s="5"/>
      <c r="C5" s="84" t="s">
        <v>340</v>
      </c>
      <c r="E5" s="2"/>
      <c r="F5" s="2"/>
      <c r="G5" s="12"/>
      <c r="H5" s="12"/>
      <c r="I5" s="12"/>
      <c r="J5" s="12"/>
      <c r="K5" s="12"/>
    </row>
    <row r="6" spans="2:11" ht="12.75">
      <c r="B6" s="5" t="s">
        <v>77</v>
      </c>
      <c r="C6" s="1" t="s">
        <v>78</v>
      </c>
      <c r="D6" s="1" t="s">
        <v>81</v>
      </c>
      <c r="E6" s="2" t="s">
        <v>82</v>
      </c>
      <c r="F6" s="111" t="s">
        <v>129</v>
      </c>
      <c r="G6" s="14"/>
      <c r="H6" s="12"/>
      <c r="I6" s="12"/>
      <c r="J6" s="12"/>
      <c r="K6" s="12"/>
    </row>
    <row r="7" spans="1:11" ht="12.75">
      <c r="A7" s="11"/>
      <c r="B7" s="9" t="s">
        <v>0</v>
      </c>
      <c r="C7" s="43" t="s">
        <v>131</v>
      </c>
      <c r="D7" s="53"/>
      <c r="E7" s="102"/>
      <c r="F7" s="40" t="s">
        <v>130</v>
      </c>
      <c r="G7" s="135" t="s">
        <v>437</v>
      </c>
      <c r="H7" s="12"/>
      <c r="I7" s="13"/>
      <c r="J7" s="12"/>
      <c r="K7" s="12"/>
    </row>
    <row r="8" spans="1:11" ht="12.75">
      <c r="A8" s="11"/>
      <c r="B8" s="9"/>
      <c r="C8" s="112" t="s">
        <v>124</v>
      </c>
      <c r="D8" s="112" t="s">
        <v>126</v>
      </c>
      <c r="E8" s="112" t="s">
        <v>125</v>
      </c>
      <c r="F8" s="40"/>
      <c r="G8" s="136"/>
      <c r="H8" s="12"/>
      <c r="I8" s="13"/>
      <c r="J8" s="12"/>
      <c r="K8" s="12"/>
    </row>
    <row r="9" spans="1:11" ht="12.75">
      <c r="A9" s="11">
        <v>1</v>
      </c>
      <c r="B9" s="20" t="s">
        <v>128</v>
      </c>
      <c r="C9" s="96"/>
      <c r="D9" s="97"/>
      <c r="E9" s="98"/>
      <c r="F9" s="99"/>
      <c r="G9" s="9"/>
      <c r="H9" s="12"/>
      <c r="I9" s="13"/>
      <c r="J9" s="12"/>
      <c r="K9" s="12"/>
    </row>
    <row r="10" spans="1:11" ht="12.75">
      <c r="A10" s="11">
        <v>2</v>
      </c>
      <c r="B10" s="20" t="s">
        <v>132</v>
      </c>
      <c r="C10" s="96"/>
      <c r="D10" s="97"/>
      <c r="E10" s="98"/>
      <c r="F10" s="99"/>
      <c r="G10" s="9"/>
      <c r="H10" s="12"/>
      <c r="I10" s="13"/>
      <c r="J10" s="12"/>
      <c r="K10" s="12"/>
    </row>
    <row r="11" spans="1:11" ht="12.75">
      <c r="A11" s="11">
        <v>3</v>
      </c>
      <c r="B11" s="8" t="s">
        <v>133</v>
      </c>
      <c r="C11" s="97">
        <v>28195799</v>
      </c>
      <c r="D11" s="97"/>
      <c r="E11" s="97">
        <v>67031711</v>
      </c>
      <c r="F11" s="99">
        <f>SUM(C11:E11)</f>
        <v>95227510</v>
      </c>
      <c r="G11" s="97">
        <v>98579013</v>
      </c>
      <c r="H11" s="125"/>
      <c r="I11" s="12"/>
      <c r="J11" s="12"/>
      <c r="K11" s="12"/>
    </row>
    <row r="12" spans="1:11" ht="12.75">
      <c r="A12" s="11">
        <v>4</v>
      </c>
      <c r="B12" s="11" t="s">
        <v>134</v>
      </c>
      <c r="C12" s="97">
        <v>4859495</v>
      </c>
      <c r="D12" s="97"/>
      <c r="E12" s="97">
        <v>15101707</v>
      </c>
      <c r="F12" s="99">
        <f>SUM(C12:E12)</f>
        <v>19961202</v>
      </c>
      <c r="G12" s="97">
        <v>20623966</v>
      </c>
      <c r="H12" s="125"/>
      <c r="I12" s="2"/>
      <c r="J12" s="12"/>
      <c r="K12" s="12"/>
    </row>
    <row r="13" spans="1:11" ht="12.75">
      <c r="A13" s="11">
        <v>5</v>
      </c>
      <c r="B13" s="11" t="s">
        <v>135</v>
      </c>
      <c r="C13" s="97">
        <v>25288418</v>
      </c>
      <c r="D13" s="97"/>
      <c r="E13" s="97">
        <v>19902582</v>
      </c>
      <c r="F13" s="99">
        <f>SUM(C13:E13)</f>
        <v>45191000</v>
      </c>
      <c r="G13" s="97">
        <v>45779889</v>
      </c>
      <c r="H13" s="119"/>
      <c r="I13" s="50"/>
      <c r="J13" s="50"/>
      <c r="K13" s="50"/>
    </row>
    <row r="14" spans="1:11" ht="12.75">
      <c r="A14" s="11">
        <v>6</v>
      </c>
      <c r="B14" s="11" t="s">
        <v>136</v>
      </c>
      <c r="C14" s="97">
        <v>5746730</v>
      </c>
      <c r="D14" s="97"/>
      <c r="E14" s="97"/>
      <c r="F14" s="99">
        <f>SUM(C14:E14)</f>
        <v>5746730</v>
      </c>
      <c r="G14" s="97">
        <v>6927271</v>
      </c>
      <c r="H14" s="119"/>
      <c r="I14" s="2"/>
      <c r="J14" s="12"/>
      <c r="K14" s="12"/>
    </row>
    <row r="15" spans="1:11" ht="12.75">
      <c r="A15" s="11">
        <v>7</v>
      </c>
      <c r="B15" s="11" t="s">
        <v>137</v>
      </c>
      <c r="C15" s="97">
        <v>6578396</v>
      </c>
      <c r="D15" s="97">
        <v>1650000</v>
      </c>
      <c r="E15" s="97"/>
      <c r="F15" s="99">
        <f>SUM(C15:E15)</f>
        <v>8228396</v>
      </c>
      <c r="G15" s="97">
        <v>10430740</v>
      </c>
      <c r="H15" s="125"/>
      <c r="I15" s="10"/>
      <c r="J15" s="12"/>
      <c r="K15" s="12"/>
    </row>
    <row r="16" spans="1:11" ht="12.75">
      <c r="A16" s="11">
        <v>8</v>
      </c>
      <c r="B16" s="11" t="s">
        <v>127</v>
      </c>
      <c r="C16" s="97">
        <f>SUM(C11:C15)</f>
        <v>70668838</v>
      </c>
      <c r="D16" s="97">
        <f>SUM(D11:D15)</f>
        <v>1650000</v>
      </c>
      <c r="E16" s="97">
        <f>SUM(E11:E15)</f>
        <v>102036000</v>
      </c>
      <c r="F16" s="99">
        <f>SUM(F11:F15)</f>
        <v>174354838</v>
      </c>
      <c r="G16" s="97">
        <f>SUM(G11:G15)</f>
        <v>182340879</v>
      </c>
      <c r="H16" s="119"/>
      <c r="I16" s="2"/>
      <c r="J16" s="12"/>
      <c r="K16" s="12"/>
    </row>
    <row r="17" spans="1:11" ht="12.75">
      <c r="A17" s="11"/>
      <c r="B17" s="11"/>
      <c r="C17" s="97"/>
      <c r="D17" s="97"/>
      <c r="E17" s="97"/>
      <c r="F17" s="99"/>
      <c r="G17" s="97"/>
      <c r="H17" s="119"/>
      <c r="I17" s="2"/>
      <c r="J17" s="12"/>
      <c r="K17" s="12"/>
    </row>
    <row r="18" spans="1:11" ht="12.75">
      <c r="A18" s="54">
        <v>9</v>
      </c>
      <c r="B18" s="9" t="s">
        <v>138</v>
      </c>
      <c r="C18" s="97"/>
      <c r="D18" s="97"/>
      <c r="E18" s="96"/>
      <c r="F18" s="99"/>
      <c r="G18" s="97"/>
      <c r="H18" s="119"/>
      <c r="I18" s="13"/>
      <c r="J18" s="12"/>
      <c r="K18" s="12"/>
    </row>
    <row r="19" spans="1:11" ht="12.75">
      <c r="A19" s="54">
        <v>10</v>
      </c>
      <c r="B19" s="9" t="s">
        <v>132</v>
      </c>
      <c r="C19" s="97"/>
      <c r="D19" s="97"/>
      <c r="E19" s="96"/>
      <c r="F19" s="99"/>
      <c r="G19" s="97"/>
      <c r="H19" s="119"/>
      <c r="I19" s="13"/>
      <c r="J19" s="12"/>
      <c r="K19" s="12"/>
    </row>
    <row r="20" spans="1:11" ht="12.75">
      <c r="A20" s="11">
        <v>11</v>
      </c>
      <c r="B20" s="11" t="s">
        <v>419</v>
      </c>
      <c r="C20" s="97">
        <v>13571682</v>
      </c>
      <c r="D20" s="97">
        <v>4900000</v>
      </c>
      <c r="E20" s="97">
        <v>4257000</v>
      </c>
      <c r="F20" s="99">
        <f>SUM(C20:E20)</f>
        <v>22728682</v>
      </c>
      <c r="G20" s="97">
        <v>24096532</v>
      </c>
      <c r="H20" s="125"/>
      <c r="I20" s="2"/>
      <c r="J20" s="12"/>
      <c r="K20" s="12"/>
    </row>
    <row r="21" spans="1:11" ht="12.75">
      <c r="A21" s="11">
        <v>12</v>
      </c>
      <c r="B21" s="11" t="s">
        <v>139</v>
      </c>
      <c r="C21" s="97">
        <v>1648378</v>
      </c>
      <c r="D21" s="97">
        <v>5450000</v>
      </c>
      <c r="E21" s="97"/>
      <c r="F21" s="99">
        <f>SUM(C21:E21)</f>
        <v>7098378</v>
      </c>
      <c r="G21" s="97">
        <v>80197102</v>
      </c>
      <c r="H21" s="125"/>
      <c r="I21" s="2"/>
      <c r="J21" s="12"/>
      <c r="K21" s="12"/>
    </row>
    <row r="22" spans="1:11" ht="12.75">
      <c r="A22" s="11">
        <v>13</v>
      </c>
      <c r="B22" s="11" t="s">
        <v>140</v>
      </c>
      <c r="C22" s="97"/>
      <c r="D22" s="97"/>
      <c r="E22" s="97"/>
      <c r="F22" s="99">
        <f>SUM(C22:E22)</f>
        <v>0</v>
      </c>
      <c r="G22" s="97">
        <v>0</v>
      </c>
      <c r="H22" s="119"/>
      <c r="I22" s="2"/>
      <c r="J22" s="12"/>
      <c r="K22" s="12"/>
    </row>
    <row r="23" spans="1:11" ht="12.75">
      <c r="A23" s="11">
        <v>14</v>
      </c>
      <c r="B23" s="11" t="s">
        <v>141</v>
      </c>
      <c r="C23" s="97"/>
      <c r="D23" s="97"/>
      <c r="E23" s="97"/>
      <c r="F23" s="99">
        <f>SUM(C23:E23)</f>
        <v>0</v>
      </c>
      <c r="G23" s="97">
        <v>0</v>
      </c>
      <c r="H23" s="119"/>
      <c r="I23" s="2"/>
      <c r="J23" s="12"/>
      <c r="K23" s="12"/>
    </row>
    <row r="24" spans="1:11" ht="12.75">
      <c r="A24" s="11">
        <v>15</v>
      </c>
      <c r="B24" s="11" t="s">
        <v>142</v>
      </c>
      <c r="C24" s="97"/>
      <c r="D24" s="97"/>
      <c r="E24" s="97"/>
      <c r="F24" s="99">
        <f>SUM(C24:E24)</f>
        <v>0</v>
      </c>
      <c r="G24" s="97">
        <v>0</v>
      </c>
      <c r="H24" s="119"/>
      <c r="I24" s="2"/>
      <c r="J24" s="12"/>
      <c r="K24" s="12"/>
    </row>
    <row r="25" spans="1:11" ht="12.75">
      <c r="A25" s="11">
        <v>16</v>
      </c>
      <c r="B25" s="11" t="s">
        <v>94</v>
      </c>
      <c r="C25" s="97">
        <f>SUM(C20:C24)</f>
        <v>15220060</v>
      </c>
      <c r="D25" s="97">
        <f>SUM(D20:D24)</f>
        <v>10350000</v>
      </c>
      <c r="E25" s="97">
        <f>SUM(E20:E24)</f>
        <v>4257000</v>
      </c>
      <c r="F25" s="99">
        <f>SUM(F20:F24)</f>
        <v>29827060</v>
      </c>
      <c r="G25" s="97">
        <f>SUM(G20:G24)</f>
        <v>104293634</v>
      </c>
      <c r="H25" s="125"/>
      <c r="I25" s="2"/>
      <c r="J25" s="12"/>
      <c r="K25" s="12"/>
    </row>
    <row r="26" spans="1:11" ht="12.75">
      <c r="A26" s="11"/>
      <c r="B26" s="8"/>
      <c r="C26" s="97"/>
      <c r="D26" s="97"/>
      <c r="E26" s="96"/>
      <c r="F26" s="99"/>
      <c r="G26" s="97"/>
      <c r="H26" s="119"/>
      <c r="I26" s="12"/>
      <c r="J26" s="12"/>
      <c r="K26" s="12"/>
    </row>
    <row r="27" spans="1:11" ht="12.75">
      <c r="A27" s="106">
        <v>17</v>
      </c>
      <c r="B27" s="9" t="s">
        <v>143</v>
      </c>
      <c r="C27" s="97"/>
      <c r="D27" s="97"/>
      <c r="E27" s="96"/>
      <c r="F27" s="99"/>
      <c r="G27" s="97"/>
      <c r="H27" s="119"/>
      <c r="I27" s="13"/>
      <c r="J27" s="12"/>
      <c r="K27" s="12"/>
    </row>
    <row r="28" spans="1:11" ht="12.75">
      <c r="A28" s="41">
        <v>18</v>
      </c>
      <c r="B28" s="41" t="s">
        <v>95</v>
      </c>
      <c r="C28" s="100">
        <v>1768894</v>
      </c>
      <c r="D28" s="97"/>
      <c r="E28" s="97">
        <v>2100000</v>
      </c>
      <c r="F28" s="99">
        <f>SUM(C28:E28)</f>
        <v>3868894</v>
      </c>
      <c r="G28" s="97">
        <v>56693</v>
      </c>
      <c r="H28" s="125"/>
      <c r="I28" s="2"/>
      <c r="J28" s="12"/>
      <c r="K28" s="12"/>
    </row>
    <row r="29" spans="1:11" ht="12.75">
      <c r="A29" s="11">
        <v>19</v>
      </c>
      <c r="B29" s="19" t="s">
        <v>96</v>
      </c>
      <c r="C29" s="97"/>
      <c r="D29" s="97"/>
      <c r="E29" s="96"/>
      <c r="F29" s="99">
        <f>SUM(F30:F31)</f>
        <v>0</v>
      </c>
      <c r="G29" s="97">
        <v>0</v>
      </c>
      <c r="H29" s="119"/>
      <c r="I29" s="14"/>
      <c r="J29" s="12"/>
      <c r="K29" s="12"/>
    </row>
    <row r="30" spans="1:11" ht="12.75">
      <c r="A30" s="11">
        <v>20</v>
      </c>
      <c r="B30" s="19" t="s">
        <v>97</v>
      </c>
      <c r="C30" s="97"/>
      <c r="D30" s="97"/>
      <c r="E30" s="96"/>
      <c r="F30" s="99">
        <f>SUM(C30:E30)</f>
        <v>0</v>
      </c>
      <c r="G30" s="97">
        <v>0</v>
      </c>
      <c r="H30" s="119"/>
      <c r="I30" s="14"/>
      <c r="J30" s="12"/>
      <c r="K30" s="12"/>
    </row>
    <row r="31" spans="1:11" ht="12.75">
      <c r="A31" s="11">
        <v>21</v>
      </c>
      <c r="B31" s="19" t="s">
        <v>98</v>
      </c>
      <c r="C31" s="97"/>
      <c r="D31" s="97"/>
      <c r="E31" s="96"/>
      <c r="F31" s="99">
        <f>SUM(C31:E31)</f>
        <v>0</v>
      </c>
      <c r="G31" s="97">
        <v>0</v>
      </c>
      <c r="H31" s="119"/>
      <c r="I31" s="14"/>
      <c r="J31" s="12"/>
      <c r="K31" s="12"/>
    </row>
    <row r="32" spans="1:11" ht="12.75">
      <c r="A32" s="11">
        <v>22</v>
      </c>
      <c r="B32" s="19" t="s">
        <v>94</v>
      </c>
      <c r="C32" s="97">
        <f>SUM(C28:C30)</f>
        <v>1768894</v>
      </c>
      <c r="D32" s="97">
        <f>SUM(D28:D30)</f>
        <v>0</v>
      </c>
      <c r="E32" s="97">
        <f>SUM(E28:E30)</f>
        <v>2100000</v>
      </c>
      <c r="F32" s="99">
        <f>SUM(F28:F31)</f>
        <v>3868894</v>
      </c>
      <c r="G32" s="97">
        <f>SUM(G28:G31)</f>
        <v>56693</v>
      </c>
      <c r="H32" s="125"/>
      <c r="I32" s="14"/>
      <c r="J32" s="12"/>
      <c r="K32" s="12"/>
    </row>
    <row r="33" spans="1:11" ht="12.75">
      <c r="A33" s="11"/>
      <c r="B33" s="18"/>
      <c r="C33" s="96"/>
      <c r="D33" s="96"/>
      <c r="E33" s="96"/>
      <c r="F33" s="101"/>
      <c r="G33" s="97"/>
      <c r="H33" s="119"/>
      <c r="I33" s="15"/>
      <c r="J33" s="13"/>
      <c r="K33" s="12"/>
    </row>
    <row r="34" spans="1:11" ht="12.75">
      <c r="A34" s="54">
        <v>23</v>
      </c>
      <c r="B34" s="13" t="s">
        <v>99</v>
      </c>
      <c r="C34" s="97"/>
      <c r="D34" s="96"/>
      <c r="E34" s="96"/>
      <c r="F34" s="113"/>
      <c r="G34" s="97"/>
      <c r="H34" s="119"/>
      <c r="I34" s="15"/>
      <c r="J34" s="12"/>
      <c r="K34" s="12"/>
    </row>
    <row r="35" spans="1:11" ht="12.75">
      <c r="A35" s="11">
        <v>24</v>
      </c>
      <c r="B35" s="54" t="s">
        <v>420</v>
      </c>
      <c r="C35" s="97">
        <v>5226669</v>
      </c>
      <c r="D35" s="97">
        <v>0</v>
      </c>
      <c r="E35" s="96">
        <v>0</v>
      </c>
      <c r="F35" s="113">
        <f>SUM(C35:E35)</f>
        <v>5226669</v>
      </c>
      <c r="G35" s="97">
        <v>9915896</v>
      </c>
      <c r="H35" s="125"/>
      <c r="I35" s="14"/>
      <c r="J35" s="12"/>
      <c r="K35" s="12"/>
    </row>
    <row r="36" spans="1:11" ht="12.75">
      <c r="A36" s="11">
        <v>25</v>
      </c>
      <c r="B36" s="9" t="s">
        <v>72</v>
      </c>
      <c r="C36" s="96">
        <f>C16+C25+C32+C35</f>
        <v>92884461</v>
      </c>
      <c r="D36" s="96">
        <f>D16+D25+D32</f>
        <v>12000000</v>
      </c>
      <c r="E36" s="96">
        <f>E16+E25+E32</f>
        <v>108393000</v>
      </c>
      <c r="F36" s="96">
        <f>F16+F25+F32+F35</f>
        <v>213277461</v>
      </c>
      <c r="G36" s="96">
        <f>G16+G25+G32+G35</f>
        <v>296607102</v>
      </c>
      <c r="H36" s="119"/>
      <c r="I36" s="12"/>
      <c r="J36" s="12"/>
      <c r="K36" s="12"/>
    </row>
    <row r="43" spans="1:12" ht="12.75">
      <c r="A43" s="2"/>
      <c r="B43" t="s">
        <v>77</v>
      </c>
      <c r="C43" s="1" t="s">
        <v>78</v>
      </c>
      <c r="D43" s="1" t="s">
        <v>106</v>
      </c>
      <c r="E43" s="1" t="s">
        <v>84</v>
      </c>
      <c r="F43" s="1" t="s">
        <v>107</v>
      </c>
      <c r="G43" t="s">
        <v>108</v>
      </c>
      <c r="H43" t="s">
        <v>109</v>
      </c>
      <c r="I43" t="s">
        <v>110</v>
      </c>
      <c r="J43" t="s">
        <v>111</v>
      </c>
      <c r="K43" t="s">
        <v>112</v>
      </c>
      <c r="L43" t="s">
        <v>113</v>
      </c>
    </row>
    <row r="44" spans="1:12" ht="12.75">
      <c r="A44" s="11">
        <v>26</v>
      </c>
      <c r="B44" s="36" t="s">
        <v>102</v>
      </c>
      <c r="C44" s="11"/>
      <c r="D44" s="11"/>
      <c r="E44" s="11"/>
      <c r="F44" s="11"/>
      <c r="G44" s="8"/>
      <c r="H44" s="8"/>
      <c r="I44" s="8"/>
      <c r="J44" s="8"/>
      <c r="K44" s="8"/>
      <c r="L44" s="8"/>
    </row>
    <row r="45" spans="1:12" ht="25.5">
      <c r="A45" s="11">
        <v>27</v>
      </c>
      <c r="B45" s="35" t="s">
        <v>65</v>
      </c>
      <c r="C45" s="11" t="s">
        <v>66</v>
      </c>
      <c r="D45" s="11" t="s">
        <v>67</v>
      </c>
      <c r="E45" s="11" t="s">
        <v>68</v>
      </c>
      <c r="F45" s="11" t="s">
        <v>69</v>
      </c>
      <c r="G45" s="8" t="s">
        <v>70</v>
      </c>
      <c r="H45" s="8" t="s">
        <v>100</v>
      </c>
      <c r="I45" s="8" t="s">
        <v>7</v>
      </c>
      <c r="J45" s="108" t="s">
        <v>416</v>
      </c>
      <c r="K45" s="8" t="s">
        <v>64</v>
      </c>
      <c r="L45" s="8" t="s">
        <v>71</v>
      </c>
    </row>
    <row r="46" spans="1:12" ht="12.75">
      <c r="A46" s="11">
        <v>28</v>
      </c>
      <c r="B46" s="36" t="s">
        <v>101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12.75">
      <c r="A47" s="11">
        <v>29</v>
      </c>
      <c r="B47" s="102" t="s">
        <v>407</v>
      </c>
      <c r="C47" s="97">
        <v>8704784</v>
      </c>
      <c r="D47" s="97">
        <v>2109261</v>
      </c>
      <c r="E47" s="97">
        <v>2837100</v>
      </c>
      <c r="F47" s="97"/>
      <c r="G47" s="97">
        <v>470000</v>
      </c>
      <c r="H47" s="97">
        <v>6920000</v>
      </c>
      <c r="I47" s="97"/>
      <c r="J47" s="97"/>
      <c r="K47" s="97"/>
      <c r="L47" s="97">
        <f>SUM(C47:K47)</f>
        <v>21041145</v>
      </c>
    </row>
    <row r="48" spans="1:12" ht="12.75">
      <c r="A48" s="11">
        <v>30</v>
      </c>
      <c r="B48" s="102" t="s">
        <v>347</v>
      </c>
      <c r="C48" s="97">
        <v>382400</v>
      </c>
      <c r="D48" s="97">
        <v>84130</v>
      </c>
      <c r="E48" s="97">
        <v>857250</v>
      </c>
      <c r="F48" s="97"/>
      <c r="G48" s="97"/>
      <c r="H48" s="97">
        <v>600000</v>
      </c>
      <c r="I48" s="97"/>
      <c r="J48" s="97"/>
      <c r="K48" s="97"/>
      <c r="L48" s="97">
        <f aca="true" t="shared" si="0" ref="L48:L67">SUM(C48:K48)</f>
        <v>1923780</v>
      </c>
    </row>
    <row r="49" spans="1:12" ht="12.75">
      <c r="A49" s="11">
        <v>31</v>
      </c>
      <c r="B49" s="102" t="s">
        <v>410</v>
      </c>
      <c r="C49" s="97"/>
      <c r="D49" s="97"/>
      <c r="E49" s="97"/>
      <c r="F49" s="97"/>
      <c r="G49" s="97"/>
      <c r="H49" s="97"/>
      <c r="I49" s="97"/>
      <c r="J49" s="97"/>
      <c r="K49" s="97"/>
      <c r="L49" s="97">
        <f t="shared" si="0"/>
        <v>0</v>
      </c>
    </row>
    <row r="50" spans="1:12" ht="12.75">
      <c r="A50" s="11">
        <v>32</v>
      </c>
      <c r="B50" s="102" t="s">
        <v>345</v>
      </c>
      <c r="C50" s="97"/>
      <c r="D50" s="97"/>
      <c r="E50" s="97"/>
      <c r="F50" s="97"/>
      <c r="G50" s="97"/>
      <c r="H50" s="97"/>
      <c r="I50" s="97"/>
      <c r="J50" s="97"/>
      <c r="K50" s="97"/>
      <c r="L50" s="97">
        <f t="shared" si="0"/>
        <v>0</v>
      </c>
    </row>
    <row r="51" spans="1:12" ht="12.75">
      <c r="A51" s="11">
        <v>33</v>
      </c>
      <c r="B51" s="102" t="s">
        <v>409</v>
      </c>
      <c r="C51" s="97"/>
      <c r="D51" s="97"/>
      <c r="E51" s="97"/>
      <c r="F51" s="97"/>
      <c r="G51" s="97"/>
      <c r="H51" s="97"/>
      <c r="I51" s="97"/>
      <c r="J51" s="97"/>
      <c r="K51" s="97"/>
      <c r="L51" s="97">
        <f t="shared" si="0"/>
        <v>0</v>
      </c>
    </row>
    <row r="52" spans="1:12" ht="12.75">
      <c r="A52" s="11">
        <v>34</v>
      </c>
      <c r="B52" s="102" t="s">
        <v>334</v>
      </c>
      <c r="C52" s="97">
        <v>16179658</v>
      </c>
      <c r="D52" s="97">
        <v>1702088</v>
      </c>
      <c r="E52" s="97">
        <v>3434308</v>
      </c>
      <c r="F52" s="97"/>
      <c r="G52" s="97"/>
      <c r="H52" s="97">
        <v>935482</v>
      </c>
      <c r="I52" s="97"/>
      <c r="J52" s="97"/>
      <c r="K52" s="97"/>
      <c r="L52" s="97">
        <f t="shared" si="0"/>
        <v>22251536</v>
      </c>
    </row>
    <row r="53" spans="1:12" ht="12.75">
      <c r="A53" s="11">
        <v>35</v>
      </c>
      <c r="B53" s="102" t="s">
        <v>408</v>
      </c>
      <c r="C53" s="97"/>
      <c r="D53" s="97"/>
      <c r="E53" s="97">
        <v>2475230</v>
      </c>
      <c r="F53" s="97"/>
      <c r="G53" s="97"/>
      <c r="H53" s="97"/>
      <c r="I53" s="97"/>
      <c r="J53" s="97"/>
      <c r="K53" s="97"/>
      <c r="L53" s="97">
        <f t="shared" si="0"/>
        <v>2475230</v>
      </c>
    </row>
    <row r="54" spans="1:12" ht="12.75">
      <c r="A54" s="11">
        <v>36</v>
      </c>
      <c r="B54" s="102" t="s">
        <v>411</v>
      </c>
      <c r="C54" s="97"/>
      <c r="D54" s="97"/>
      <c r="E54" s="97"/>
      <c r="F54" s="97"/>
      <c r="G54" s="97"/>
      <c r="H54" s="97">
        <v>3750000</v>
      </c>
      <c r="I54" s="97"/>
      <c r="J54" s="97"/>
      <c r="K54" s="97"/>
      <c r="L54" s="97">
        <f t="shared" si="0"/>
        <v>3750000</v>
      </c>
    </row>
    <row r="55" spans="1:12" ht="12.75">
      <c r="A55" s="11">
        <v>37</v>
      </c>
      <c r="B55" s="102" t="s">
        <v>349</v>
      </c>
      <c r="C55" s="97"/>
      <c r="D55" s="97"/>
      <c r="E55" s="97">
        <v>1920240</v>
      </c>
      <c r="F55" s="97"/>
      <c r="G55" s="97"/>
      <c r="H55" s="97">
        <v>1300000</v>
      </c>
      <c r="I55" s="97"/>
      <c r="J55" s="97"/>
      <c r="K55" s="97"/>
      <c r="L55" s="97">
        <f t="shared" si="0"/>
        <v>3220240</v>
      </c>
    </row>
    <row r="56" spans="1:12" ht="12.75">
      <c r="A56" s="11">
        <v>38</v>
      </c>
      <c r="B56" s="102" t="s">
        <v>406</v>
      </c>
      <c r="C56" s="97">
        <v>516000</v>
      </c>
      <c r="D56" s="97">
        <v>113520</v>
      </c>
      <c r="E56" s="97">
        <v>5933429</v>
      </c>
      <c r="F56" s="97"/>
      <c r="G56" s="97"/>
      <c r="H56" s="97">
        <v>4289050</v>
      </c>
      <c r="I56" s="97">
        <v>5500000</v>
      </c>
      <c r="J56" s="97"/>
      <c r="K56" s="97">
        <v>56693</v>
      </c>
      <c r="L56" s="97">
        <f t="shared" si="0"/>
        <v>16408692</v>
      </c>
    </row>
    <row r="57" spans="1:12" ht="12.75">
      <c r="A57" s="11">
        <v>39</v>
      </c>
      <c r="B57" s="102" t="s">
        <v>405</v>
      </c>
      <c r="C57" s="97"/>
      <c r="D57" s="97">
        <v>11000</v>
      </c>
      <c r="E57" s="97">
        <v>989000</v>
      </c>
      <c r="F57" s="97"/>
      <c r="G57" s="97"/>
      <c r="H57" s="97">
        <v>1000000</v>
      </c>
      <c r="I57" s="97"/>
      <c r="J57" s="97"/>
      <c r="K57" s="97"/>
      <c r="L57" s="97">
        <f t="shared" si="0"/>
        <v>2000000</v>
      </c>
    </row>
    <row r="58" spans="1:12" ht="12.75">
      <c r="A58" s="11">
        <v>40</v>
      </c>
      <c r="B58" s="106" t="s">
        <v>422</v>
      </c>
      <c r="C58" s="97">
        <v>2596900</v>
      </c>
      <c r="D58" s="97">
        <v>594079</v>
      </c>
      <c r="E58" s="97">
        <v>620000</v>
      </c>
      <c r="F58" s="97"/>
      <c r="G58" s="97"/>
      <c r="H58" s="97">
        <v>100000</v>
      </c>
      <c r="I58" s="97"/>
      <c r="J58" s="97"/>
      <c r="K58" s="97"/>
      <c r="L58" s="97">
        <f t="shared" si="0"/>
        <v>3910979</v>
      </c>
    </row>
    <row r="59" spans="1:12" ht="12.75">
      <c r="A59" s="11">
        <v>41</v>
      </c>
      <c r="B59" s="107" t="s">
        <v>412</v>
      </c>
      <c r="C59" s="97"/>
      <c r="D59" s="97"/>
      <c r="E59" s="97">
        <v>800100</v>
      </c>
      <c r="F59" s="97"/>
      <c r="G59" s="97"/>
      <c r="H59" s="97"/>
      <c r="I59" s="97"/>
      <c r="J59" s="97"/>
      <c r="K59" s="97"/>
      <c r="L59" s="97">
        <f t="shared" si="0"/>
        <v>800100</v>
      </c>
    </row>
    <row r="60" spans="1:12" ht="12.75">
      <c r="A60" s="11">
        <v>42</v>
      </c>
      <c r="B60" s="102" t="s">
        <v>350</v>
      </c>
      <c r="C60" s="97">
        <v>192000</v>
      </c>
      <c r="D60" s="97">
        <v>42240</v>
      </c>
      <c r="E60" s="97">
        <v>1126490</v>
      </c>
      <c r="F60" s="97"/>
      <c r="G60" s="97"/>
      <c r="H60" s="97"/>
      <c r="I60" s="97"/>
      <c r="J60" s="97"/>
      <c r="K60" s="97"/>
      <c r="L60" s="97">
        <f t="shared" si="0"/>
        <v>1360730</v>
      </c>
    </row>
    <row r="61" spans="1:12" ht="12.75">
      <c r="A61" s="11">
        <v>43</v>
      </c>
      <c r="B61" s="102" t="s">
        <v>346</v>
      </c>
      <c r="C61" s="97">
        <v>1941900</v>
      </c>
      <c r="D61" s="97">
        <v>452211</v>
      </c>
      <c r="E61" s="97">
        <v>4260000</v>
      </c>
      <c r="F61" s="97"/>
      <c r="G61" s="97"/>
      <c r="H61" s="97">
        <v>745000</v>
      </c>
      <c r="I61" s="97"/>
      <c r="J61" s="97"/>
      <c r="K61" s="97"/>
      <c r="L61" s="97">
        <f t="shared" si="0"/>
        <v>7399111</v>
      </c>
    </row>
    <row r="62" spans="1:12" ht="12.75">
      <c r="A62" s="11">
        <v>44</v>
      </c>
      <c r="B62" s="102" t="s">
        <v>415</v>
      </c>
      <c r="C62" s="97"/>
      <c r="D62" s="97"/>
      <c r="E62" s="97"/>
      <c r="F62" s="97"/>
      <c r="G62" s="97">
        <v>1017000</v>
      </c>
      <c r="H62" s="97"/>
      <c r="I62" s="97"/>
      <c r="J62" s="97"/>
      <c r="K62" s="97"/>
      <c r="L62" s="97">
        <f t="shared" si="0"/>
        <v>1017000</v>
      </c>
    </row>
    <row r="63" spans="1:12" ht="12.75">
      <c r="A63" s="11">
        <v>45</v>
      </c>
      <c r="B63" s="102" t="s">
        <v>418</v>
      </c>
      <c r="C63" s="97"/>
      <c r="D63" s="97"/>
      <c r="E63" s="97">
        <v>501350</v>
      </c>
      <c r="F63" s="97"/>
      <c r="G63" s="97">
        <v>5123057</v>
      </c>
      <c r="H63" s="97"/>
      <c r="I63" s="97">
        <v>74697102</v>
      </c>
      <c r="J63" s="97"/>
      <c r="K63" s="97"/>
      <c r="L63" s="97">
        <f t="shared" si="0"/>
        <v>80321509</v>
      </c>
    </row>
    <row r="64" spans="1:12" ht="12.75">
      <c r="A64" s="11">
        <v>46</v>
      </c>
      <c r="B64" s="102" t="s">
        <v>414</v>
      </c>
      <c r="C64" s="97"/>
      <c r="D64" s="97"/>
      <c r="E64" s="97">
        <v>506730</v>
      </c>
      <c r="F64" s="97"/>
      <c r="G64" s="97"/>
      <c r="H64" s="97"/>
      <c r="I64" s="97"/>
      <c r="J64" s="97"/>
      <c r="K64" s="97"/>
      <c r="L64" s="97">
        <f t="shared" si="0"/>
        <v>506730</v>
      </c>
    </row>
    <row r="65" spans="1:12" ht="12.75">
      <c r="A65" s="11">
        <v>47</v>
      </c>
      <c r="B65" s="102" t="s">
        <v>403</v>
      </c>
      <c r="C65" s="97"/>
      <c r="D65" s="97"/>
      <c r="E65" s="97"/>
      <c r="F65" s="97"/>
      <c r="G65" s="97">
        <v>1522021</v>
      </c>
      <c r="H65" s="97"/>
      <c r="I65" s="97"/>
      <c r="J65" s="97"/>
      <c r="K65" s="97"/>
      <c r="L65" s="97">
        <f t="shared" si="0"/>
        <v>1522021</v>
      </c>
    </row>
    <row r="66" spans="1:12" ht="12.75">
      <c r="A66" s="11">
        <v>48</v>
      </c>
      <c r="B66" s="102" t="s">
        <v>413</v>
      </c>
      <c r="C66" s="97"/>
      <c r="D66" s="97"/>
      <c r="E66" s="97"/>
      <c r="F66" s="97"/>
      <c r="G66" s="97">
        <v>198662</v>
      </c>
      <c r="H66" s="97"/>
      <c r="I66" s="97"/>
      <c r="J66" s="97"/>
      <c r="K66" s="97"/>
      <c r="L66" s="97">
        <f t="shared" si="0"/>
        <v>198662</v>
      </c>
    </row>
    <row r="67" spans="1:12" ht="12.75">
      <c r="A67" s="11">
        <v>49</v>
      </c>
      <c r="B67" s="102" t="s">
        <v>404</v>
      </c>
      <c r="C67" s="97"/>
      <c r="D67" s="97"/>
      <c r="E67" s="97"/>
      <c r="F67" s="97">
        <v>6927271</v>
      </c>
      <c r="G67" s="97"/>
      <c r="H67" s="97"/>
      <c r="I67" s="97"/>
      <c r="J67" s="97"/>
      <c r="K67" s="97"/>
      <c r="L67" s="97">
        <f t="shared" si="0"/>
        <v>6927271</v>
      </c>
    </row>
    <row r="68" spans="1:12" ht="12.75">
      <c r="A68" s="11">
        <v>50</v>
      </c>
      <c r="B68" s="8" t="s">
        <v>417</v>
      </c>
      <c r="C68" s="97"/>
      <c r="D68" s="97"/>
      <c r="E68" s="97"/>
      <c r="F68" s="97"/>
      <c r="G68" s="97"/>
      <c r="H68" s="97"/>
      <c r="I68" s="97"/>
      <c r="J68" s="97">
        <v>9915896</v>
      </c>
      <c r="K68" s="97"/>
      <c r="L68" s="97">
        <f>SUM(C68:K68)</f>
        <v>9915896</v>
      </c>
    </row>
    <row r="69" spans="1:12" ht="12" customHeight="1">
      <c r="A69" s="11">
        <v>51</v>
      </c>
      <c r="B69" s="9" t="s">
        <v>426</v>
      </c>
      <c r="C69" s="96">
        <f aca="true" t="shared" si="1" ref="C69:L69">SUM(C47:C68)</f>
        <v>30513642</v>
      </c>
      <c r="D69" s="96">
        <f t="shared" si="1"/>
        <v>5108529</v>
      </c>
      <c r="E69" s="96">
        <f t="shared" si="1"/>
        <v>26261227</v>
      </c>
      <c r="F69" s="96">
        <f t="shared" si="1"/>
        <v>6927271</v>
      </c>
      <c r="G69" s="103">
        <f t="shared" si="1"/>
        <v>8330740</v>
      </c>
      <c r="H69" s="103">
        <f t="shared" si="1"/>
        <v>19639532</v>
      </c>
      <c r="I69" s="103">
        <f t="shared" si="1"/>
        <v>80197102</v>
      </c>
      <c r="J69" s="103">
        <f t="shared" si="1"/>
        <v>9915896</v>
      </c>
      <c r="K69" s="103">
        <f t="shared" si="1"/>
        <v>56693</v>
      </c>
      <c r="L69" s="103">
        <f t="shared" si="1"/>
        <v>186950632</v>
      </c>
    </row>
    <row r="70" spans="1:12" ht="12.75">
      <c r="A70" s="11">
        <v>52</v>
      </c>
      <c r="B70" s="9" t="s">
        <v>425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2" ht="12.75">
      <c r="A71" s="11">
        <v>53</v>
      </c>
      <c r="B71" s="8" t="s">
        <v>423</v>
      </c>
      <c r="C71" s="116">
        <v>68065371</v>
      </c>
      <c r="D71" s="116">
        <v>15515437</v>
      </c>
      <c r="E71" s="116">
        <v>19518662</v>
      </c>
      <c r="F71" s="116"/>
      <c r="G71" s="116">
        <v>2100000</v>
      </c>
      <c r="H71" s="116">
        <v>4457000</v>
      </c>
      <c r="I71" s="116"/>
      <c r="J71" s="116"/>
      <c r="K71" s="116"/>
      <c r="L71" s="116">
        <f>SUM(C71:K71)</f>
        <v>109656470</v>
      </c>
    </row>
    <row r="72" spans="1:12" ht="12.75">
      <c r="A72" s="11">
        <v>54</v>
      </c>
      <c r="B72" s="117" t="s">
        <v>424</v>
      </c>
      <c r="C72" s="118">
        <f>C69+C71</f>
        <v>98579013</v>
      </c>
      <c r="D72" s="118">
        <f aca="true" t="shared" si="2" ref="D72:L72">D69+D71</f>
        <v>20623966</v>
      </c>
      <c r="E72" s="118">
        <f t="shared" si="2"/>
        <v>45779889</v>
      </c>
      <c r="F72" s="118">
        <f t="shared" si="2"/>
        <v>6927271</v>
      </c>
      <c r="G72" s="118">
        <f t="shared" si="2"/>
        <v>10430740</v>
      </c>
      <c r="H72" s="118">
        <f t="shared" si="2"/>
        <v>24096532</v>
      </c>
      <c r="I72" s="118">
        <f t="shared" si="2"/>
        <v>80197102</v>
      </c>
      <c r="J72" s="118">
        <f t="shared" si="2"/>
        <v>9915896</v>
      </c>
      <c r="K72" s="118">
        <f t="shared" si="2"/>
        <v>56693</v>
      </c>
      <c r="L72" s="118">
        <f t="shared" si="2"/>
        <v>296607102</v>
      </c>
    </row>
    <row r="73" spans="2:11" ht="12.75">
      <c r="B73" s="12"/>
      <c r="C73" s="2"/>
      <c r="D73" s="2"/>
      <c r="E73" s="2"/>
      <c r="F73" s="2"/>
      <c r="G73" s="2"/>
      <c r="H73" s="10"/>
      <c r="I73" s="10"/>
      <c r="J73" s="10"/>
      <c r="K73" s="1"/>
    </row>
  </sheetData>
  <sheetProtection/>
  <mergeCells count="1">
    <mergeCell ref="G7:G8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2.57421875" style="0" bestFit="1" customWidth="1"/>
    <col min="6" max="6" width="11.00390625" style="0" bestFit="1" customWidth="1"/>
  </cols>
  <sheetData>
    <row r="1" ht="12.75">
      <c r="B1" s="1" t="s">
        <v>511</v>
      </c>
    </row>
    <row r="3" ht="12.75">
      <c r="B3" s="1" t="s">
        <v>427</v>
      </c>
    </row>
    <row r="4" ht="12.75">
      <c r="D4" s="84" t="s">
        <v>340</v>
      </c>
    </row>
    <row r="5" spans="1:4" ht="12.75">
      <c r="A5" s="8"/>
      <c r="B5" s="9" t="s">
        <v>448</v>
      </c>
      <c r="C5" s="8"/>
      <c r="D5" s="8"/>
    </row>
    <row r="6" spans="1:4" ht="12.75">
      <c r="A6" s="8" t="s">
        <v>77</v>
      </c>
      <c r="B6" s="11" t="s">
        <v>78</v>
      </c>
      <c r="C6" s="11" t="s">
        <v>83</v>
      </c>
      <c r="D6" s="11" t="s">
        <v>440</v>
      </c>
    </row>
    <row r="7" spans="1:4" ht="12.75">
      <c r="A7" s="8" t="s">
        <v>326</v>
      </c>
      <c r="B7" s="8" t="s">
        <v>0</v>
      </c>
      <c r="C7" s="11" t="s">
        <v>449</v>
      </c>
      <c r="D7" s="54" t="s">
        <v>437</v>
      </c>
    </row>
    <row r="8" spans="1:4" ht="12.75">
      <c r="A8" s="8"/>
      <c r="B8" s="8"/>
      <c r="C8" s="8"/>
      <c r="D8" s="8"/>
    </row>
    <row r="9" spans="1:6" ht="25.5">
      <c r="A9" s="8">
        <v>1</v>
      </c>
      <c r="B9" s="108" t="s">
        <v>450</v>
      </c>
      <c r="C9" s="85">
        <v>4340000</v>
      </c>
      <c r="D9" s="85">
        <v>6669271</v>
      </c>
      <c r="F9" s="128"/>
    </row>
    <row r="10" spans="1:4" ht="12.75">
      <c r="A10" s="8">
        <v>2</v>
      </c>
      <c r="B10" s="11" t="s">
        <v>451</v>
      </c>
      <c r="C10" s="85">
        <v>506760</v>
      </c>
      <c r="D10" s="85"/>
    </row>
    <row r="11" spans="1:4" ht="12.75">
      <c r="A11" s="8">
        <v>3</v>
      </c>
      <c r="B11" s="11" t="s">
        <v>452</v>
      </c>
      <c r="C11" s="85">
        <v>900000</v>
      </c>
      <c r="D11" s="85"/>
    </row>
    <row r="12" spans="1:4" ht="12.75">
      <c r="A12" s="8">
        <v>4</v>
      </c>
      <c r="B12" s="11" t="s">
        <v>507</v>
      </c>
      <c r="C12" s="85"/>
      <c r="D12" s="85">
        <v>258000</v>
      </c>
    </row>
    <row r="13" spans="1:4" ht="12.75">
      <c r="A13" s="8">
        <v>5</v>
      </c>
      <c r="B13" s="11" t="s">
        <v>55</v>
      </c>
      <c r="C13" s="86">
        <f>SUM(C9:C12)</f>
        <v>5746760</v>
      </c>
      <c r="D13" s="86">
        <f>SUM(D9:D12)</f>
        <v>6927271</v>
      </c>
    </row>
    <row r="17" ht="12.75">
      <c r="D17" s="1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2.57421875" style="0" bestFit="1" customWidth="1"/>
    <col min="6" max="6" width="15.28125" style="0" bestFit="1" customWidth="1"/>
    <col min="7" max="7" width="13.7109375" style="0" bestFit="1" customWidth="1"/>
  </cols>
  <sheetData>
    <row r="1" ht="12.75">
      <c r="B1" s="1" t="s">
        <v>512</v>
      </c>
    </row>
    <row r="2" ht="12.75">
      <c r="C2" s="1" t="s">
        <v>427</v>
      </c>
    </row>
    <row r="3" spans="1:2" ht="12.75">
      <c r="A3" s="5" t="s">
        <v>453</v>
      </c>
      <c r="B3" s="1"/>
    </row>
    <row r="4" spans="2:6" ht="12.75">
      <c r="B4" t="s">
        <v>57</v>
      </c>
      <c r="C4" t="s">
        <v>78</v>
      </c>
      <c r="D4" t="s">
        <v>83</v>
      </c>
      <c r="E4" t="s">
        <v>82</v>
      </c>
      <c r="F4" t="s">
        <v>129</v>
      </c>
    </row>
    <row r="5" spans="1:7" ht="12.75">
      <c r="A5" s="9" t="s">
        <v>454</v>
      </c>
      <c r="B5" s="9" t="s">
        <v>455</v>
      </c>
      <c r="C5" s="9" t="s">
        <v>151</v>
      </c>
      <c r="D5" s="9" t="s">
        <v>456</v>
      </c>
      <c r="E5" s="18" t="s">
        <v>343</v>
      </c>
      <c r="F5" s="18" t="s">
        <v>71</v>
      </c>
      <c r="G5" s="18" t="s">
        <v>437</v>
      </c>
    </row>
    <row r="6" spans="1:7" ht="12.75">
      <c r="A6" s="8">
        <v>1</v>
      </c>
      <c r="B6" s="11" t="s">
        <v>457</v>
      </c>
      <c r="C6" s="85"/>
      <c r="D6" s="85">
        <v>736600</v>
      </c>
      <c r="E6" s="85"/>
      <c r="F6" s="85">
        <f>SUM(C6:E6)</f>
        <v>736600</v>
      </c>
      <c r="G6" s="85">
        <v>736600</v>
      </c>
    </row>
    <row r="7" spans="1:7" ht="12.75">
      <c r="A7" s="120">
        <v>2</v>
      </c>
      <c r="B7" s="8" t="s">
        <v>152</v>
      </c>
      <c r="C7" s="85"/>
      <c r="D7" s="85">
        <v>198882</v>
      </c>
      <c r="E7" s="85"/>
      <c r="F7" s="85">
        <f>SUM(C7:E7)</f>
        <v>198882</v>
      </c>
      <c r="G7" s="85">
        <v>198882</v>
      </c>
    </row>
    <row r="8" spans="1:7" ht="12.75">
      <c r="A8" s="120">
        <v>3</v>
      </c>
      <c r="B8" s="11" t="s">
        <v>458</v>
      </c>
      <c r="C8" s="85"/>
      <c r="D8" s="85">
        <v>260000</v>
      </c>
      <c r="E8" s="85"/>
      <c r="F8" s="85">
        <f>SUM(C8:E8)</f>
        <v>260000</v>
      </c>
      <c r="G8" s="85">
        <v>260000</v>
      </c>
    </row>
    <row r="9" spans="1:7" ht="12.75">
      <c r="A9" s="120">
        <v>4</v>
      </c>
      <c r="B9" s="8" t="s">
        <v>152</v>
      </c>
      <c r="C9" s="85"/>
      <c r="D9" s="85">
        <v>70200</v>
      </c>
      <c r="E9" s="85"/>
      <c r="F9" s="85">
        <f>SUM(C9:E9)</f>
        <v>70200</v>
      </c>
      <c r="G9" s="85">
        <v>70200</v>
      </c>
    </row>
    <row r="10" spans="1:7" ht="12.75">
      <c r="A10" s="120">
        <v>5</v>
      </c>
      <c r="B10" s="11" t="s">
        <v>459</v>
      </c>
      <c r="C10" s="8"/>
      <c r="D10" s="85">
        <v>787402</v>
      </c>
      <c r="E10" s="85"/>
      <c r="F10" s="85">
        <f>SUM(D10:E10)</f>
        <v>787402</v>
      </c>
      <c r="G10" s="85">
        <v>787402</v>
      </c>
    </row>
    <row r="11" spans="1:7" ht="12.75">
      <c r="A11" s="120">
        <v>6</v>
      </c>
      <c r="B11" s="11" t="s">
        <v>152</v>
      </c>
      <c r="C11" s="8"/>
      <c r="D11" s="85">
        <v>212598</v>
      </c>
      <c r="E11" s="85"/>
      <c r="F11" s="85">
        <f>SUM(D11:E11)</f>
        <v>212598</v>
      </c>
      <c r="G11" s="85">
        <v>212598</v>
      </c>
    </row>
    <row r="12" spans="1:7" ht="12.75">
      <c r="A12" s="120">
        <v>7</v>
      </c>
      <c r="B12" s="11" t="s">
        <v>460</v>
      </c>
      <c r="C12" s="8"/>
      <c r="D12" s="85">
        <v>78740</v>
      </c>
      <c r="E12" s="85"/>
      <c r="F12" s="85">
        <f>SUM(D12:E12)</f>
        <v>78740</v>
      </c>
      <c r="G12" s="85">
        <v>78740</v>
      </c>
    </row>
    <row r="13" spans="1:7" ht="12.75">
      <c r="A13" s="120">
        <v>8</v>
      </c>
      <c r="B13" s="11" t="s">
        <v>152</v>
      </c>
      <c r="C13" s="8"/>
      <c r="D13" s="85">
        <v>21260</v>
      </c>
      <c r="E13" s="85"/>
      <c r="F13" s="85">
        <f>SUM(D13:E13)</f>
        <v>21260</v>
      </c>
      <c r="G13" s="85">
        <v>21260</v>
      </c>
    </row>
    <row r="14" spans="1:7" ht="12.75">
      <c r="A14" s="120">
        <v>9</v>
      </c>
      <c r="B14" s="108" t="s">
        <v>461</v>
      </c>
      <c r="C14" s="85">
        <v>472441</v>
      </c>
      <c r="D14" s="85"/>
      <c r="E14" s="85"/>
      <c r="F14" s="85">
        <f>SUM(C14:E14)</f>
        <v>472441</v>
      </c>
      <c r="G14" s="85">
        <v>472441</v>
      </c>
    </row>
    <row r="15" spans="1:7" ht="12.75">
      <c r="A15" s="120">
        <v>10</v>
      </c>
      <c r="B15" s="11" t="s">
        <v>152</v>
      </c>
      <c r="C15" s="85">
        <v>127559</v>
      </c>
      <c r="D15" s="85"/>
      <c r="E15" s="85"/>
      <c r="F15" s="85">
        <f>SUM(C15:E15)</f>
        <v>127559</v>
      </c>
      <c r="G15" s="85">
        <v>127559</v>
      </c>
    </row>
    <row r="16" spans="1:7" ht="12.75">
      <c r="A16" s="120">
        <v>11</v>
      </c>
      <c r="B16" s="11" t="s">
        <v>472</v>
      </c>
      <c r="C16" s="85"/>
      <c r="D16" s="85">
        <v>422047</v>
      </c>
      <c r="E16" s="85"/>
      <c r="F16" s="85">
        <f>SUM(C16:E16)</f>
        <v>422047</v>
      </c>
      <c r="G16" s="85">
        <v>422047</v>
      </c>
    </row>
    <row r="17" spans="1:7" ht="12.75">
      <c r="A17" s="120">
        <v>12</v>
      </c>
      <c r="B17" s="11" t="s">
        <v>152</v>
      </c>
      <c r="C17" s="85"/>
      <c r="D17" s="85">
        <v>113953</v>
      </c>
      <c r="E17" s="85"/>
      <c r="F17" s="85">
        <f>SUM(C17:E17)</f>
        <v>113953</v>
      </c>
      <c r="G17" s="85">
        <v>113953</v>
      </c>
    </row>
    <row r="18" spans="1:7" ht="12.75">
      <c r="A18" s="120">
        <v>13</v>
      </c>
      <c r="B18" s="108" t="s">
        <v>462</v>
      </c>
      <c r="C18" s="8"/>
      <c r="D18" s="85">
        <v>2952756</v>
      </c>
      <c r="E18" s="85"/>
      <c r="F18" s="85">
        <f>SUM(D18:E18)</f>
        <v>2952756</v>
      </c>
      <c r="G18" s="85">
        <v>2952756</v>
      </c>
    </row>
    <row r="19" spans="1:7" ht="12.75">
      <c r="A19" s="120">
        <v>14</v>
      </c>
      <c r="B19" s="11" t="s">
        <v>152</v>
      </c>
      <c r="C19" s="8"/>
      <c r="D19" s="85">
        <v>797244</v>
      </c>
      <c r="E19" s="85"/>
      <c r="F19" s="85">
        <f>SUM(D19:E19)</f>
        <v>797244</v>
      </c>
      <c r="G19" s="85">
        <v>797244</v>
      </c>
    </row>
    <row r="20" spans="1:7" ht="12.75">
      <c r="A20" s="120">
        <v>15</v>
      </c>
      <c r="B20" s="11" t="s">
        <v>463</v>
      </c>
      <c r="C20" s="85">
        <v>1181102</v>
      </c>
      <c r="D20" s="85"/>
      <c r="E20" s="85"/>
      <c r="F20" s="85">
        <f aca="true" t="shared" si="0" ref="F20:F27">SUM(C20:E20)</f>
        <v>1181102</v>
      </c>
      <c r="G20" s="85">
        <v>1181102</v>
      </c>
    </row>
    <row r="21" spans="1:7" ht="12.75">
      <c r="A21" s="120">
        <v>16</v>
      </c>
      <c r="B21" s="11" t="s">
        <v>152</v>
      </c>
      <c r="C21" s="85">
        <v>318898</v>
      </c>
      <c r="D21" s="85"/>
      <c r="E21" s="85"/>
      <c r="F21" s="85">
        <f t="shared" si="0"/>
        <v>318898</v>
      </c>
      <c r="G21" s="85">
        <v>318898</v>
      </c>
    </row>
    <row r="22" spans="1:7" ht="12.75">
      <c r="A22" s="120">
        <v>17</v>
      </c>
      <c r="B22" s="11" t="s">
        <v>464</v>
      </c>
      <c r="C22" s="85">
        <v>1023622</v>
      </c>
      <c r="D22" s="85"/>
      <c r="E22" s="85"/>
      <c r="F22" s="85">
        <f t="shared" si="0"/>
        <v>1023622</v>
      </c>
      <c r="G22" s="85">
        <v>1023622</v>
      </c>
    </row>
    <row r="23" spans="1:7" ht="12.75">
      <c r="A23" s="120">
        <v>18</v>
      </c>
      <c r="B23" s="11" t="s">
        <v>152</v>
      </c>
      <c r="C23" s="85">
        <v>276378</v>
      </c>
      <c r="D23" s="85"/>
      <c r="E23" s="85"/>
      <c r="F23" s="85">
        <f t="shared" si="0"/>
        <v>276378</v>
      </c>
      <c r="G23" s="85">
        <v>276378</v>
      </c>
    </row>
    <row r="24" spans="1:7" ht="12.75">
      <c r="A24" s="120">
        <v>19</v>
      </c>
      <c r="B24" s="11" t="s">
        <v>465</v>
      </c>
      <c r="C24" s="85">
        <v>1181102</v>
      </c>
      <c r="D24" s="85"/>
      <c r="E24" s="85"/>
      <c r="F24" s="85">
        <f t="shared" si="0"/>
        <v>1181102</v>
      </c>
      <c r="G24" s="85">
        <v>1181102</v>
      </c>
    </row>
    <row r="25" spans="1:7" ht="12.75">
      <c r="A25" s="120">
        <v>20</v>
      </c>
      <c r="B25" s="8" t="s">
        <v>152</v>
      </c>
      <c r="C25" s="85">
        <v>318898</v>
      </c>
      <c r="D25" s="85"/>
      <c r="E25" s="85"/>
      <c r="F25" s="85">
        <f t="shared" si="0"/>
        <v>318898</v>
      </c>
      <c r="G25" s="85">
        <v>318898</v>
      </c>
    </row>
    <row r="26" spans="1:7" ht="12.75">
      <c r="A26" s="120">
        <v>21</v>
      </c>
      <c r="B26" s="11" t="s">
        <v>466</v>
      </c>
      <c r="C26" s="85"/>
      <c r="D26" s="85">
        <v>5448819</v>
      </c>
      <c r="E26" s="85"/>
      <c r="F26" s="85">
        <f t="shared" si="0"/>
        <v>5448819</v>
      </c>
      <c r="G26" s="85">
        <v>5448819</v>
      </c>
    </row>
    <row r="27" spans="1:7" ht="12.75">
      <c r="A27" s="120">
        <v>22</v>
      </c>
      <c r="B27" s="11" t="s">
        <v>152</v>
      </c>
      <c r="C27" s="85"/>
      <c r="D27" s="85">
        <v>1471181</v>
      </c>
      <c r="E27" s="85"/>
      <c r="F27" s="85">
        <f t="shared" si="0"/>
        <v>1471181</v>
      </c>
      <c r="G27" s="85">
        <v>1471181</v>
      </c>
    </row>
    <row r="28" spans="1:7" ht="12.75">
      <c r="A28" s="120">
        <v>23</v>
      </c>
      <c r="B28" s="11" t="s">
        <v>473</v>
      </c>
      <c r="C28" s="85"/>
      <c r="D28" s="85"/>
      <c r="E28" s="85"/>
      <c r="F28" s="85"/>
      <c r="G28" s="85">
        <v>164567</v>
      </c>
    </row>
    <row r="29" spans="1:7" ht="12.75">
      <c r="A29" s="120">
        <v>24</v>
      </c>
      <c r="B29" s="11" t="s">
        <v>152</v>
      </c>
      <c r="C29" s="85"/>
      <c r="D29" s="85"/>
      <c r="E29" s="85"/>
      <c r="F29" s="85"/>
      <c r="G29" s="85">
        <v>44433</v>
      </c>
    </row>
    <row r="30" spans="1:7" ht="12.75">
      <c r="A30" s="120">
        <v>25</v>
      </c>
      <c r="B30" s="11" t="s">
        <v>504</v>
      </c>
      <c r="C30" s="85"/>
      <c r="D30" s="85"/>
      <c r="E30" s="85"/>
      <c r="F30" s="85"/>
      <c r="G30" s="85">
        <v>755000</v>
      </c>
    </row>
    <row r="31" spans="1:7" ht="12.75">
      <c r="A31" s="120">
        <v>26</v>
      </c>
      <c r="B31" s="11" t="s">
        <v>152</v>
      </c>
      <c r="C31" s="85"/>
      <c r="D31" s="85"/>
      <c r="E31" s="85"/>
      <c r="F31" s="85"/>
      <c r="G31" s="85">
        <v>203850</v>
      </c>
    </row>
    <row r="32" spans="1:7" ht="12.75">
      <c r="A32" s="120">
        <v>27</v>
      </c>
      <c r="B32" s="9" t="s">
        <v>467</v>
      </c>
      <c r="C32" s="86">
        <f>SUM(C11:C25)</f>
        <v>4900000</v>
      </c>
      <c r="D32" s="86">
        <f>SUM(D6:D27)</f>
        <v>13571682</v>
      </c>
      <c r="E32" s="86"/>
      <c r="F32" s="86">
        <f>SUM(C32:D32)</f>
        <v>18471682</v>
      </c>
      <c r="G32" s="86">
        <f>SUM(G6:G31)</f>
        <v>19639532</v>
      </c>
    </row>
    <row r="33" ht="12.75">
      <c r="A33" s="120"/>
    </row>
    <row r="34" ht="12.75">
      <c r="A34" s="120"/>
    </row>
    <row r="35" spans="1:7" ht="12.75">
      <c r="A35" s="120">
        <v>28</v>
      </c>
      <c r="B35" s="9" t="s">
        <v>468</v>
      </c>
      <c r="C35" s="85"/>
      <c r="D35" s="85"/>
      <c r="E35" s="85"/>
      <c r="F35" s="85"/>
      <c r="G35" s="8"/>
    </row>
    <row r="36" spans="1:7" ht="12.75">
      <c r="A36" s="120">
        <v>29</v>
      </c>
      <c r="B36" s="8" t="s">
        <v>469</v>
      </c>
      <c r="C36" s="85"/>
      <c r="D36" s="85"/>
      <c r="E36" s="85">
        <v>3351968</v>
      </c>
      <c r="F36" s="85"/>
      <c r="G36" s="8"/>
    </row>
    <row r="37" spans="1:7" ht="12.75">
      <c r="A37" s="120">
        <v>30</v>
      </c>
      <c r="B37" s="8" t="s">
        <v>152</v>
      </c>
      <c r="C37" s="85"/>
      <c r="D37" s="85"/>
      <c r="E37" s="85">
        <v>905032</v>
      </c>
      <c r="F37" s="85"/>
      <c r="G37" s="8"/>
    </row>
    <row r="38" spans="1:7" ht="12.75">
      <c r="A38" s="120">
        <v>31</v>
      </c>
      <c r="B38" s="8" t="s">
        <v>470</v>
      </c>
      <c r="C38" s="85">
        <v>0</v>
      </c>
      <c r="D38" s="85">
        <v>0</v>
      </c>
      <c r="E38" s="85">
        <f>SUM(E36:E37)</f>
        <v>4257000</v>
      </c>
      <c r="F38" s="85">
        <v>4257000</v>
      </c>
      <c r="G38" s="85">
        <v>4457000</v>
      </c>
    </row>
    <row r="39" spans="1:7" ht="12.75">
      <c r="A39" s="8">
        <v>32</v>
      </c>
      <c r="B39" s="9" t="s">
        <v>471</v>
      </c>
      <c r="C39" s="121">
        <v>4900000</v>
      </c>
      <c r="D39" s="121">
        <v>13571682</v>
      </c>
      <c r="E39" s="121">
        <f>SUM(E6:E37)</f>
        <v>4257000</v>
      </c>
      <c r="F39" s="121">
        <f>SUM(C39:E39)</f>
        <v>22728682</v>
      </c>
      <c r="G39" s="121">
        <f>G32+G38</f>
        <v>24096532</v>
      </c>
    </row>
    <row r="40" spans="1:4" ht="12.75">
      <c r="A40" s="12"/>
      <c r="B40" s="12"/>
      <c r="C40" s="12"/>
      <c r="D40" s="12"/>
    </row>
    <row r="41" spans="1:4" ht="12.75">
      <c r="A41" s="12"/>
      <c r="B41" s="13"/>
      <c r="C41" s="13"/>
      <c r="D41" s="12"/>
    </row>
    <row r="42" spans="1:4" ht="12.75">
      <c r="A42" s="12"/>
      <c r="B42" s="12"/>
      <c r="C42" s="12"/>
      <c r="D42" s="12"/>
    </row>
    <row r="43" spans="1:4" ht="12.75">
      <c r="A43" s="12"/>
      <c r="B43" s="13"/>
      <c r="C43" s="122"/>
      <c r="D43" s="12"/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12"/>
      <c r="B46" s="12"/>
      <c r="C46" s="13"/>
      <c r="D46" s="12"/>
    </row>
    <row r="47" spans="1:4" ht="12.75">
      <c r="A47" s="12"/>
      <c r="B47" s="12"/>
      <c r="C47" s="12"/>
      <c r="D47" s="12"/>
    </row>
    <row r="48" spans="1:4" ht="12.75">
      <c r="A48" s="12"/>
      <c r="B48" s="13"/>
      <c r="C48" s="13"/>
      <c r="D48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B1">
      <selection activeCell="E18" sqref="E18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0" width="10.421875" style="0" customWidth="1"/>
    <col min="11" max="11" width="10.00390625" style="0" customWidth="1"/>
    <col min="12" max="12" width="10.28125" style="0" customWidth="1"/>
    <col min="13" max="13" width="9.8515625" style="0" customWidth="1"/>
    <col min="14" max="14" width="10.00390625" style="0" customWidth="1"/>
    <col min="15" max="15" width="15.00390625" style="0" customWidth="1"/>
  </cols>
  <sheetData>
    <row r="1" ht="12.75">
      <c r="B1" s="1" t="s">
        <v>513</v>
      </c>
    </row>
    <row r="2" ht="12.75">
      <c r="B2" s="1"/>
    </row>
    <row r="3" ht="12.75">
      <c r="D3" s="1" t="s">
        <v>427</v>
      </c>
    </row>
    <row r="4" spans="2:15" ht="12.75">
      <c r="B4" s="5" t="s">
        <v>62</v>
      </c>
      <c r="C4" s="1"/>
      <c r="D4" s="1"/>
      <c r="E4" s="1"/>
      <c r="F4" s="1"/>
      <c r="G4" s="1"/>
      <c r="H4" s="1"/>
      <c r="I4" s="1"/>
      <c r="J4" s="1"/>
      <c r="K4" s="1"/>
      <c r="O4" s="82" t="s">
        <v>340</v>
      </c>
    </row>
    <row r="5" spans="1:15" ht="12.75">
      <c r="A5" s="8"/>
      <c r="B5" s="8" t="s">
        <v>57</v>
      </c>
      <c r="C5" s="8" t="s">
        <v>105</v>
      </c>
      <c r="D5" s="8" t="s">
        <v>83</v>
      </c>
      <c r="E5" s="8" t="s">
        <v>84</v>
      </c>
      <c r="F5" s="8" t="s">
        <v>114</v>
      </c>
      <c r="G5" s="8" t="s">
        <v>115</v>
      </c>
      <c r="H5" s="8" t="s">
        <v>116</v>
      </c>
      <c r="I5" s="8" t="s">
        <v>117</v>
      </c>
      <c r="J5" s="8" t="s">
        <v>59</v>
      </c>
      <c r="K5" s="8" t="s">
        <v>119</v>
      </c>
      <c r="L5" s="8" t="s">
        <v>120</v>
      </c>
      <c r="M5" s="8" t="s">
        <v>121</v>
      </c>
      <c r="N5" s="8" t="s">
        <v>122</v>
      </c>
      <c r="O5" s="8" t="s">
        <v>123</v>
      </c>
    </row>
    <row r="6" spans="1:15" ht="12.75">
      <c r="A6" s="8">
        <v>1</v>
      </c>
      <c r="B6" s="9" t="s">
        <v>73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9" t="s">
        <v>48</v>
      </c>
      <c r="J6" s="9" t="s">
        <v>49</v>
      </c>
      <c r="K6" s="9" t="s">
        <v>50</v>
      </c>
      <c r="L6" s="9" t="s">
        <v>51</v>
      </c>
      <c r="M6" s="9" t="s">
        <v>52</v>
      </c>
      <c r="N6" s="9" t="s">
        <v>53</v>
      </c>
      <c r="O6" s="9" t="s">
        <v>94</v>
      </c>
    </row>
    <row r="7" spans="1:15" ht="12.75">
      <c r="A7" s="49">
        <v>2</v>
      </c>
      <c r="B7" s="137" t="s">
        <v>10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2.75">
      <c r="A8" s="8">
        <v>3</v>
      </c>
      <c r="B8" s="67" t="s">
        <v>148</v>
      </c>
      <c r="C8" s="97">
        <v>10901531</v>
      </c>
      <c r="D8" s="97">
        <v>10901531</v>
      </c>
      <c r="E8" s="97">
        <v>10901531</v>
      </c>
      <c r="F8" s="97">
        <v>10901531</v>
      </c>
      <c r="G8" s="97">
        <v>10901531</v>
      </c>
      <c r="H8" s="97">
        <v>11754417</v>
      </c>
      <c r="I8" s="97">
        <v>10901531</v>
      </c>
      <c r="J8" s="97">
        <v>12275461</v>
      </c>
      <c r="K8" s="97">
        <v>11134857</v>
      </c>
      <c r="L8" s="97">
        <v>11638105</v>
      </c>
      <c r="M8" s="97">
        <v>12120732</v>
      </c>
      <c r="N8" s="97">
        <v>10982828</v>
      </c>
      <c r="O8" s="88">
        <f aca="true" t="shared" si="0" ref="O8:O18">SUM(C8:N8)</f>
        <v>135315586</v>
      </c>
    </row>
    <row r="9" spans="1:15" ht="12.75">
      <c r="A9" s="8">
        <v>4</v>
      </c>
      <c r="B9" s="68" t="s">
        <v>103</v>
      </c>
      <c r="C9" s="97">
        <v>1900758</v>
      </c>
      <c r="D9" s="97">
        <v>1900758</v>
      </c>
      <c r="E9" s="97">
        <v>1900758</v>
      </c>
      <c r="F9" s="97">
        <v>1900758</v>
      </c>
      <c r="G9" s="97">
        <v>1900759</v>
      </c>
      <c r="H9" s="97">
        <v>1900759</v>
      </c>
      <c r="I9" s="97">
        <v>2100759</v>
      </c>
      <c r="J9" s="97">
        <v>2078960</v>
      </c>
      <c r="K9" s="97">
        <v>2078960</v>
      </c>
      <c r="L9" s="97">
        <v>2078962</v>
      </c>
      <c r="M9" s="97">
        <v>2556979</v>
      </c>
      <c r="N9" s="97">
        <v>2866711</v>
      </c>
      <c r="O9" s="88">
        <f t="shared" si="0"/>
        <v>25165881</v>
      </c>
    </row>
    <row r="10" spans="1:15" ht="12.75">
      <c r="A10" s="8">
        <v>5</v>
      </c>
      <c r="B10" s="67" t="s">
        <v>58</v>
      </c>
      <c r="C10" s="97">
        <v>900000</v>
      </c>
      <c r="D10" s="97">
        <v>920000</v>
      </c>
      <c r="E10" s="97">
        <v>2910000</v>
      </c>
      <c r="F10" s="97">
        <v>2500000</v>
      </c>
      <c r="G10" s="97"/>
      <c r="H10" s="97"/>
      <c r="I10" s="97"/>
      <c r="J10" s="97"/>
      <c r="K10" s="97">
        <v>2870000</v>
      </c>
      <c r="L10" s="97">
        <v>2500000</v>
      </c>
      <c r="M10" s="97">
        <v>500000</v>
      </c>
      <c r="N10" s="97">
        <v>1130000</v>
      </c>
      <c r="O10" s="88">
        <f t="shared" si="0"/>
        <v>14230000</v>
      </c>
    </row>
    <row r="11" spans="1:15" ht="12.75">
      <c r="A11" s="8">
        <v>6</v>
      </c>
      <c r="B11" s="67" t="s">
        <v>92</v>
      </c>
      <c r="C11" s="97">
        <v>583131</v>
      </c>
      <c r="D11" s="97">
        <v>583131</v>
      </c>
      <c r="E11" s="97">
        <v>583131</v>
      </c>
      <c r="F11" s="97">
        <v>583131</v>
      </c>
      <c r="G11" s="97">
        <v>583131</v>
      </c>
      <c r="H11" s="97">
        <v>583131</v>
      </c>
      <c r="I11" s="97">
        <v>583131</v>
      </c>
      <c r="J11" s="97">
        <v>583131</v>
      </c>
      <c r="K11" s="97">
        <v>613131</v>
      </c>
      <c r="L11" s="97">
        <v>611974</v>
      </c>
      <c r="M11" s="97">
        <v>583131</v>
      </c>
      <c r="N11" s="97">
        <v>501835</v>
      </c>
      <c r="O11" s="88">
        <f t="shared" si="0"/>
        <v>6975119</v>
      </c>
    </row>
    <row r="12" spans="1:15" ht="12.75">
      <c r="A12" s="8">
        <v>7</v>
      </c>
      <c r="B12" s="67" t="s">
        <v>145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88">
        <f t="shared" si="0"/>
        <v>0</v>
      </c>
    </row>
    <row r="13" spans="1:15" ht="12.75">
      <c r="A13" s="8">
        <v>8</v>
      </c>
      <c r="B13" s="67" t="s">
        <v>60</v>
      </c>
      <c r="C13" s="97"/>
      <c r="D13" s="97"/>
      <c r="E13" s="97">
        <v>500000</v>
      </c>
      <c r="F13" s="97"/>
      <c r="G13" s="97"/>
      <c r="H13" s="97">
        <v>500000</v>
      </c>
      <c r="I13" s="97"/>
      <c r="J13" s="97"/>
      <c r="K13" s="97">
        <v>500000</v>
      </c>
      <c r="L13" s="97"/>
      <c r="M13" s="97">
        <v>500000</v>
      </c>
      <c r="N13" s="97"/>
      <c r="O13" s="88">
        <f t="shared" si="0"/>
        <v>2000000</v>
      </c>
    </row>
    <row r="14" spans="1:15" ht="12.75">
      <c r="A14" s="8">
        <v>9</v>
      </c>
      <c r="B14" s="87" t="s">
        <v>146</v>
      </c>
      <c r="C14" s="97">
        <v>164560</v>
      </c>
      <c r="D14" s="97"/>
      <c r="E14" s="97"/>
      <c r="F14" s="97">
        <v>137922</v>
      </c>
      <c r="G14" s="97">
        <v>101600</v>
      </c>
      <c r="H14" s="97"/>
      <c r="I14" s="97">
        <v>695960</v>
      </c>
      <c r="J14" s="97">
        <v>71598724</v>
      </c>
      <c r="K14" s="97"/>
      <c r="L14" s="97">
        <v>209000</v>
      </c>
      <c r="M14" s="97"/>
      <c r="N14" s="97"/>
      <c r="O14" s="88">
        <f>SUM(C14:N14)</f>
        <v>72907766</v>
      </c>
    </row>
    <row r="15" spans="1:15" ht="12.75">
      <c r="A15" s="8">
        <v>10</v>
      </c>
      <c r="B15" s="69" t="s">
        <v>505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>
        <v>4689227</v>
      </c>
      <c r="O15" s="88">
        <f t="shared" si="0"/>
        <v>4689227</v>
      </c>
    </row>
    <row r="16" spans="1:15" ht="12.75">
      <c r="A16" s="8">
        <v>11</v>
      </c>
      <c r="B16" s="67" t="s">
        <v>93</v>
      </c>
      <c r="C16" s="97">
        <v>7023000</v>
      </c>
      <c r="D16" s="97">
        <v>2335000</v>
      </c>
      <c r="E16" s="97">
        <v>5485000</v>
      </c>
      <c r="F16" s="97">
        <v>3065000</v>
      </c>
      <c r="G16" s="97">
        <v>2185000</v>
      </c>
      <c r="H16" s="97">
        <v>981157</v>
      </c>
      <c r="I16" s="97">
        <v>1900000</v>
      </c>
      <c r="J16" s="97">
        <v>2200000</v>
      </c>
      <c r="K16" s="97">
        <v>3400000</v>
      </c>
      <c r="L16" s="97">
        <v>1907000</v>
      </c>
      <c r="M16" s="97">
        <v>2720000</v>
      </c>
      <c r="N16" s="97">
        <v>2122366</v>
      </c>
      <c r="O16" s="88">
        <f t="shared" si="0"/>
        <v>35323523</v>
      </c>
    </row>
    <row r="17" spans="1:15" ht="12.75">
      <c r="A17" s="8">
        <v>12</v>
      </c>
      <c r="B17" s="67" t="s">
        <v>104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88">
        <f t="shared" si="0"/>
        <v>0</v>
      </c>
    </row>
    <row r="18" spans="1:15" ht="28.5" customHeight="1">
      <c r="A18" s="8">
        <v>13</v>
      </c>
      <c r="B18" s="67" t="s">
        <v>150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88">
        <f t="shared" si="0"/>
        <v>0</v>
      </c>
    </row>
    <row r="19" spans="1:15" ht="12.75">
      <c r="A19" s="8">
        <v>14</v>
      </c>
      <c r="B19" s="70" t="s">
        <v>54</v>
      </c>
      <c r="C19" s="96">
        <f>SUM(C8:C18)</f>
        <v>21472980</v>
      </c>
      <c r="D19" s="96">
        <f aca="true" t="shared" si="1" ref="D19:N19">SUM(D8:D18)</f>
        <v>16640420</v>
      </c>
      <c r="E19" s="96">
        <f t="shared" si="1"/>
        <v>22280420</v>
      </c>
      <c r="F19" s="96">
        <f t="shared" si="1"/>
        <v>19088342</v>
      </c>
      <c r="G19" s="96">
        <f t="shared" si="1"/>
        <v>15672021</v>
      </c>
      <c r="H19" s="96">
        <f t="shared" si="1"/>
        <v>15719464</v>
      </c>
      <c r="I19" s="96">
        <f t="shared" si="1"/>
        <v>16181381</v>
      </c>
      <c r="J19" s="96">
        <f t="shared" si="1"/>
        <v>88736276</v>
      </c>
      <c r="K19" s="96">
        <f t="shared" si="1"/>
        <v>20596948</v>
      </c>
      <c r="L19" s="96">
        <f t="shared" si="1"/>
        <v>18945041</v>
      </c>
      <c r="M19" s="96">
        <f t="shared" si="1"/>
        <v>18980842</v>
      </c>
      <c r="N19" s="96">
        <f t="shared" si="1"/>
        <v>22292967</v>
      </c>
      <c r="O19" s="114">
        <f>SUM(O8:O18)</f>
        <v>296607102</v>
      </c>
    </row>
    <row r="20" spans="1:15" ht="12.75">
      <c r="A20" s="12"/>
      <c r="B20" s="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">
        <v>15</v>
      </c>
      <c r="B21" s="138" t="s">
        <v>11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15" ht="12.75">
      <c r="A22" s="8">
        <v>16</v>
      </c>
      <c r="B22" s="71" t="s">
        <v>327</v>
      </c>
      <c r="C22" s="97">
        <v>10641062</v>
      </c>
      <c r="D22" s="97">
        <v>10113810</v>
      </c>
      <c r="E22" s="97">
        <v>10113810</v>
      </c>
      <c r="F22" s="97">
        <v>9690650</v>
      </c>
      <c r="G22" s="97">
        <v>9328670</v>
      </c>
      <c r="H22" s="97">
        <v>9328670</v>
      </c>
      <c r="I22" s="97">
        <v>9438670</v>
      </c>
      <c r="J22" s="97">
        <v>9438670</v>
      </c>
      <c r="K22" s="97">
        <v>9436850</v>
      </c>
      <c r="L22" s="97">
        <v>10131990</v>
      </c>
      <c r="M22" s="97">
        <v>10132000</v>
      </c>
      <c r="N22" s="97">
        <v>11408127</v>
      </c>
      <c r="O22" s="97">
        <f>SUM(C22:N22)</f>
        <v>119202979</v>
      </c>
    </row>
    <row r="23" spans="1:15" ht="12.75">
      <c r="A23" s="8">
        <v>18</v>
      </c>
      <c r="B23" s="71" t="s">
        <v>63</v>
      </c>
      <c r="C23" s="97">
        <v>3535679</v>
      </c>
      <c r="D23" s="97">
        <v>3673419</v>
      </c>
      <c r="E23" s="97">
        <v>5329727</v>
      </c>
      <c r="F23" s="97">
        <v>3828288</v>
      </c>
      <c r="G23" s="97">
        <v>3674194</v>
      </c>
      <c r="H23" s="97">
        <v>3674194</v>
      </c>
      <c r="I23" s="97">
        <v>3674194</v>
      </c>
      <c r="J23" s="97">
        <v>3544567</v>
      </c>
      <c r="K23" s="97">
        <v>3536527</v>
      </c>
      <c r="L23" s="97">
        <v>3688620</v>
      </c>
      <c r="M23" s="97">
        <v>3694480</v>
      </c>
      <c r="N23" s="97">
        <v>3926000</v>
      </c>
      <c r="O23" s="97">
        <f aca="true" t="shared" si="2" ref="O23:O29">SUM(C23:N23)</f>
        <v>45779889</v>
      </c>
    </row>
    <row r="24" spans="1:15" ht="12.75">
      <c r="A24" s="8">
        <v>19</v>
      </c>
      <c r="B24" s="71" t="s">
        <v>149</v>
      </c>
      <c r="C24" s="97">
        <v>868000</v>
      </c>
      <c r="D24" s="97">
        <v>868000</v>
      </c>
      <c r="E24" s="97">
        <v>868000</v>
      </c>
      <c r="F24" s="97">
        <v>868000</v>
      </c>
      <c r="G24" s="97">
        <v>868000</v>
      </c>
      <c r="H24" s="97">
        <v>868000</v>
      </c>
      <c r="I24" s="97">
        <v>868000</v>
      </c>
      <c r="J24" s="97">
        <v>868000</v>
      </c>
      <c r="K24" s="97">
        <v>868000</v>
      </c>
      <c r="L24" s="97">
        <v>868000</v>
      </c>
      <c r="M24" s="97">
        <v>868000</v>
      </c>
      <c r="N24" s="97">
        <v>882740</v>
      </c>
      <c r="O24" s="97">
        <f t="shared" si="2"/>
        <v>10430740</v>
      </c>
    </row>
    <row r="25" spans="1:15" ht="12.75">
      <c r="A25" s="8">
        <v>20</v>
      </c>
      <c r="B25" s="71" t="s">
        <v>348</v>
      </c>
      <c r="C25" s="97">
        <v>436600</v>
      </c>
      <c r="D25" s="97">
        <v>436600</v>
      </c>
      <c r="E25" s="97">
        <v>436600</v>
      </c>
      <c r="F25" s="97">
        <v>436600</v>
      </c>
      <c r="G25" s="97">
        <v>436600</v>
      </c>
      <c r="H25" s="97">
        <v>436600</v>
      </c>
      <c r="I25" s="97">
        <v>436600</v>
      </c>
      <c r="J25" s="97">
        <v>436600</v>
      </c>
      <c r="K25" s="97">
        <v>436600</v>
      </c>
      <c r="L25" s="97">
        <v>436600</v>
      </c>
      <c r="M25" s="97">
        <v>1655800</v>
      </c>
      <c r="N25" s="97">
        <v>905471</v>
      </c>
      <c r="O25" s="97">
        <f t="shared" si="2"/>
        <v>6927271</v>
      </c>
    </row>
    <row r="26" spans="1:15" ht="12.75">
      <c r="A26" s="8">
        <v>21</v>
      </c>
      <c r="B26" s="71" t="s">
        <v>64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>
        <v>56693</v>
      </c>
      <c r="O26" s="97">
        <f t="shared" si="2"/>
        <v>56693</v>
      </c>
    </row>
    <row r="27" spans="1:15" ht="12.75">
      <c r="A27" s="8">
        <v>22</v>
      </c>
      <c r="B27" s="71" t="s">
        <v>16</v>
      </c>
      <c r="C27" s="97"/>
      <c r="D27" s="97"/>
      <c r="E27" s="97"/>
      <c r="F27" s="97">
        <v>4500000</v>
      </c>
      <c r="G27" s="97">
        <v>750000</v>
      </c>
      <c r="H27" s="97"/>
      <c r="I27" s="97"/>
      <c r="J27" s="97">
        <v>1848378</v>
      </c>
      <c r="K27" s="97"/>
      <c r="L27" s="97">
        <v>24366000</v>
      </c>
      <c r="M27" s="97">
        <v>24366000</v>
      </c>
      <c r="N27" s="97">
        <v>24366724</v>
      </c>
      <c r="O27" s="97">
        <f t="shared" si="2"/>
        <v>80197102</v>
      </c>
    </row>
    <row r="28" spans="1:15" ht="12.75">
      <c r="A28" s="8">
        <v>23</v>
      </c>
      <c r="B28" s="71" t="s">
        <v>6</v>
      </c>
      <c r="C28" s="97">
        <v>1000000</v>
      </c>
      <c r="D28" s="97">
        <v>1536000</v>
      </c>
      <c r="E28" s="97">
        <v>5520000</v>
      </c>
      <c r="F28" s="97">
        <v>0</v>
      </c>
      <c r="G28" s="97">
        <v>600000</v>
      </c>
      <c r="H28" s="97">
        <v>695960</v>
      </c>
      <c r="I28" s="97">
        <v>1526722</v>
      </c>
      <c r="J28" s="97">
        <v>1151622</v>
      </c>
      <c r="K28" s="97">
        <v>5000000</v>
      </c>
      <c r="L28" s="97">
        <v>3098378</v>
      </c>
      <c r="M28" s="97">
        <v>1509000</v>
      </c>
      <c r="N28" s="97">
        <v>2458850</v>
      </c>
      <c r="O28" s="97">
        <f t="shared" si="2"/>
        <v>24096532</v>
      </c>
    </row>
    <row r="29" spans="1:15" ht="12.75">
      <c r="A29" s="8">
        <v>24</v>
      </c>
      <c r="B29" s="71" t="s">
        <v>75</v>
      </c>
      <c r="C29" s="97">
        <v>5226669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>
        <v>4689227</v>
      </c>
      <c r="O29" s="97">
        <f t="shared" si="2"/>
        <v>9915896</v>
      </c>
    </row>
    <row r="30" spans="1:15" ht="12.75">
      <c r="A30" s="8">
        <v>25</v>
      </c>
      <c r="B30" s="72" t="s">
        <v>344</v>
      </c>
      <c r="C30" s="96">
        <f>SUM(C22:C29)</f>
        <v>21708010</v>
      </c>
      <c r="D30" s="96">
        <f>SUM(D22:D28)</f>
        <v>16627829</v>
      </c>
      <c r="E30" s="96">
        <f>SUM(E22:E29)</f>
        <v>22268137</v>
      </c>
      <c r="F30" s="96">
        <f>SUM(F22:F29)</f>
        <v>19323538</v>
      </c>
      <c r="G30" s="96">
        <f>SUM(G22:G28)</f>
        <v>15657464</v>
      </c>
      <c r="H30" s="96">
        <f>SUM(H22:H29)</f>
        <v>15003424</v>
      </c>
      <c r="I30" s="96">
        <f>SUM(I22:I29)</f>
        <v>15944186</v>
      </c>
      <c r="J30" s="96">
        <f>SUM(J22:J29)</f>
        <v>17287837</v>
      </c>
      <c r="K30" s="96">
        <f>SUM(K22:K29)</f>
        <v>19277977</v>
      </c>
      <c r="L30" s="96">
        <f>SUM(L22:L28)</f>
        <v>42589588</v>
      </c>
      <c r="M30" s="96">
        <f>SUM(M22:M29)</f>
        <v>42225280</v>
      </c>
      <c r="N30" s="96">
        <f>SUM(N22:N29)</f>
        <v>48693832</v>
      </c>
      <c r="O30" s="96">
        <f>SUM(C30:N30)</f>
        <v>296607102</v>
      </c>
    </row>
    <row r="31" spans="3:14" ht="12.7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3:15" ht="12.7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3:14" ht="12.7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3:15" ht="12.75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9.00390625" style="12" customWidth="1"/>
  </cols>
  <sheetData>
    <row r="1" ht="12.75">
      <c r="B1" s="1" t="s">
        <v>506</v>
      </c>
    </row>
    <row r="2" ht="12.75">
      <c r="B2" s="1" t="s">
        <v>427</v>
      </c>
    </row>
    <row r="4" spans="2:3" ht="12.75">
      <c r="B4" s="5" t="s">
        <v>474</v>
      </c>
      <c r="C4" s="123" t="s">
        <v>475</v>
      </c>
    </row>
    <row r="5" spans="1:4" ht="12.75">
      <c r="A5" s="8" t="s">
        <v>476</v>
      </c>
      <c r="B5" s="8" t="s">
        <v>57</v>
      </c>
      <c r="C5" s="8" t="s">
        <v>105</v>
      </c>
      <c r="D5" s="8"/>
    </row>
    <row r="6" spans="1:4" ht="12.75">
      <c r="A6" s="8">
        <v>1</v>
      </c>
      <c r="B6" s="9" t="s">
        <v>0</v>
      </c>
      <c r="C6" s="8"/>
      <c r="D6" s="8"/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477</v>
      </c>
      <c r="C8" s="9" t="s">
        <v>478</v>
      </c>
      <c r="D8" s="11" t="s">
        <v>437</v>
      </c>
    </row>
    <row r="9" spans="1:4" ht="12.75">
      <c r="A9" s="8">
        <v>3</v>
      </c>
      <c r="B9" s="9" t="s">
        <v>479</v>
      </c>
      <c r="C9" s="85"/>
      <c r="D9" s="8"/>
    </row>
    <row r="10" spans="1:4" ht="12.75">
      <c r="A10" s="8">
        <v>4</v>
      </c>
      <c r="B10" s="54" t="s">
        <v>480</v>
      </c>
      <c r="C10" s="85">
        <v>1033217</v>
      </c>
      <c r="D10" s="85">
        <v>1033217</v>
      </c>
    </row>
    <row r="11" spans="1:4" ht="12.75">
      <c r="A11" s="8">
        <v>5</v>
      </c>
      <c r="B11" s="54" t="s">
        <v>481</v>
      </c>
      <c r="C11" s="85">
        <v>488804</v>
      </c>
      <c r="D11" s="85">
        <v>488804</v>
      </c>
    </row>
    <row r="12" spans="1:4" ht="12.75">
      <c r="A12" s="8">
        <v>6</v>
      </c>
      <c r="B12" s="54" t="s">
        <v>482</v>
      </c>
      <c r="C12" s="85">
        <v>4399375</v>
      </c>
      <c r="D12" s="85">
        <v>5123057</v>
      </c>
    </row>
    <row r="13" spans="1:4" ht="12.75">
      <c r="A13" s="8">
        <v>7</v>
      </c>
      <c r="B13" s="54" t="s">
        <v>483</v>
      </c>
      <c r="C13" s="85">
        <v>180000</v>
      </c>
      <c r="D13" s="85">
        <v>180000</v>
      </c>
    </row>
    <row r="14" spans="1:4" ht="12.75">
      <c r="A14" s="8">
        <v>8</v>
      </c>
      <c r="B14" s="54" t="s">
        <v>484</v>
      </c>
      <c r="C14" s="85">
        <v>50000</v>
      </c>
      <c r="D14" s="85">
        <v>50000</v>
      </c>
    </row>
    <row r="15" spans="1:4" ht="12.75">
      <c r="A15" s="8">
        <v>9</v>
      </c>
      <c r="B15" s="54" t="s">
        <v>485</v>
      </c>
      <c r="C15" s="85">
        <v>50000</v>
      </c>
      <c r="D15" s="85">
        <v>50000</v>
      </c>
    </row>
    <row r="16" spans="1:4" ht="12.75">
      <c r="A16" s="8">
        <v>10</v>
      </c>
      <c r="B16" s="54" t="s">
        <v>486</v>
      </c>
      <c r="C16" s="85">
        <v>160000</v>
      </c>
      <c r="D16" s="85">
        <v>160000</v>
      </c>
    </row>
    <row r="17" spans="1:4" ht="12.75">
      <c r="A17" s="8">
        <v>11</v>
      </c>
      <c r="B17" s="54" t="s">
        <v>487</v>
      </c>
      <c r="C17" s="85">
        <v>185000</v>
      </c>
      <c r="D17" s="85">
        <v>198662</v>
      </c>
    </row>
    <row r="18" spans="1:4" ht="12.75">
      <c r="A18" s="8">
        <v>12</v>
      </c>
      <c r="B18" s="54" t="s">
        <v>488</v>
      </c>
      <c r="C18" s="85">
        <v>30000</v>
      </c>
      <c r="D18" s="85">
        <v>30000</v>
      </c>
    </row>
    <row r="19" spans="1:4" ht="12.75">
      <c r="A19" s="8">
        <v>13</v>
      </c>
      <c r="B19" s="9" t="s">
        <v>61</v>
      </c>
      <c r="C19" s="86">
        <f>SUM(C10:C18)</f>
        <v>6576396</v>
      </c>
      <c r="D19" s="86">
        <f>SUM(D10:D18)</f>
        <v>7313740</v>
      </c>
    </row>
    <row r="20" spans="1:4" ht="12.75">
      <c r="A20" s="8"/>
      <c r="B20" s="8"/>
      <c r="C20" s="85"/>
      <c r="D20" s="85"/>
    </row>
    <row r="21" spans="1:4" ht="12.75">
      <c r="A21" s="8">
        <v>14</v>
      </c>
      <c r="B21" s="9" t="s">
        <v>489</v>
      </c>
      <c r="C21" s="85"/>
      <c r="D21" s="85"/>
    </row>
    <row r="22" spans="1:4" ht="12.75">
      <c r="A22" s="8"/>
      <c r="B22" s="9"/>
      <c r="C22" s="85"/>
      <c r="D22" s="85"/>
    </row>
    <row r="23" spans="1:4" ht="18.75" customHeight="1">
      <c r="A23" s="11">
        <v>15</v>
      </c>
      <c r="B23" s="124" t="s">
        <v>490</v>
      </c>
      <c r="C23" s="139">
        <v>1500000</v>
      </c>
      <c r="D23" s="85">
        <v>266000</v>
      </c>
    </row>
    <row r="24" spans="1:4" ht="24" customHeight="1">
      <c r="A24" s="11">
        <v>16</v>
      </c>
      <c r="B24" s="124" t="s">
        <v>491</v>
      </c>
      <c r="C24" s="140"/>
      <c r="D24" s="85">
        <v>285000</v>
      </c>
    </row>
    <row r="25" spans="1:4" ht="21" customHeight="1">
      <c r="A25" s="11">
        <v>17</v>
      </c>
      <c r="B25" s="124" t="s">
        <v>492</v>
      </c>
      <c r="C25" s="140"/>
      <c r="D25" s="85">
        <v>100000</v>
      </c>
    </row>
    <row r="26" spans="1:4" ht="15.75" customHeight="1">
      <c r="A26" s="11">
        <v>18</v>
      </c>
      <c r="B26" s="124" t="s">
        <v>493</v>
      </c>
      <c r="C26" s="140"/>
      <c r="D26" s="85">
        <v>80000</v>
      </c>
    </row>
    <row r="27" spans="1:4" ht="15" customHeight="1">
      <c r="A27" s="11">
        <v>19</v>
      </c>
      <c r="B27" s="124" t="s">
        <v>494</v>
      </c>
      <c r="C27" s="140"/>
      <c r="D27" s="85">
        <v>80000</v>
      </c>
    </row>
    <row r="28" spans="1:4" ht="12" customHeight="1">
      <c r="A28" s="11">
        <v>20</v>
      </c>
      <c r="B28" s="124" t="s">
        <v>495</v>
      </c>
      <c r="C28" s="141"/>
      <c r="D28" s="85">
        <v>54000</v>
      </c>
    </row>
    <row r="29" spans="1:4" ht="12.75">
      <c r="A29" s="8">
        <v>21</v>
      </c>
      <c r="B29" s="54" t="s">
        <v>496</v>
      </c>
      <c r="C29" s="85">
        <v>60000</v>
      </c>
      <c r="D29" s="85">
        <v>60000</v>
      </c>
    </row>
    <row r="30" spans="1:4" ht="12.75">
      <c r="A30" s="8">
        <v>22</v>
      </c>
      <c r="B30" s="54" t="s">
        <v>497</v>
      </c>
      <c r="C30" s="85">
        <v>30000</v>
      </c>
      <c r="D30" s="85">
        <v>30000</v>
      </c>
    </row>
    <row r="31" spans="1:4" ht="12.75">
      <c r="A31" s="8">
        <v>23</v>
      </c>
      <c r="B31" s="54" t="s">
        <v>498</v>
      </c>
      <c r="C31" s="85">
        <v>62000</v>
      </c>
      <c r="D31" s="85">
        <v>62000</v>
      </c>
    </row>
    <row r="32" spans="1:4" ht="12.75">
      <c r="A32" s="8">
        <v>24</v>
      </c>
      <c r="B32" s="9" t="s">
        <v>61</v>
      </c>
      <c r="C32" s="86">
        <f>SUM(C23:C31)</f>
        <v>1652000</v>
      </c>
      <c r="D32" s="86">
        <f>SUM(D23:D31)</f>
        <v>1017000</v>
      </c>
    </row>
    <row r="33" spans="1:4" ht="12.75">
      <c r="A33" s="8">
        <v>20</v>
      </c>
      <c r="B33" s="9" t="s">
        <v>76</v>
      </c>
      <c r="C33" s="86">
        <f>C19+C32</f>
        <v>8228396</v>
      </c>
      <c r="D33" s="86">
        <f>D19+D32</f>
        <v>8330740</v>
      </c>
    </row>
    <row r="35" ht="12.75">
      <c r="B35" s="5" t="s">
        <v>499</v>
      </c>
    </row>
    <row r="36" spans="2:3" ht="12.75">
      <c r="B36" s="5" t="s">
        <v>474</v>
      </c>
      <c r="C36" s="123" t="s">
        <v>475</v>
      </c>
    </row>
    <row r="37" spans="1:4" ht="12.75">
      <c r="A37" s="8" t="s">
        <v>476</v>
      </c>
      <c r="B37" s="8" t="s">
        <v>57</v>
      </c>
      <c r="C37" s="8" t="s">
        <v>105</v>
      </c>
      <c r="D37" s="8"/>
    </row>
    <row r="38" spans="1:4" ht="12.75">
      <c r="A38" s="8">
        <v>1</v>
      </c>
      <c r="B38" s="9" t="s">
        <v>0</v>
      </c>
      <c r="C38" s="8"/>
      <c r="D38" s="8"/>
    </row>
    <row r="39" spans="1:4" ht="12.75">
      <c r="A39" s="8"/>
      <c r="B39" s="8"/>
      <c r="C39" s="8"/>
      <c r="D39" s="8"/>
    </row>
    <row r="40" spans="1:4" ht="12.75">
      <c r="A40" s="8">
        <v>2</v>
      </c>
      <c r="B40" s="9" t="s">
        <v>477</v>
      </c>
      <c r="C40" s="9" t="s">
        <v>478</v>
      </c>
      <c r="D40" s="11" t="s">
        <v>437</v>
      </c>
    </row>
    <row r="41" spans="1:4" ht="12.75">
      <c r="A41" s="8">
        <v>3</v>
      </c>
      <c r="B41" s="9" t="s">
        <v>479</v>
      </c>
      <c r="C41" s="85">
        <v>0</v>
      </c>
      <c r="D41" s="85">
        <v>2100000</v>
      </c>
    </row>
    <row r="43" spans="1:4" ht="12.75">
      <c r="A43" s="8"/>
      <c r="B43" s="9" t="s">
        <v>500</v>
      </c>
      <c r="C43" s="8"/>
      <c r="D43" s="86">
        <f>D33+D41</f>
        <v>10430740</v>
      </c>
    </row>
  </sheetData>
  <sheetProtection/>
  <mergeCells count="1">
    <mergeCell ref="C23:C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2018-05-31T16:02:59Z</cp:lastPrinted>
  <dcterms:created xsi:type="dcterms:W3CDTF">2006-01-17T11:47:21Z</dcterms:created>
  <dcterms:modified xsi:type="dcterms:W3CDTF">2018-05-31T16:11:37Z</dcterms:modified>
  <cp:category/>
  <cp:version/>
  <cp:contentType/>
  <cp:contentStatus/>
</cp:coreProperties>
</file>