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sich Klaudia\Desktop\JEGYZŐKÖNYVEK\2019\TELEPÜLÉSI\KISZSIDÁNY\2. 2019.02.21\2019. évi Költségvetés anyagai\"/>
    </mc:Choice>
  </mc:AlternateContent>
  <xr:revisionPtr revIDLastSave="0" documentId="13_ncr:1_{616C9D0F-2344-412C-A176-A77405D20733}" xr6:coauthVersionLast="40" xr6:coauthVersionMax="40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Címrend" sheetId="1" r:id="rId1"/>
    <sheet name="1.melléklet" sheetId="2" r:id="rId2"/>
    <sheet name="2.melléklet" sheetId="3" r:id="rId3"/>
    <sheet name="3.melléklet" sheetId="4" r:id="rId4"/>
    <sheet name="4.melléklet" sheetId="5" r:id="rId5"/>
    <sheet name="5.melléklet" sheetId="6" r:id="rId6"/>
    <sheet name="6.melléklet" sheetId="7" r:id="rId7"/>
    <sheet name="7.melléklet" sheetId="8" r:id="rId8"/>
    <sheet name="8.melléklet" sheetId="9" r:id="rId9"/>
  </sheets>
  <definedNames>
    <definedName name="_xlnm.Print_Area" localSheetId="1">'1.melléklet'!$A$1:$C$55</definedName>
    <definedName name="_xlnm.Print_Area" localSheetId="5">'5.melléklet'!$A$1:$K$28</definedName>
    <definedName name="Print_Titles_3">'2.melléklet'!$6:$7</definedName>
  </definedNames>
  <calcPr calcId="181029" iterateDelta="1E-4"/>
</workbook>
</file>

<file path=xl/calcChain.xml><?xml version="1.0" encoding="utf-8"?>
<calcChain xmlns="http://schemas.openxmlformats.org/spreadsheetml/2006/main">
  <c r="C17" i="6" l="1"/>
  <c r="C9" i="5" l="1"/>
  <c r="C8" i="6" l="1"/>
  <c r="B40" i="2" l="1"/>
  <c r="F19" i="3" l="1"/>
  <c r="F95" i="3" s="1"/>
  <c r="C13" i="6" l="1"/>
  <c r="F92" i="3"/>
  <c r="F91" i="3"/>
  <c r="F76" i="3"/>
  <c r="F71" i="3"/>
  <c r="F65" i="3"/>
  <c r="F18" i="3"/>
  <c r="F94" i="3" s="1"/>
  <c r="E29" i="4" l="1"/>
  <c r="E19" i="4"/>
  <c r="F61" i="3"/>
  <c r="F8" i="3"/>
  <c r="B47" i="2"/>
  <c r="B50" i="2" s="1"/>
  <c r="F97" i="3" l="1"/>
  <c r="B12" i="2"/>
  <c r="D54" i="3" l="1"/>
  <c r="F53" i="3"/>
  <c r="F40" i="3"/>
  <c r="F33" i="3"/>
  <c r="F83" i="3" l="1"/>
  <c r="B52" i="2"/>
  <c r="B55" i="2" s="1"/>
  <c r="F113" i="3" l="1"/>
  <c r="F110" i="3"/>
  <c r="F115" i="3" l="1"/>
  <c r="F96" i="3" l="1"/>
  <c r="D99" i="3"/>
  <c r="D94" i="3"/>
  <c r="D76" i="3"/>
  <c r="D83" i="3"/>
  <c r="E25" i="4" l="1"/>
  <c r="E30" i="4" s="1"/>
  <c r="F86" i="3" l="1"/>
  <c r="C35" i="8"/>
  <c r="D35" i="8" s="1"/>
  <c r="D34" i="8"/>
  <c r="C29" i="8"/>
  <c r="D29" i="8" s="1"/>
  <c r="D28" i="8"/>
  <c r="C20" i="8"/>
  <c r="D20" i="8" s="1"/>
  <c r="D18" i="8"/>
  <c r="C14" i="8"/>
  <c r="D14" i="8" s="1"/>
  <c r="D13" i="8"/>
  <c r="D12" i="8"/>
  <c r="D11" i="8"/>
  <c r="D10" i="8"/>
  <c r="B21" i="7"/>
  <c r="B14" i="7"/>
  <c r="B16" i="7" s="1"/>
  <c r="C28" i="6"/>
  <c r="C13" i="5"/>
  <c r="C18" i="5"/>
  <c r="F122" i="3"/>
  <c r="D109" i="3"/>
  <c r="D110" i="3" s="1"/>
  <c r="D40" i="3"/>
  <c r="D32" i="3"/>
  <c r="D102" i="3" s="1"/>
  <c r="B19" i="2"/>
  <c r="B24" i="2" s="1"/>
  <c r="B26" i="2" s="1"/>
  <c r="B29" i="2" s="1"/>
  <c r="F93" i="3" l="1"/>
  <c r="D126" i="3"/>
  <c r="F55" i="3"/>
  <c r="D125" i="3"/>
  <c r="C24" i="5"/>
  <c r="F102" i="3" l="1"/>
  <c r="F126" i="3" s="1"/>
</calcChain>
</file>

<file path=xl/sharedStrings.xml><?xml version="1.0" encoding="utf-8"?>
<sst xmlns="http://schemas.openxmlformats.org/spreadsheetml/2006/main" count="350" uniqueCount="244">
  <si>
    <t>Cím</t>
  </si>
  <si>
    <t>I.</t>
  </si>
  <si>
    <t>Bevételi előirányzatok (e Ft-ban)</t>
  </si>
  <si>
    <t>Kiemelt előirányzatok</t>
  </si>
  <si>
    <t>Működési célú saját bevétel</t>
  </si>
  <si>
    <t>Működési célú költségvetési támogatás</t>
  </si>
  <si>
    <t>Működési célú átvett pénzeszköz</t>
  </si>
  <si>
    <t>-ebből OEP-től átvett</t>
  </si>
  <si>
    <t>Működési célú pénzmaradvány</t>
  </si>
  <si>
    <t>Működési célú bevételek összesen:</t>
  </si>
  <si>
    <t>Felhalmozási és tőkejellegű bevétel</t>
  </si>
  <si>
    <t>Felhalmozási célú átvett pénzeszköz</t>
  </si>
  <si>
    <t>Felhalmozási célú költségvetési támogatás</t>
  </si>
  <si>
    <t>Áfa bevételek</t>
  </si>
  <si>
    <t>Felhalmozási c. kölcsön visszatérülése értékpapírbevétel</t>
  </si>
  <si>
    <t>Felhalmozási pénzmaradvány</t>
  </si>
  <si>
    <t>Felhalmozási célú bevételek összesen:</t>
  </si>
  <si>
    <t>Finanszírozási célú bevételek: működési célú hitelfelvétel</t>
  </si>
  <si>
    <t>-ebből működési célú hitelfelvétel</t>
  </si>
  <si>
    <t>-ebből fejlesztési célú hitelfelvétel</t>
  </si>
  <si>
    <t>Függő, átfutó, kiegyenlítő bevételek</t>
  </si>
  <si>
    <t>BEVÉTELI ELŐIRÁNYZAT MINDÖSSZESEN:</t>
  </si>
  <si>
    <t>Kötelező feladatok forrása</t>
  </si>
  <si>
    <t>Önként vállalt feladatok forrása</t>
  </si>
  <si>
    <t>Államigazgatási feladatok forrása</t>
  </si>
  <si>
    <t>Összsesen:</t>
  </si>
  <si>
    <t>Kiadási előirányzatok (e Ft-ban)</t>
  </si>
  <si>
    <t>Személyi juttatások</t>
  </si>
  <si>
    <t>Munkaadókat terhelő járulékok</t>
  </si>
  <si>
    <t>Dologi kiadások</t>
  </si>
  <si>
    <t>Feljesztési célú áfabefizetés és kamat</t>
  </si>
  <si>
    <t>Működési célú pénzeszközátadás, támogatás</t>
  </si>
  <si>
    <t>Ellátottak pénzbeli juttatásai</t>
  </si>
  <si>
    <t>Céltartalék</t>
  </si>
  <si>
    <t>Működési célú kiadások összesen:</t>
  </si>
  <si>
    <t>Felújítás - áfával</t>
  </si>
  <si>
    <t>Fejlesztés - áfával</t>
  </si>
  <si>
    <t>Felhalmozási célú pénzeszközátadás, tám.</t>
  </si>
  <si>
    <t>Felhalmozási célú kölcsönnyújtás</t>
  </si>
  <si>
    <t>Áfabefizetés, kamatfizetés</t>
  </si>
  <si>
    <t>Felhalmozási célú kiadások összesen:</t>
  </si>
  <si>
    <t>Finanszírozási célú kiadások: hiteltörlesztés, értékpapír vásárlás</t>
  </si>
  <si>
    <t>Kiegyenlítő, függő, átfutó kiadások</t>
  </si>
  <si>
    <t>KIADÁSI ELŐIRÁNYZAT MINDÖSSZESEN:</t>
  </si>
  <si>
    <t>Megnevezés</t>
  </si>
  <si>
    <t>Bevétel</t>
  </si>
  <si>
    <t>Kiadás</t>
  </si>
  <si>
    <t>összeg</t>
  </si>
  <si>
    <t>megnevezés</t>
  </si>
  <si>
    <t>TÁMOGATÁSOK</t>
  </si>
  <si>
    <t>Összesen:</t>
  </si>
  <si>
    <t>ÖSSZESEN:</t>
  </si>
  <si>
    <t>Önkormányzati jogalkotás</t>
  </si>
  <si>
    <t>Polgármester tiszteletdíja</t>
  </si>
  <si>
    <t>Polgármester ktg.átalánya</t>
  </si>
  <si>
    <t>járulékok</t>
  </si>
  <si>
    <t>Összesen</t>
  </si>
  <si>
    <t>Önkormányzati Igazgatás feladatainak finanszírozása</t>
  </si>
  <si>
    <t>Saját bevétel összesen:</t>
  </si>
  <si>
    <t>Dologi Kiadások</t>
  </si>
  <si>
    <t>VÁROS ÉS KÖZSÉGGAZDÁLKODÁS</t>
  </si>
  <si>
    <t>Járulékok</t>
  </si>
  <si>
    <t>Irodaszerek</t>
  </si>
  <si>
    <t>Karbantartás</t>
  </si>
  <si>
    <t>Működési tartalék</t>
  </si>
  <si>
    <t>Iparűzési adó</t>
  </si>
  <si>
    <t>MINDÖSSZESEN:</t>
  </si>
  <si>
    <t>Saját bevétel</t>
  </si>
  <si>
    <t>Személyi juttatás:</t>
  </si>
  <si>
    <t>Járulék:</t>
  </si>
  <si>
    <t>Mindösszesen:</t>
  </si>
  <si>
    <t>Belföldi kiküldetés</t>
  </si>
  <si>
    <t>Mindösszesen /a)+b)+c) pontok/:</t>
  </si>
  <si>
    <t>Jogcím</t>
  </si>
  <si>
    <t>Mutató- szám</t>
  </si>
  <si>
    <t>Fajlagos mérték           (Ft)</t>
  </si>
  <si>
    <t>Összeg                   ( Ft)</t>
  </si>
  <si>
    <t>A helyi önkormányzatok általános müködésének és ágazati feladatainak támogatása</t>
  </si>
  <si>
    <t>I.) Települési önkromáynzatok működésének támogatása</t>
  </si>
  <si>
    <t>II.) Települési önkormányzatok egyes köznevelési feladatainak támogatása</t>
  </si>
  <si>
    <t>1) Ingyenes és kedvezményes gyermek étkeztetés támogatása</t>
  </si>
  <si>
    <t>III.) Települési önkormányzatok szociális és gyermekjóléti feladatainak támogatása</t>
  </si>
  <si>
    <t>2.) Hozzájárulás pénzbeli szociális ellátásokhoz</t>
  </si>
  <si>
    <t>IV.) Települési önkormányzatok kultúrális feledatainak támogatása</t>
  </si>
  <si>
    <t>1. d) Nyilvános könyvtári ellátási és közművelődési feladatok támogatása (1 140 Ft/fő)</t>
  </si>
  <si>
    <t>V.) Beszámítás összege (levonva az előző jogcímeken)</t>
  </si>
  <si>
    <t>A helyi önkormányzatok általános müködésének és ágazati feladatainak támogatása összesen:</t>
  </si>
  <si>
    <t>Helyi önkormányzatok által felhasználható központosított előirányzatok</t>
  </si>
  <si>
    <t>Lakott külterülettel kapcsolatos feladatok</t>
  </si>
  <si>
    <t>Működőképesség megőrzését szolgáló kiegészítő támogatás</t>
  </si>
  <si>
    <t>A</t>
  </si>
  <si>
    <t>Átengedett központi bevételek</t>
  </si>
  <si>
    <t>1 . Gépjárműadó (40 %)</t>
  </si>
  <si>
    <t>2. Termőföld bérbeadásából származó jövedelemadó</t>
  </si>
  <si>
    <t>B</t>
  </si>
  <si>
    <t>Átengedett központi bevételek összesen (1+2):</t>
  </si>
  <si>
    <t>KÖZPONTILAG SZABÁLYOZOTT BEVÉTELEK ÖSSZESEN(A+B):</t>
  </si>
  <si>
    <t>(E Ft)</t>
  </si>
  <si>
    <t>Saját bevételek</t>
  </si>
  <si>
    <t>1.</t>
  </si>
  <si>
    <t>2.</t>
  </si>
  <si>
    <t>II.</t>
  </si>
  <si>
    <t>Felhalmozási célú átvett pénzeszközök</t>
  </si>
  <si>
    <t>III.</t>
  </si>
  <si>
    <t>Kölcsönvisszatérítés</t>
  </si>
  <si>
    <t>IV.</t>
  </si>
  <si>
    <t>Pénzmaradvány</t>
  </si>
  <si>
    <t>V.</t>
  </si>
  <si>
    <t>Fejlesztési hitel</t>
  </si>
  <si>
    <t>Felhalmozási célú átadás</t>
  </si>
  <si>
    <t>Kölcsönnyújtás</t>
  </si>
  <si>
    <t>Felújítás</t>
  </si>
  <si>
    <t>Beruházás</t>
  </si>
  <si>
    <t>Hiteltörlesztés</t>
  </si>
  <si>
    <t>VI.</t>
  </si>
  <si>
    <t>Egyéb befizetési kötelezettség (dologi kiadások között)</t>
  </si>
  <si>
    <t>VII.</t>
  </si>
  <si>
    <t>KIMUTATÁS</t>
  </si>
  <si>
    <t>Helyi adóból származó bevétel</t>
  </si>
  <si>
    <t>Önk-i vagyon, vagyoni ért jog értékesítése, hasznosítása</t>
  </si>
  <si>
    <t>osztalék, koncessziós díj és hozambevétel</t>
  </si>
  <si>
    <t>tárgyi eszköz és imm j, részvény, részesedés értékesítés bevétele</t>
  </si>
  <si>
    <t>bírság, pótlék és díjbevétel</t>
  </si>
  <si>
    <t>kezességvállalás megtérülése</t>
  </si>
  <si>
    <t>Saját bevétel 50%-a</t>
  </si>
  <si>
    <t>Adósságot keletkeztető ügyletekből származó fizetési kötelezettségek:</t>
  </si>
  <si>
    <t>Hiteltörlesztés összesen:</t>
  </si>
  <si>
    <t>Kamatfizetés összesen:</t>
  </si>
  <si>
    <t>Fizetési kötelezettségek összesen:</t>
  </si>
  <si>
    <t>Bevételek (források)</t>
  </si>
  <si>
    <t>Európai Unios forrás</t>
  </si>
  <si>
    <t>Kormányzati támogatás</t>
  </si>
  <si>
    <t>Egyéb támogatás</t>
  </si>
  <si>
    <t>Önkormányzat saját forrásaiból</t>
  </si>
  <si>
    <t>Kiadások:</t>
  </si>
  <si>
    <t>Fejlesztés</t>
  </si>
  <si>
    <t>Egyéb kiadás</t>
  </si>
  <si>
    <t>Önkormányzaton kívüli, Európai unios forrásból megvalósuló programokhoz, projektekhez való hozzájárulás:</t>
  </si>
  <si>
    <t>I. Nem főállású /külsős/ foglalkoztatottak</t>
  </si>
  <si>
    <t>Polgármester</t>
  </si>
  <si>
    <t>1 fő</t>
  </si>
  <si>
    <t>Alpolgármester</t>
  </si>
  <si>
    <t>Képviselő</t>
  </si>
  <si>
    <t>II. Főállású foglalkoztatottak</t>
  </si>
  <si>
    <t>Közalkalmazott</t>
  </si>
  <si>
    <t>III. Részmunkaidős foglalkoztatott</t>
  </si>
  <si>
    <t>Munka törvénykönyve alapján</t>
  </si>
  <si>
    <t>IV. Közfoglalkoztatottak</t>
  </si>
  <si>
    <t>Költségvetési engedélyezett álláshelyek összesen (II.+III.+IV.):</t>
  </si>
  <si>
    <t>Alpolgármester tiszteletdíja</t>
  </si>
  <si>
    <t>képviselő tiszteletdíja</t>
  </si>
  <si>
    <t>1.  Település-üzemeltetéshez kapcsolódó feladatellátás támogatása</t>
  </si>
  <si>
    <t>d) Közutak fenntartásának támogatása (2013. évi beszámoló alapján)</t>
  </si>
  <si>
    <t>c) Köztemető fenntartásának támogatása (2013. évi beszámoló alapján)</t>
  </si>
  <si>
    <t>b) Közvilágítás fenntartásának támogatása (2013. évi beszámoló alapján)</t>
  </si>
  <si>
    <t>a) Zöldterület gazdálkodással kapcsolatos feladatok</t>
  </si>
  <si>
    <t>Alpolgármester költségtérítése</t>
  </si>
  <si>
    <t>Saját bevétel összesen</t>
  </si>
  <si>
    <t>ÁFA</t>
  </si>
  <si>
    <t>Víz-és csatornadíj</t>
  </si>
  <si>
    <t>Közvilágítás</t>
  </si>
  <si>
    <t>Áfa</t>
  </si>
  <si>
    <t>Ellátottak pénzbeni juttatásai</t>
  </si>
  <si>
    <t>Közüzemi díjak</t>
  </si>
  <si>
    <t>Egyéb külső személyi juttatások (reprezentáció)</t>
  </si>
  <si>
    <t>Üzemeltetési anyagok beszerzése</t>
  </si>
  <si>
    <t>Egyéb szolgáltatások</t>
  </si>
  <si>
    <t>Munka és védőruha</t>
  </si>
  <si>
    <t>Zöldterület kezelés</t>
  </si>
  <si>
    <t>Egyéb szolgáltatás</t>
  </si>
  <si>
    <t>Köztemető fenntartás és működtetés</t>
  </si>
  <si>
    <t>Sírhely</t>
  </si>
  <si>
    <t>Pénzeszköz átadás ÁHT-n belülre</t>
  </si>
  <si>
    <t>Termékek és szolgáltatások adói</t>
  </si>
  <si>
    <t>Gépjárműadó</t>
  </si>
  <si>
    <t>Közhatalmi bevételek</t>
  </si>
  <si>
    <t>Államháztartáson belüli működési célú támogatások</t>
  </si>
  <si>
    <t>Önkormányzatok műk.tám</t>
  </si>
  <si>
    <t>Működőképesség megőrzését szolgáló támogatás</t>
  </si>
  <si>
    <t>Pénzeszközátadás ÁHT-n kívülre</t>
  </si>
  <si>
    <t>Ellátottal pénzbeni juttatásai</t>
  </si>
  <si>
    <t>Kamatbevételek</t>
  </si>
  <si>
    <t>Működési célú támogatások</t>
  </si>
  <si>
    <t>Ellátottak pénzbeni juttatásai (Bursa)</t>
  </si>
  <si>
    <t>Egyéb szociális ellátások</t>
  </si>
  <si>
    <t>Civil szervezetek támogatása</t>
  </si>
  <si>
    <t>Bevételek mindösszesen</t>
  </si>
  <si>
    <t>Kiadások mindösszesen</t>
  </si>
  <si>
    <t>0 fő</t>
  </si>
  <si>
    <t>Falugondnoki szolgálat</t>
  </si>
  <si>
    <t>Hajtó és kenő anyag</t>
  </si>
  <si>
    <t>Különféle adók díjak befizetése</t>
  </si>
  <si>
    <t>Szolgáltatások ellenértéke</t>
  </si>
  <si>
    <t>Könyvtár</t>
  </si>
  <si>
    <t>Kiszsidány községi Önkormányzat címrendje</t>
  </si>
  <si>
    <t>Kiszsidány községi Önkormányzat</t>
  </si>
  <si>
    <t>Kiszsidány községi  Ökormányzat saját bevételeiről és adósságot keletkeztető ügyletekből származó fizetési kötelezettségeiről (E Ft)</t>
  </si>
  <si>
    <t>Kiszidány községi Önkormányzat költségvetési létszámkeretének megoszlása</t>
  </si>
  <si>
    <t>Kiszsidány községi Önkormányzat bevételei és kiadásai</t>
  </si>
  <si>
    <t>a.) Kiszsidány községi Önkormányzat kötelező feladatai</t>
  </si>
  <si>
    <t>Villamosenergia</t>
  </si>
  <si>
    <t>Felhalmozási kidadások</t>
  </si>
  <si>
    <t>Felhlmozási kiadások</t>
  </si>
  <si>
    <t>Forrásfelújítás</t>
  </si>
  <si>
    <t>Szociális étkezés</t>
  </si>
  <si>
    <t>018030 Támogatási célú finanszírozási műveletek</t>
  </si>
  <si>
    <t>Közös Hivatal</t>
  </si>
  <si>
    <t>Pénzeszköz átadás ÁHT-n kívülre</t>
  </si>
  <si>
    <t>Központi orvosi ügyelet</t>
  </si>
  <si>
    <t>Répcevidék Újság</t>
  </si>
  <si>
    <t>Polgárőrség</t>
  </si>
  <si>
    <t>Kiszsidány községi Önkormányzat központilag szabályozott bevételei 2018. évben</t>
  </si>
  <si>
    <t>1. d) Egyéb kötelező önkormányzati feladatok, és a polgármesteri illetmény támogatása</t>
  </si>
  <si>
    <t>Forrás fejlesztés</t>
  </si>
  <si>
    <t>Óvodai nevelés</t>
  </si>
  <si>
    <t>Római Katolikus Egyház támogatása</t>
  </si>
  <si>
    <t>Bérleti és lízingdíjak</t>
  </si>
  <si>
    <t>Közművelődés - hagyományőrzés közösségi kúlturálisértékek gondozása</t>
  </si>
  <si>
    <t>Hosszabb időtartamú közfoglalkoztatás</t>
  </si>
  <si>
    <t>Imaház felújítás (saját erő)</t>
  </si>
  <si>
    <t>Szerszámtároló</t>
  </si>
  <si>
    <t>Tűzoltóautó védőtető</t>
  </si>
  <si>
    <t>2019. évi felhalmozási bevételek</t>
  </si>
  <si>
    <t>2019. években</t>
  </si>
  <si>
    <t>Kiszsidány községi Önkormányzat működési bevételei és kiadásai feladatjelleg szerint 2019. költségvetés (Ft)</t>
  </si>
  <si>
    <t>2019. évi felhalmozási kiadások (E Ft)</t>
  </si>
  <si>
    <t>Római Katolikus Egyházközség (templom felújítás)</t>
  </si>
  <si>
    <t>2019. év</t>
  </si>
  <si>
    <t>Az európai uniós támogatással megvalósuló programok, projektek bevételeiről és kiadásairól, valamint az önkormányzaton kívüli ilyen projektekhez való hozzájárulásról 2019. évben</t>
  </si>
  <si>
    <t>2019.</t>
  </si>
  <si>
    <t>Kiszsidány község Önkormányzata 2019. évi költségvetésében európai uniós forrásból megvalósítandó fejlesztések:</t>
  </si>
  <si>
    <t>5 fő</t>
  </si>
  <si>
    <t>2019. évi költségvetés</t>
  </si>
  <si>
    <t>Horvátzsidányi tagódoda</t>
  </si>
  <si>
    <t>b.) Kiszsidány községi Önkormányzat önként vállalt feladatai</t>
  </si>
  <si>
    <t>c.) Kiszsidány községi Önkormányzat államigazgatási feladatai</t>
  </si>
  <si>
    <t>4. melléklet az 2/2019. (II. 22.) önkormányzati rendelethez</t>
  </si>
  <si>
    <t>2. melléklet az 2/2019. (II. 22.) önkormányzati rendelethez</t>
  </si>
  <si>
    <t>3. melléklet az  2/2019. (II. 22.) önkormányzati rendelethez</t>
  </si>
  <si>
    <t>5. melléklet az 2/2019. (II. 22.) önkormányzati rendelethez</t>
  </si>
  <si>
    <t>6. melléklet az 2/2019 (II. 22.) önkormányzati rendelethez</t>
  </si>
  <si>
    <t>7. melléklet az 2/2019. (II. 22.) önkormányzati rendelethez</t>
  </si>
  <si>
    <t>8. melléklet az 2/2019 . (II. 22.) önkormányzati rendelethez</t>
  </si>
  <si>
    <t>1. melléklet az 2/2019.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</si>
</sst>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4" x14ac:knownFonts="1"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sz val="20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9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/>
    <xf numFmtId="3" fontId="5" fillId="0" borderId="4" xfId="0" applyNumberFormat="1" applyFont="1" applyBorder="1"/>
    <xf numFmtId="0" fontId="5" fillId="0" borderId="0" xfId="0" applyFont="1" applyAlignment="1">
      <alignment horizontal="center"/>
    </xf>
    <xf numFmtId="0" fontId="5" fillId="0" borderId="5" xfId="0" applyFont="1" applyBorder="1"/>
    <xf numFmtId="3" fontId="5" fillId="0" borderId="6" xfId="0" applyNumberFormat="1" applyFont="1" applyBorder="1"/>
    <xf numFmtId="0" fontId="5" fillId="0" borderId="7" xfId="0" applyFont="1" applyBorder="1"/>
    <xf numFmtId="3" fontId="5" fillId="0" borderId="8" xfId="0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0" fontId="5" fillId="0" borderId="9" xfId="0" applyFont="1" applyBorder="1"/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3" fontId="5" fillId="0" borderId="2" xfId="0" applyNumberFormat="1" applyFont="1" applyBorder="1"/>
    <xf numFmtId="0" fontId="4" fillId="0" borderId="10" xfId="0" applyFont="1" applyBorder="1"/>
    <xf numFmtId="3" fontId="4" fillId="0" borderId="11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6" fillId="2" borderId="0" xfId="0" applyFont="1" applyFill="1"/>
    <xf numFmtId="3" fontId="6" fillId="2" borderId="0" xfId="0" applyNumberFormat="1" applyFont="1" applyFill="1"/>
    <xf numFmtId="3" fontId="6" fillId="3" borderId="0" xfId="0" applyNumberFormat="1" applyFont="1" applyFill="1"/>
    <xf numFmtId="0" fontId="6" fillId="4" borderId="0" xfId="0" applyFont="1" applyFill="1"/>
    <xf numFmtId="3" fontId="6" fillId="4" borderId="0" xfId="0" applyNumberFormat="1" applyFont="1" applyFill="1"/>
    <xf numFmtId="0" fontId="3" fillId="0" borderId="0" xfId="0" applyFont="1"/>
    <xf numFmtId="3" fontId="3" fillId="0" borderId="0" xfId="0" applyNumberFormat="1" applyFont="1"/>
    <xf numFmtId="3" fontId="5" fillId="0" borderId="0" xfId="0" applyNumberFormat="1" applyFont="1"/>
    <xf numFmtId="3" fontId="2" fillId="0" borderId="0" xfId="0" applyNumberFormat="1" applyFont="1"/>
    <xf numFmtId="0" fontId="8" fillId="0" borderId="0" xfId="0" applyFont="1"/>
    <xf numFmtId="3" fontId="1" fillId="0" borderId="0" xfId="0" applyNumberFormat="1" applyFont="1" applyAlignment="1">
      <alignment horizontal="center"/>
    </xf>
    <xf numFmtId="0" fontId="1" fillId="2" borderId="0" xfId="0" applyFont="1" applyFill="1"/>
    <xf numFmtId="0" fontId="9" fillId="0" borderId="0" xfId="0" applyFont="1" applyAlignment="1">
      <alignment wrapText="1"/>
    </xf>
    <xf numFmtId="0" fontId="1" fillId="2" borderId="0" xfId="0" applyFont="1" applyFill="1" applyBorder="1"/>
    <xf numFmtId="0" fontId="1" fillId="0" borderId="0" xfId="0" applyFont="1" applyAlignment="1">
      <alignment horizontal="left"/>
    </xf>
    <xf numFmtId="0" fontId="8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3" fontId="2" fillId="2" borderId="0" xfId="0" applyNumberFormat="1" applyFont="1" applyFill="1"/>
    <xf numFmtId="0" fontId="1" fillId="3" borderId="0" xfId="0" applyFont="1" applyFill="1" applyAlignment="1"/>
    <xf numFmtId="0" fontId="1" fillId="3" borderId="0" xfId="0" applyFont="1" applyFill="1" applyBorder="1"/>
    <xf numFmtId="0" fontId="8" fillId="3" borderId="0" xfId="0" applyFont="1" applyFill="1" applyBorder="1"/>
    <xf numFmtId="0" fontId="10" fillId="0" borderId="0" xfId="0" applyFont="1"/>
    <xf numFmtId="0" fontId="1" fillId="3" borderId="0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wrapText="1"/>
    </xf>
    <xf numFmtId="0" fontId="1" fillId="3" borderId="0" xfId="0" applyFont="1" applyFill="1"/>
    <xf numFmtId="0" fontId="1" fillId="4" borderId="0" xfId="0" applyFont="1" applyFill="1" applyAlignment="1"/>
    <xf numFmtId="0" fontId="1" fillId="4" borderId="0" xfId="0" applyFont="1" applyFill="1"/>
    <xf numFmtId="3" fontId="2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3" fillId="5" borderId="0" xfId="0" applyFont="1" applyFill="1" applyBorder="1" applyAlignment="1">
      <alignment horizontal="left"/>
    </xf>
    <xf numFmtId="3" fontId="10" fillId="5" borderId="0" xfId="0" applyNumberFormat="1" applyFont="1" applyFill="1" applyBorder="1" applyAlignment="1">
      <alignment horizontal="right"/>
    </xf>
    <xf numFmtId="3" fontId="10" fillId="5" borderId="0" xfId="0" applyNumberFormat="1" applyFont="1" applyFill="1" applyBorder="1"/>
    <xf numFmtId="0" fontId="10" fillId="0" borderId="0" xfId="0" applyFont="1" applyBorder="1" applyAlignment="1">
      <alignment horizontal="left" wrapText="1" indent="3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0" fontId="10" fillId="0" borderId="0" xfId="0" applyFont="1" applyBorder="1" applyAlignment="1">
      <alignment horizontal="left" indent="3"/>
    </xf>
    <xf numFmtId="0" fontId="2" fillId="0" borderId="0" xfId="0" applyFont="1" applyBorder="1" applyAlignment="1">
      <alignment horizontal="left" wrapText="1" indent="3"/>
    </xf>
    <xf numFmtId="165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2" fillId="0" borderId="0" xfId="0" applyFont="1" applyBorder="1" applyAlignment="1">
      <alignment horizontal="left" indent="3"/>
    </xf>
    <xf numFmtId="0" fontId="1" fillId="5" borderId="0" xfId="0" applyFont="1" applyFill="1" applyBorder="1" applyAlignment="1">
      <alignment wrapText="1"/>
    </xf>
    <xf numFmtId="3" fontId="2" fillId="5" borderId="0" xfId="0" applyNumberFormat="1" applyFont="1" applyFill="1" applyAlignment="1">
      <alignment horizontal="right"/>
    </xf>
    <xf numFmtId="3" fontId="2" fillId="5" borderId="0" xfId="0" applyNumberFormat="1" applyFont="1" applyFill="1"/>
    <xf numFmtId="3" fontId="2" fillId="0" borderId="0" xfId="0" applyNumberFormat="1" applyFont="1" applyAlignment="1">
      <alignment horizontal="right"/>
    </xf>
    <xf numFmtId="0" fontId="12" fillId="4" borderId="0" xfId="0" applyFont="1" applyFill="1" applyBorder="1"/>
    <xf numFmtId="3" fontId="8" fillId="4" borderId="0" xfId="0" applyNumberFormat="1" applyFont="1" applyFill="1"/>
    <xf numFmtId="3" fontId="15" fillId="0" borderId="0" xfId="0" applyNumberFormat="1" applyFont="1"/>
    <xf numFmtId="164" fontId="15" fillId="0" borderId="0" xfId="0" applyNumberFormat="1" applyFont="1"/>
    <xf numFmtId="0" fontId="16" fillId="0" borderId="0" xfId="0" applyFont="1"/>
    <xf numFmtId="164" fontId="2" fillId="0" borderId="0" xfId="0" applyNumberFormat="1" applyFont="1"/>
    <xf numFmtId="0" fontId="1" fillId="6" borderId="0" xfId="0" applyFont="1" applyFill="1"/>
    <xf numFmtId="3" fontId="1" fillId="6" borderId="0" xfId="0" applyNumberFormat="1" applyFont="1" applyFill="1"/>
    <xf numFmtId="164" fontId="1" fillId="6" borderId="0" xfId="0" applyNumberFormat="1" applyFont="1" applyFill="1"/>
    <xf numFmtId="164" fontId="1" fillId="0" borderId="0" xfId="0" applyNumberFormat="1" applyFont="1"/>
    <xf numFmtId="0" fontId="17" fillId="2" borderId="0" xfId="0" applyFont="1" applyFill="1"/>
    <xf numFmtId="3" fontId="17" fillId="2" borderId="0" xfId="0" applyNumberFormat="1" applyFont="1" applyFill="1"/>
    <xf numFmtId="164" fontId="17" fillId="2" borderId="0" xfId="0" applyNumberFormat="1" applyFont="1" applyFill="1"/>
    <xf numFmtId="0" fontId="8" fillId="0" borderId="0" xfId="0" applyFont="1" applyAlignment="1"/>
    <xf numFmtId="3" fontId="2" fillId="0" borderId="0" xfId="0" applyNumberFormat="1" applyFont="1" applyAlignme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/>
    <xf numFmtId="3" fontId="1" fillId="0" borderId="0" xfId="0" applyNumberFormat="1" applyFont="1" applyAlignment="1"/>
    <xf numFmtId="3" fontId="2" fillId="3" borderId="0" xfId="0" applyNumberFormat="1" applyFont="1" applyFill="1" applyAlignment="1"/>
    <xf numFmtId="3" fontId="1" fillId="2" borderId="0" xfId="0" applyNumberFormat="1" applyFont="1" applyFill="1" applyAlignment="1">
      <alignment horizontal="right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 vertical="top"/>
    </xf>
    <xf numFmtId="0" fontId="18" fillId="0" borderId="0" xfId="0" applyFont="1"/>
    <xf numFmtId="3" fontId="2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left"/>
    </xf>
    <xf numFmtId="3" fontId="1" fillId="3" borderId="0" xfId="0" applyNumberFormat="1" applyFont="1" applyFill="1" applyAlignment="1">
      <alignment horizontal="right"/>
    </xf>
    <xf numFmtId="0" fontId="2" fillId="0" borderId="0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3" fontId="19" fillId="0" borderId="0" xfId="0" applyNumberFormat="1" applyFont="1" applyAlignment="1">
      <alignment wrapText="1"/>
    </xf>
    <xf numFmtId="0" fontId="1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 indent="3"/>
    </xf>
    <xf numFmtId="0" fontId="1" fillId="8" borderId="0" xfId="0" applyFont="1" applyFill="1" applyAlignment="1">
      <alignment horizontal="center"/>
    </xf>
    <xf numFmtId="3" fontId="1" fillId="8" borderId="0" xfId="0" applyNumberFormat="1" applyFont="1" applyFill="1" applyAlignment="1">
      <alignment horizontal="center"/>
    </xf>
    <xf numFmtId="0" fontId="1" fillId="8" borderId="0" xfId="0" applyFont="1" applyFill="1" applyBorder="1" applyAlignment="1">
      <alignment horizontal="left"/>
    </xf>
    <xf numFmtId="3" fontId="1" fillId="8" borderId="0" xfId="0" applyNumberFormat="1" applyFont="1" applyFill="1" applyBorder="1" applyAlignment="1">
      <alignment horizontal="left"/>
    </xf>
    <xf numFmtId="0" fontId="9" fillId="8" borderId="12" xfId="0" applyFont="1" applyFill="1" applyBorder="1" applyAlignment="1">
      <alignment horizontal="center" wrapText="1"/>
    </xf>
    <xf numFmtId="3" fontId="9" fillId="8" borderId="12" xfId="0" applyNumberFormat="1" applyFont="1" applyFill="1" applyBorder="1" applyAlignment="1">
      <alignment horizontal="center" wrapText="1"/>
    </xf>
    <xf numFmtId="3" fontId="9" fillId="8" borderId="8" xfId="0" applyNumberFormat="1" applyFont="1" applyFill="1" applyBorder="1" applyAlignment="1">
      <alignment horizontal="center" wrapText="1"/>
    </xf>
    <xf numFmtId="0" fontId="1" fillId="8" borderId="13" xfId="0" applyFont="1" applyFill="1" applyBorder="1"/>
    <xf numFmtId="0" fontId="2" fillId="8" borderId="14" xfId="0" applyFont="1" applyFill="1" applyBorder="1"/>
    <xf numFmtId="3" fontId="2" fillId="8" borderId="15" xfId="0" applyNumberFormat="1" applyFont="1" applyFill="1" applyBorder="1"/>
    <xf numFmtId="0" fontId="1" fillId="8" borderId="14" xfId="0" applyFont="1" applyFill="1" applyBorder="1"/>
    <xf numFmtId="0" fontId="2" fillId="8" borderId="16" xfId="0" applyFont="1" applyFill="1" applyBorder="1" applyAlignment="1">
      <alignment horizontal="left" indent="1"/>
    </xf>
    <xf numFmtId="0" fontId="20" fillId="8" borderId="0" xfId="0" applyFont="1" applyFill="1" applyBorder="1"/>
    <xf numFmtId="3" fontId="2" fillId="8" borderId="17" xfId="0" applyNumberFormat="1" applyFont="1" applyFill="1" applyBorder="1"/>
    <xf numFmtId="0" fontId="2" fillId="8" borderId="0" xfId="0" applyFont="1" applyFill="1" applyBorder="1"/>
    <xf numFmtId="0" fontId="10" fillId="8" borderId="16" xfId="0" applyFont="1" applyFill="1" applyBorder="1" applyAlignment="1">
      <alignment horizontal="left" indent="3"/>
    </xf>
    <xf numFmtId="0" fontId="10" fillId="8" borderId="0" xfId="0" applyFont="1" applyFill="1" applyBorder="1"/>
    <xf numFmtId="3" fontId="10" fillId="8" borderId="17" xfId="0" applyNumberFormat="1" applyFont="1" applyFill="1" applyBorder="1"/>
    <xf numFmtId="0" fontId="1" fillId="8" borderId="18" xfId="0" applyFont="1" applyFill="1" applyBorder="1" applyAlignment="1">
      <alignment horizontal="left" indent="3"/>
    </xf>
    <xf numFmtId="0" fontId="1" fillId="8" borderId="19" xfId="0" applyFont="1" applyFill="1" applyBorder="1"/>
    <xf numFmtId="3" fontId="1" fillId="8" borderId="20" xfId="0" applyNumberFormat="1" applyFont="1" applyFill="1" applyBorder="1"/>
    <xf numFmtId="0" fontId="2" fillId="8" borderId="0" xfId="0" applyFont="1" applyFill="1" applyBorder="1" applyAlignment="1">
      <alignment wrapText="1"/>
    </xf>
    <xf numFmtId="3" fontId="2" fillId="8" borderId="0" xfId="0" applyNumberFormat="1" applyFont="1" applyFill="1" applyBorder="1" applyAlignment="1">
      <alignment wrapText="1"/>
    </xf>
    <xf numFmtId="0" fontId="1" fillId="8" borderId="22" xfId="0" applyFont="1" applyFill="1" applyBorder="1"/>
    <xf numFmtId="0" fontId="2" fillId="8" borderId="22" xfId="0" applyFont="1" applyFill="1" applyBorder="1" applyAlignment="1">
      <alignment wrapText="1"/>
    </xf>
    <xf numFmtId="3" fontId="2" fillId="8" borderId="17" xfId="0" applyNumberFormat="1" applyFont="1" applyFill="1" applyBorder="1" applyAlignment="1">
      <alignment wrapText="1"/>
    </xf>
    <xf numFmtId="0" fontId="1" fillId="8" borderId="22" xfId="0" applyFont="1" applyFill="1" applyBorder="1" applyAlignment="1">
      <alignment wrapText="1"/>
    </xf>
    <xf numFmtId="3" fontId="1" fillId="8" borderId="17" xfId="0" applyNumberFormat="1" applyFont="1" applyFill="1" applyBorder="1" applyAlignment="1">
      <alignment wrapText="1"/>
    </xf>
    <xf numFmtId="0" fontId="1" fillId="8" borderId="0" xfId="0" applyFont="1" applyFill="1" applyBorder="1" applyAlignment="1">
      <alignment wrapText="1"/>
    </xf>
    <xf numFmtId="0" fontId="2" fillId="8" borderId="23" xfId="0" applyFont="1" applyFill="1" applyBorder="1" applyAlignment="1">
      <alignment wrapText="1"/>
    </xf>
    <xf numFmtId="3" fontId="1" fillId="8" borderId="20" xfId="0" applyNumberFormat="1" applyFont="1" applyFill="1" applyBorder="1" applyAlignment="1">
      <alignment wrapText="1"/>
    </xf>
    <xf numFmtId="0" fontId="2" fillId="8" borderId="16" xfId="0" applyFont="1" applyFill="1" applyBorder="1" applyAlignment="1">
      <alignment wrapText="1"/>
    </xf>
    <xf numFmtId="0" fontId="1" fillId="8" borderId="18" xfId="0" applyFont="1" applyFill="1" applyBorder="1" applyAlignment="1">
      <alignment wrapText="1"/>
    </xf>
    <xf numFmtId="0" fontId="2" fillId="8" borderId="19" xfId="0" applyFont="1" applyFill="1" applyBorder="1" applyAlignment="1">
      <alignment wrapText="1"/>
    </xf>
    <xf numFmtId="3" fontId="1" fillId="8" borderId="0" xfId="0" applyNumberFormat="1" applyFont="1" applyFill="1" applyBorder="1" applyAlignment="1">
      <alignment wrapText="1"/>
    </xf>
    <xf numFmtId="3" fontId="2" fillId="8" borderId="36" xfId="0" applyNumberFormat="1" applyFont="1" applyFill="1" applyBorder="1" applyAlignment="1">
      <alignment wrapText="1"/>
    </xf>
    <xf numFmtId="0" fontId="22" fillId="8" borderId="13" xfId="0" applyFont="1" applyFill="1" applyBorder="1" applyAlignment="1">
      <alignment wrapText="1"/>
    </xf>
    <xf numFmtId="0" fontId="1" fillId="8" borderId="0" xfId="0" applyFont="1" applyFill="1" applyBorder="1"/>
    <xf numFmtId="0" fontId="1" fillId="8" borderId="16" xfId="0" applyFont="1" applyFill="1" applyBorder="1" applyAlignment="1">
      <alignment wrapText="1"/>
    </xf>
    <xf numFmtId="0" fontId="1" fillId="8" borderId="23" xfId="0" applyFont="1" applyFill="1" applyBorder="1" applyAlignment="1">
      <alignment wrapText="1"/>
    </xf>
    <xf numFmtId="0" fontId="2" fillId="8" borderId="14" xfId="0" applyFont="1" applyFill="1" applyBorder="1" applyAlignment="1">
      <alignment wrapText="1"/>
    </xf>
    <xf numFmtId="3" fontId="2" fillId="8" borderId="15" xfId="0" applyNumberFormat="1" applyFont="1" applyFill="1" applyBorder="1" applyAlignment="1">
      <alignment wrapText="1"/>
    </xf>
    <xf numFmtId="0" fontId="1" fillId="8" borderId="21" xfId="0" applyFont="1" applyFill="1" applyBorder="1"/>
    <xf numFmtId="3" fontId="1" fillId="8" borderId="15" xfId="0" applyNumberFormat="1" applyFont="1" applyFill="1" applyBorder="1"/>
    <xf numFmtId="0" fontId="1" fillId="8" borderId="19" xfId="0" applyFont="1" applyFill="1" applyBorder="1" applyAlignment="1">
      <alignment wrapText="1"/>
    </xf>
    <xf numFmtId="0" fontId="1" fillId="8" borderId="21" xfId="0" applyFont="1" applyFill="1" applyBorder="1" applyAlignment="1">
      <alignment wrapText="1"/>
    </xf>
    <xf numFmtId="3" fontId="1" fillId="8" borderId="15" xfId="0" applyNumberFormat="1" applyFont="1" applyFill="1" applyBorder="1" applyAlignment="1">
      <alignment wrapText="1"/>
    </xf>
    <xf numFmtId="3" fontId="2" fillId="8" borderId="20" xfId="0" applyNumberFormat="1" applyFont="1" applyFill="1" applyBorder="1" applyAlignment="1">
      <alignment wrapText="1"/>
    </xf>
    <xf numFmtId="0" fontId="1" fillId="7" borderId="30" xfId="0" applyFont="1" applyFill="1" applyBorder="1" applyAlignment="1">
      <alignment wrapText="1"/>
    </xf>
    <xf numFmtId="0" fontId="1" fillId="7" borderId="32" xfId="0" applyFont="1" applyFill="1" applyBorder="1" applyAlignment="1">
      <alignment wrapText="1"/>
    </xf>
    <xf numFmtId="0" fontId="2" fillId="7" borderId="33" xfId="0" applyFont="1" applyFill="1" applyBorder="1" applyAlignment="1">
      <alignment wrapText="1"/>
    </xf>
    <xf numFmtId="0" fontId="2" fillId="7" borderId="34" xfId="0" applyFont="1" applyFill="1" applyBorder="1" applyAlignment="1">
      <alignment wrapText="1"/>
    </xf>
    <xf numFmtId="0" fontId="2" fillId="8" borderId="33" xfId="0" applyFont="1" applyFill="1" applyBorder="1" applyAlignment="1">
      <alignment wrapText="1"/>
    </xf>
    <xf numFmtId="0" fontId="1" fillId="7" borderId="33" xfId="0" applyFont="1" applyFill="1" applyBorder="1" applyAlignment="1">
      <alignment wrapText="1"/>
    </xf>
    <xf numFmtId="0" fontId="1" fillId="7" borderId="34" xfId="0" applyFont="1" applyFill="1" applyBorder="1" applyAlignment="1">
      <alignment wrapText="1"/>
    </xf>
    <xf numFmtId="0" fontId="1" fillId="8" borderId="35" xfId="0" applyFont="1" applyFill="1" applyBorder="1" applyAlignment="1">
      <alignment wrapText="1"/>
    </xf>
    <xf numFmtId="3" fontId="1" fillId="8" borderId="36" xfId="0" applyNumberFormat="1" applyFont="1" applyFill="1" applyBorder="1" applyAlignment="1">
      <alignment wrapText="1"/>
    </xf>
    <xf numFmtId="0" fontId="2" fillId="8" borderId="21" xfId="0" applyFont="1" applyFill="1" applyBorder="1" applyAlignment="1">
      <alignment wrapText="1"/>
    </xf>
    <xf numFmtId="0" fontId="2" fillId="8" borderId="31" xfId="0" applyFont="1" applyFill="1" applyBorder="1" applyAlignment="1">
      <alignment wrapText="1"/>
    </xf>
    <xf numFmtId="3" fontId="2" fillId="8" borderId="32" xfId="0" applyNumberFormat="1" applyFont="1" applyFill="1" applyBorder="1" applyAlignment="1">
      <alignment wrapText="1"/>
    </xf>
    <xf numFmtId="3" fontId="2" fillId="8" borderId="34" xfId="0" applyNumberFormat="1" applyFont="1" applyFill="1" applyBorder="1" applyAlignment="1">
      <alignment wrapText="1"/>
    </xf>
    <xf numFmtId="3" fontId="1" fillId="8" borderId="34" xfId="0" applyNumberFormat="1" applyFont="1" applyFill="1" applyBorder="1" applyAlignment="1">
      <alignment wrapText="1"/>
    </xf>
    <xf numFmtId="0" fontId="21" fillId="8" borderId="21" xfId="0" applyFont="1" applyFill="1" applyBorder="1" applyAlignment="1">
      <alignment wrapText="1"/>
    </xf>
    <xf numFmtId="0" fontId="2" fillId="7" borderId="22" xfId="0" applyFont="1" applyFill="1" applyBorder="1" applyAlignment="1">
      <alignment wrapText="1"/>
    </xf>
    <xf numFmtId="0" fontId="2" fillId="7" borderId="17" xfId="0" applyFont="1" applyFill="1" applyBorder="1" applyAlignment="1">
      <alignment wrapText="1"/>
    </xf>
    <xf numFmtId="0" fontId="2" fillId="8" borderId="38" xfId="0" applyFont="1" applyFill="1" applyBorder="1" applyAlignment="1">
      <alignment wrapText="1"/>
    </xf>
    <xf numFmtId="0" fontId="1" fillId="8" borderId="37" xfId="0" applyFont="1" applyFill="1" applyBorder="1" applyAlignment="1">
      <alignment wrapText="1"/>
    </xf>
    <xf numFmtId="3" fontId="2" fillId="8" borderId="37" xfId="0" applyNumberFormat="1" applyFont="1" applyFill="1" applyBorder="1" applyAlignment="1">
      <alignment wrapText="1"/>
    </xf>
    <xf numFmtId="0" fontId="2" fillId="7" borderId="30" xfId="0" applyFont="1" applyFill="1" applyBorder="1" applyAlignment="1">
      <alignment wrapText="1"/>
    </xf>
    <xf numFmtId="0" fontId="2" fillId="7" borderId="32" xfId="0" applyFont="1" applyFill="1" applyBorder="1" applyAlignment="1">
      <alignment wrapText="1"/>
    </xf>
    <xf numFmtId="0" fontId="2" fillId="8" borderId="39" xfId="0" applyFont="1" applyFill="1" applyBorder="1" applyAlignment="1">
      <alignment wrapText="1"/>
    </xf>
    <xf numFmtId="0" fontId="2" fillId="7" borderId="0" xfId="0" applyFont="1" applyFill="1" applyBorder="1" applyAlignment="1">
      <alignment wrapText="1"/>
    </xf>
    <xf numFmtId="3" fontId="1" fillId="7" borderId="34" xfId="0" applyNumberFormat="1" applyFont="1" applyFill="1" applyBorder="1" applyAlignment="1">
      <alignment wrapText="1"/>
    </xf>
    <xf numFmtId="0" fontId="1" fillId="8" borderId="39" xfId="0" applyFont="1" applyFill="1" applyBorder="1" applyAlignment="1">
      <alignment wrapText="1"/>
    </xf>
    <xf numFmtId="3" fontId="2" fillId="8" borderId="0" xfId="0" applyNumberFormat="1" applyFont="1" applyFill="1" applyBorder="1"/>
    <xf numFmtId="3" fontId="1" fillId="8" borderId="34" xfId="0" applyNumberFormat="1" applyFont="1" applyFill="1" applyBorder="1"/>
    <xf numFmtId="0" fontId="1" fillId="8" borderId="33" xfId="0" applyFont="1" applyFill="1" applyBorder="1"/>
    <xf numFmtId="0" fontId="2" fillId="8" borderId="39" xfId="0" applyFont="1" applyFill="1" applyBorder="1"/>
    <xf numFmtId="3" fontId="2" fillId="8" borderId="14" xfId="0" applyNumberFormat="1" applyFont="1" applyFill="1" applyBorder="1" applyAlignment="1">
      <alignment wrapText="1"/>
    </xf>
    <xf numFmtId="0" fontId="2" fillId="8" borderId="22" xfId="0" applyFont="1" applyFill="1" applyBorder="1"/>
    <xf numFmtId="0" fontId="1" fillId="8" borderId="23" xfId="0" applyFont="1" applyFill="1" applyBorder="1"/>
    <xf numFmtId="3" fontId="1" fillId="8" borderId="19" xfId="0" applyNumberFormat="1" applyFont="1" applyFill="1" applyBorder="1" applyAlignment="1">
      <alignment wrapText="1"/>
    </xf>
    <xf numFmtId="0" fontId="2" fillId="7" borderId="35" xfId="0" applyFont="1" applyFill="1" applyBorder="1" applyAlignment="1">
      <alignment wrapText="1"/>
    </xf>
    <xf numFmtId="3" fontId="2" fillId="7" borderId="36" xfId="0" applyNumberFormat="1" applyFont="1" applyFill="1" applyBorder="1"/>
    <xf numFmtId="3" fontId="1" fillId="8" borderId="32" xfId="0" applyNumberFormat="1" applyFont="1" applyFill="1" applyBorder="1"/>
    <xf numFmtId="0" fontId="2" fillId="8" borderId="23" xfId="0" applyFont="1" applyFill="1" applyBorder="1"/>
    <xf numFmtId="3" fontId="1" fillId="8" borderId="19" xfId="0" applyNumberFormat="1" applyFont="1" applyFill="1" applyBorder="1"/>
    <xf numFmtId="0" fontId="2" fillId="7" borderId="19" xfId="0" applyFont="1" applyFill="1" applyBorder="1" applyAlignment="1">
      <alignment wrapText="1"/>
    </xf>
    <xf numFmtId="0" fontId="1" fillId="8" borderId="24" xfId="0" applyFont="1" applyFill="1" applyBorder="1"/>
    <xf numFmtId="3" fontId="1" fillId="8" borderId="25" xfId="0" applyNumberFormat="1" applyFont="1" applyFill="1" applyBorder="1"/>
    <xf numFmtId="3" fontId="2" fillId="7" borderId="26" xfId="0" applyNumberFormat="1" applyFont="1" applyFill="1" applyBorder="1" applyAlignment="1">
      <alignment wrapText="1"/>
    </xf>
    <xf numFmtId="0" fontId="2" fillId="7" borderId="27" xfId="0" applyFont="1" applyFill="1" applyBorder="1" applyAlignment="1">
      <alignment wrapText="1"/>
    </xf>
    <xf numFmtId="0" fontId="2" fillId="7" borderId="16" xfId="0" applyFont="1" applyFill="1" applyBorder="1" applyAlignment="1">
      <alignment wrapText="1"/>
    </xf>
    <xf numFmtId="0" fontId="12" fillId="7" borderId="33" xfId="0" applyFont="1" applyFill="1" applyBorder="1" applyAlignment="1">
      <alignment wrapText="1"/>
    </xf>
    <xf numFmtId="3" fontId="2" fillId="8" borderId="34" xfId="0" applyNumberFormat="1" applyFont="1" applyFill="1" applyBorder="1"/>
    <xf numFmtId="0" fontId="2" fillId="8" borderId="35" xfId="0" applyFont="1" applyFill="1" applyBorder="1" applyAlignment="1">
      <alignment wrapText="1"/>
    </xf>
    <xf numFmtId="0" fontId="2" fillId="8" borderId="40" xfId="0" applyFont="1" applyFill="1" applyBorder="1" applyAlignment="1">
      <alignment wrapText="1"/>
    </xf>
    <xf numFmtId="0" fontId="2" fillId="8" borderId="37" xfId="0" applyFont="1" applyFill="1" applyBorder="1"/>
    <xf numFmtId="3" fontId="2" fillId="8" borderId="32" xfId="0" applyNumberFormat="1" applyFont="1" applyFill="1" applyBorder="1"/>
    <xf numFmtId="0" fontId="1" fillId="8" borderId="40" xfId="0" applyFont="1" applyFill="1" applyBorder="1" applyAlignment="1">
      <alignment wrapText="1"/>
    </xf>
    <xf numFmtId="0" fontId="22" fillId="8" borderId="22" xfId="0" applyFont="1" applyFill="1" applyBorder="1"/>
    <xf numFmtId="0" fontId="22" fillId="8" borderId="21" xfId="0" applyFont="1" applyFill="1" applyBorder="1" applyAlignment="1">
      <alignment wrapText="1"/>
    </xf>
    <xf numFmtId="0" fontId="2" fillId="9" borderId="0" xfId="0" applyFont="1" applyFill="1" applyBorder="1" applyAlignment="1">
      <alignment wrapText="1"/>
    </xf>
    <xf numFmtId="0" fontId="2" fillId="9" borderId="13" xfId="0" applyFont="1" applyFill="1" applyBorder="1" applyAlignment="1">
      <alignment wrapText="1"/>
    </xf>
    <xf numFmtId="0" fontId="1" fillId="10" borderId="19" xfId="0" applyFont="1" applyFill="1" applyBorder="1" applyAlignment="1">
      <alignment horizontal="left"/>
    </xf>
    <xf numFmtId="3" fontId="2" fillId="10" borderId="0" xfId="0" applyNumberFormat="1" applyFont="1" applyFill="1"/>
    <xf numFmtId="0" fontId="2" fillId="10" borderId="0" xfId="0" applyFont="1" applyFill="1"/>
    <xf numFmtId="3" fontId="2" fillId="10" borderId="15" xfId="0" applyNumberFormat="1" applyFont="1" applyFill="1" applyBorder="1"/>
    <xf numFmtId="0" fontId="9" fillId="10" borderId="29" xfId="0" applyFont="1" applyFill="1" applyBorder="1" applyAlignment="1">
      <alignment horizontal="center" wrapText="1"/>
    </xf>
    <xf numFmtId="3" fontId="2" fillId="10" borderId="38" xfId="0" applyNumberFormat="1" applyFont="1" applyFill="1" applyBorder="1"/>
    <xf numFmtId="3" fontId="9" fillId="10" borderId="42" xfId="0" applyNumberFormat="1" applyFont="1" applyFill="1" applyBorder="1" applyAlignment="1">
      <alignment horizontal="center" wrapText="1"/>
    </xf>
    <xf numFmtId="3" fontId="9" fillId="10" borderId="38" xfId="0" applyNumberFormat="1" applyFont="1" applyFill="1" applyBorder="1" applyAlignment="1">
      <alignment horizontal="center" wrapText="1"/>
    </xf>
    <xf numFmtId="0" fontId="9" fillId="10" borderId="38" xfId="0" applyFont="1" applyFill="1" applyBorder="1" applyAlignment="1">
      <alignment horizontal="center" wrapText="1"/>
    </xf>
    <xf numFmtId="3" fontId="23" fillId="10" borderId="39" xfId="0" applyNumberFormat="1" applyFont="1" applyFill="1" applyBorder="1"/>
    <xf numFmtId="0" fontId="1" fillId="10" borderId="13" xfId="0" applyFont="1" applyFill="1" applyBorder="1"/>
    <xf numFmtId="0" fontId="1" fillId="10" borderId="14" xfId="0" applyFont="1" applyFill="1" applyBorder="1" applyAlignment="1">
      <alignment horizontal="left"/>
    </xf>
    <xf numFmtId="3" fontId="2" fillId="10" borderId="14" xfId="0" applyNumberFormat="1" applyFont="1" applyFill="1" applyBorder="1"/>
    <xf numFmtId="0" fontId="1" fillId="10" borderId="30" xfId="0" applyFont="1" applyFill="1" applyBorder="1"/>
    <xf numFmtId="3" fontId="10" fillId="10" borderId="32" xfId="0" applyNumberFormat="1" applyFont="1" applyFill="1" applyBorder="1"/>
    <xf numFmtId="0" fontId="2" fillId="10" borderId="16" xfId="0" applyFont="1" applyFill="1" applyBorder="1" applyAlignment="1">
      <alignment horizontal="left" indent="1"/>
    </xf>
    <xf numFmtId="0" fontId="1" fillId="10" borderId="0" xfId="0" applyFont="1" applyFill="1" applyBorder="1" applyAlignment="1">
      <alignment horizontal="left"/>
    </xf>
    <xf numFmtId="3" fontId="2" fillId="10" borderId="0" xfId="0" applyNumberFormat="1" applyFont="1" applyFill="1" applyBorder="1"/>
    <xf numFmtId="0" fontId="2" fillId="10" borderId="33" xfId="0" applyFont="1" applyFill="1" applyBorder="1"/>
    <xf numFmtId="3" fontId="1" fillId="10" borderId="34" xfId="0" applyNumberFormat="1" applyFont="1" applyFill="1" applyBorder="1"/>
    <xf numFmtId="0" fontId="2" fillId="10" borderId="16" xfId="0" applyFont="1" applyFill="1" applyBorder="1" applyAlignment="1">
      <alignment wrapText="1"/>
    </xf>
    <xf numFmtId="3" fontId="2" fillId="10" borderId="34" xfId="0" applyNumberFormat="1" applyFont="1" applyFill="1" applyBorder="1"/>
    <xf numFmtId="0" fontId="10" fillId="10" borderId="16" xfId="0" applyFont="1" applyFill="1" applyBorder="1" applyAlignment="1">
      <alignment horizontal="left" indent="1"/>
    </xf>
    <xf numFmtId="0" fontId="9" fillId="10" borderId="0" xfId="0" applyFont="1" applyFill="1" applyBorder="1" applyAlignment="1">
      <alignment horizontal="center" wrapText="1"/>
    </xf>
    <xf numFmtId="3" fontId="10" fillId="10" borderId="0" xfId="0" applyNumberFormat="1" applyFont="1" applyFill="1" applyBorder="1"/>
    <xf numFmtId="0" fontId="10" fillId="10" borderId="33" xfId="0" applyFont="1" applyFill="1" applyBorder="1"/>
    <xf numFmtId="0" fontId="1" fillId="10" borderId="16" xfId="0" applyFont="1" applyFill="1" applyBorder="1" applyAlignment="1">
      <alignment horizontal="left" indent="3"/>
    </xf>
    <xf numFmtId="0" fontId="2" fillId="10" borderId="0" xfId="0" applyFont="1" applyFill="1" applyBorder="1"/>
    <xf numFmtId="3" fontId="1" fillId="10" borderId="0" xfId="0" applyNumberFormat="1" applyFont="1" applyFill="1" applyBorder="1"/>
    <xf numFmtId="0" fontId="1" fillId="10" borderId="35" xfId="0" applyFont="1" applyFill="1" applyBorder="1"/>
    <xf numFmtId="3" fontId="2" fillId="10" borderId="36" xfId="0" applyNumberFormat="1" applyFont="1" applyFill="1" applyBorder="1" applyAlignment="1">
      <alignment wrapText="1"/>
    </xf>
    <xf numFmtId="0" fontId="2" fillId="10" borderId="38" xfId="0" applyFont="1" applyFill="1" applyBorder="1"/>
    <xf numFmtId="0" fontId="2" fillId="10" borderId="37" xfId="0" applyFont="1" applyFill="1" applyBorder="1"/>
    <xf numFmtId="3" fontId="2" fillId="10" borderId="32" xfId="0" applyNumberFormat="1" applyFont="1" applyFill="1" applyBorder="1"/>
    <xf numFmtId="3" fontId="2" fillId="10" borderId="34" xfId="0" applyNumberFormat="1" applyFont="1" applyFill="1" applyBorder="1" applyAlignment="1">
      <alignment wrapText="1"/>
    </xf>
    <xf numFmtId="0" fontId="1" fillId="10" borderId="39" xfId="0" applyFont="1" applyFill="1" applyBorder="1"/>
    <xf numFmtId="0" fontId="1" fillId="10" borderId="0" xfId="0" applyFont="1" applyFill="1" applyBorder="1"/>
    <xf numFmtId="0" fontId="2" fillId="10" borderId="39" xfId="0" applyFont="1" applyFill="1" applyBorder="1" applyAlignment="1">
      <alignment wrapText="1"/>
    </xf>
    <xf numFmtId="0" fontId="10" fillId="10" borderId="0" xfId="0" applyFont="1" applyFill="1" applyBorder="1"/>
    <xf numFmtId="0" fontId="1" fillId="10" borderId="0" xfId="0" applyFont="1" applyFill="1" applyBorder="1" applyAlignment="1">
      <alignment wrapText="1"/>
    </xf>
    <xf numFmtId="3" fontId="1" fillId="10" borderId="34" xfId="0" applyNumberFormat="1" applyFont="1" applyFill="1" applyBorder="1" applyAlignment="1">
      <alignment wrapText="1"/>
    </xf>
    <xf numFmtId="0" fontId="2" fillId="10" borderId="43" xfId="0" applyFont="1" applyFill="1" applyBorder="1" applyAlignment="1">
      <alignment wrapText="1"/>
    </xf>
    <xf numFmtId="0" fontId="1" fillId="10" borderId="40" xfId="0" applyFont="1" applyFill="1" applyBorder="1"/>
    <xf numFmtId="0" fontId="1" fillId="10" borderId="40" xfId="0" applyFont="1" applyFill="1" applyBorder="1" applyAlignment="1">
      <alignment wrapText="1"/>
    </xf>
    <xf numFmtId="3" fontId="1" fillId="10" borderId="36" xfId="0" applyNumberFormat="1" applyFont="1" applyFill="1" applyBorder="1" applyAlignment="1">
      <alignment wrapText="1"/>
    </xf>
    <xf numFmtId="0" fontId="2" fillId="10" borderId="38" xfId="0" applyFont="1" applyFill="1" applyBorder="1" applyAlignment="1">
      <alignment wrapText="1"/>
    </xf>
    <xf numFmtId="0" fontId="2" fillId="10" borderId="30" xfId="0" applyFont="1" applyFill="1" applyBorder="1"/>
    <xf numFmtId="3" fontId="2" fillId="10" borderId="32" xfId="0" applyNumberFormat="1" applyFont="1" applyFill="1" applyBorder="1" applyAlignment="1">
      <alignment wrapText="1"/>
    </xf>
    <xf numFmtId="0" fontId="1" fillId="10" borderId="30" xfId="0" applyFont="1" applyFill="1" applyBorder="1" applyAlignment="1">
      <alignment wrapText="1"/>
    </xf>
    <xf numFmtId="0" fontId="1" fillId="13" borderId="0" xfId="0" applyFont="1" applyFill="1" applyBorder="1" applyAlignment="1">
      <alignment horizontal="left"/>
    </xf>
    <xf numFmtId="0" fontId="2" fillId="14" borderId="0" xfId="0" applyFont="1" applyFill="1" applyBorder="1"/>
    <xf numFmtId="0" fontId="2" fillId="13" borderId="0" xfId="0" applyFont="1" applyFill="1" applyBorder="1"/>
    <xf numFmtId="3" fontId="2" fillId="13" borderId="0" xfId="0" applyNumberFormat="1" applyFont="1" applyFill="1" applyBorder="1"/>
    <xf numFmtId="0" fontId="2" fillId="13" borderId="38" xfId="0" applyFont="1" applyFill="1" applyBorder="1"/>
    <xf numFmtId="0" fontId="2" fillId="14" borderId="37" xfId="0" applyFont="1" applyFill="1" applyBorder="1"/>
    <xf numFmtId="3" fontId="2" fillId="13" borderId="32" xfId="0" applyNumberFormat="1" applyFont="1" applyFill="1" applyBorder="1"/>
    <xf numFmtId="0" fontId="2" fillId="13" borderId="30" xfId="0" applyFont="1" applyFill="1" applyBorder="1"/>
    <xf numFmtId="0" fontId="2" fillId="13" borderId="39" xfId="0" applyFont="1" applyFill="1" applyBorder="1"/>
    <xf numFmtId="0" fontId="1" fillId="14" borderId="0" xfId="0" applyFont="1" applyFill="1" applyBorder="1"/>
    <xf numFmtId="3" fontId="2" fillId="13" borderId="34" xfId="0" applyNumberFormat="1" applyFont="1" applyFill="1" applyBorder="1"/>
    <xf numFmtId="0" fontId="2" fillId="13" borderId="33" xfId="0" applyFont="1" applyFill="1" applyBorder="1"/>
    <xf numFmtId="3" fontId="1" fillId="13" borderId="34" xfId="0" applyNumberFormat="1" applyFont="1" applyFill="1" applyBorder="1"/>
    <xf numFmtId="3" fontId="1" fillId="15" borderId="34" xfId="0" applyNumberFormat="1" applyFont="1" applyFill="1" applyBorder="1"/>
    <xf numFmtId="0" fontId="2" fillId="13" borderId="43" xfId="0" applyFont="1" applyFill="1" applyBorder="1"/>
    <xf numFmtId="0" fontId="2" fillId="13" borderId="40" xfId="0" applyFont="1" applyFill="1" applyBorder="1"/>
    <xf numFmtId="3" fontId="2" fillId="13" borderId="36" xfId="0" applyNumberFormat="1" applyFont="1" applyFill="1" applyBorder="1"/>
    <xf numFmtId="0" fontId="2" fillId="13" borderId="35" xfId="0" applyFont="1" applyFill="1" applyBorder="1"/>
    <xf numFmtId="3" fontId="1" fillId="15" borderId="36" xfId="0" applyNumberFormat="1" applyFont="1" applyFill="1" applyBorder="1"/>
    <xf numFmtId="0" fontId="1" fillId="13" borderId="0" xfId="0" applyFont="1" applyFill="1" applyBorder="1"/>
    <xf numFmtId="3" fontId="2" fillId="10" borderId="41" xfId="0" applyNumberFormat="1" applyFont="1" applyFill="1" applyBorder="1" applyAlignment="1">
      <alignment wrapText="1"/>
    </xf>
    <xf numFmtId="3" fontId="2" fillId="7" borderId="24" xfId="0" applyNumberFormat="1" applyFont="1" applyFill="1" applyBorder="1" applyAlignment="1">
      <alignment wrapText="1"/>
    </xf>
    <xf numFmtId="0" fontId="1" fillId="12" borderId="24" xfId="0" applyFont="1" applyFill="1" applyBorder="1"/>
    <xf numFmtId="3" fontId="1" fillId="13" borderId="32" xfId="0" applyNumberFormat="1" applyFont="1" applyFill="1" applyBorder="1"/>
    <xf numFmtId="0" fontId="2" fillId="11" borderId="27" xfId="0" applyFont="1" applyFill="1" applyBorder="1"/>
    <xf numFmtId="3" fontId="1" fillId="12" borderId="26" xfId="0" applyNumberFormat="1" applyFont="1" applyFill="1" applyBorder="1"/>
    <xf numFmtId="3" fontId="2" fillId="15" borderId="38" xfId="0" applyNumberFormat="1" applyFont="1" applyFill="1" applyBorder="1"/>
    <xf numFmtId="3" fontId="2" fillId="12" borderId="24" xfId="0" applyNumberFormat="1" applyFont="1" applyFill="1" applyBorder="1"/>
    <xf numFmtId="0" fontId="1" fillId="8" borderId="38" xfId="0" applyFont="1" applyFill="1" applyBorder="1" applyAlignment="1">
      <alignment wrapText="1"/>
    </xf>
    <xf numFmtId="0" fontId="1" fillId="8" borderId="39" xfId="0" applyFont="1" applyFill="1" applyBorder="1"/>
    <xf numFmtId="0" fontId="2" fillId="8" borderId="43" xfId="0" applyFont="1" applyFill="1" applyBorder="1" applyAlignment="1">
      <alignment wrapText="1"/>
    </xf>
    <xf numFmtId="0" fontId="21" fillId="8" borderId="33" xfId="0" applyFont="1" applyFill="1" applyBorder="1" applyAlignment="1">
      <alignment wrapText="1"/>
    </xf>
    <xf numFmtId="3" fontId="1" fillId="8" borderId="37" xfId="0" applyNumberFormat="1" applyFont="1" applyFill="1" applyBorder="1" applyAlignment="1">
      <alignment wrapText="1"/>
    </xf>
    <xf numFmtId="3" fontId="1" fillId="8" borderId="40" xfId="0" applyNumberFormat="1" applyFont="1" applyFill="1" applyBorder="1" applyAlignment="1">
      <alignment wrapText="1"/>
    </xf>
    <xf numFmtId="0" fontId="2" fillId="8" borderId="19" xfId="0" applyFont="1" applyFill="1" applyBorder="1"/>
    <xf numFmtId="3" fontId="2" fillId="8" borderId="20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9" fillId="3" borderId="0" xfId="0" applyFont="1" applyFill="1" applyBorder="1" applyAlignment="1">
      <alignment horizontal="center" wrapText="1"/>
    </xf>
    <xf numFmtId="0" fontId="9" fillId="10" borderId="9" xfId="0" applyFont="1" applyFill="1" applyBorder="1" applyAlignment="1">
      <alignment horizontal="center" wrapText="1"/>
    </xf>
    <xf numFmtId="0" fontId="9" fillId="10" borderId="28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8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9" fillId="8" borderId="9" xfId="0" applyFont="1" applyFill="1" applyBorder="1" applyAlignment="1">
      <alignment horizontal="center" wrapText="1"/>
    </xf>
    <xf numFmtId="0" fontId="9" fillId="8" borderId="29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12" fillId="4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"/>
  <sheetViews>
    <sheetView zoomScaleNormal="100" zoomScalePageLayoutView="60" workbookViewId="0">
      <selection activeCell="C25" sqref="C25"/>
    </sheetView>
  </sheetViews>
  <sheetFormatPr defaultColWidth="9.28515625" defaultRowHeight="12.75" x14ac:dyDescent="0.2"/>
  <cols>
    <col min="1" max="1" width="12.140625" style="3" customWidth="1"/>
    <col min="2" max="2" width="6.140625" style="4" customWidth="1"/>
    <col min="3" max="3" width="37.7109375" style="4" customWidth="1"/>
    <col min="4" max="16384" width="9.28515625" style="4"/>
  </cols>
  <sheetData>
    <row r="2" spans="1:7" ht="15.75" x14ac:dyDescent="0.25">
      <c r="A2" s="318" t="s">
        <v>194</v>
      </c>
      <c r="B2" s="318"/>
      <c r="C2" s="318"/>
      <c r="D2" s="318"/>
      <c r="E2" s="318"/>
      <c r="F2" s="5"/>
      <c r="G2" s="5"/>
    </row>
    <row r="3" spans="1:7" x14ac:dyDescent="0.2">
      <c r="A3" s="6"/>
      <c r="B3" s="7"/>
      <c r="C3" s="7"/>
      <c r="D3" s="7"/>
      <c r="E3" s="7"/>
    </row>
    <row r="4" spans="1:7" ht="27.75" customHeight="1" x14ac:dyDescent="0.2">
      <c r="A4" s="6"/>
      <c r="B4" s="7"/>
      <c r="C4" s="7"/>
      <c r="D4" s="7"/>
      <c r="E4" s="7"/>
    </row>
    <row r="5" spans="1:7" x14ac:dyDescent="0.2">
      <c r="A5" s="8" t="s">
        <v>0</v>
      </c>
      <c r="B5" s="7"/>
      <c r="C5" s="7"/>
      <c r="D5" s="7"/>
      <c r="E5" s="7"/>
    </row>
    <row r="6" spans="1:7" x14ac:dyDescent="0.2">
      <c r="A6" s="8"/>
      <c r="B6" s="7"/>
      <c r="C6" s="7"/>
      <c r="D6" s="7"/>
      <c r="E6" s="7"/>
    </row>
    <row r="7" spans="1:7" ht="25.5" customHeight="1" x14ac:dyDescent="0.2">
      <c r="A7" s="8" t="s">
        <v>1</v>
      </c>
      <c r="B7" s="9"/>
      <c r="C7" s="10" t="s">
        <v>195</v>
      </c>
      <c r="D7" s="7"/>
      <c r="E7" s="7"/>
    </row>
    <row r="11" spans="1:7" ht="25.5" customHeight="1" x14ac:dyDescent="0.2"/>
  </sheetData>
  <mergeCells count="1">
    <mergeCell ref="A2:E2"/>
  </mergeCells>
  <phoneticPr fontId="0" type="noConversion"/>
  <pageMargins left="0.75" right="0.75" top="1" bottom="1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tabSelected="1" view="pageBreakPreview" zoomScaleNormal="100" zoomScalePageLayoutView="60" workbookViewId="0">
      <selection activeCell="D3" sqref="D3"/>
    </sheetView>
  </sheetViews>
  <sheetFormatPr defaultColWidth="9.28515625" defaultRowHeight="15.75" x14ac:dyDescent="0.25"/>
  <cols>
    <col min="1" max="1" width="38.42578125" style="11" customWidth="1"/>
    <col min="2" max="2" width="14.28515625" style="11" customWidth="1"/>
    <col min="3" max="16384" width="9.28515625" style="11"/>
  </cols>
  <sheetData>
    <row r="1" spans="1:3" x14ac:dyDescent="0.25">
      <c r="A1" s="12" t="s">
        <v>243</v>
      </c>
    </row>
    <row r="2" spans="1:3" x14ac:dyDescent="0.25">
      <c r="A2" s="12"/>
    </row>
    <row r="3" spans="1:3" x14ac:dyDescent="0.25">
      <c r="A3" s="318" t="s">
        <v>198</v>
      </c>
      <c r="B3" s="318"/>
    </row>
    <row r="4" spans="1:3" ht="16.5" thickBot="1" x14ac:dyDescent="0.3">
      <c r="A4" s="318" t="s">
        <v>223</v>
      </c>
      <c r="B4" s="318"/>
    </row>
    <row r="5" spans="1:3" s="7" customFormat="1" ht="21" customHeight="1" thickBot="1" x14ac:dyDescent="0.25">
      <c r="A5" s="319" t="s">
        <v>2</v>
      </c>
      <c r="B5" s="319"/>
    </row>
    <row r="6" spans="1:3" s="7" customFormat="1" ht="42" customHeight="1" thickBot="1" x14ac:dyDescent="0.25">
      <c r="A6" s="13" t="s">
        <v>3</v>
      </c>
      <c r="B6" s="14" t="s">
        <v>232</v>
      </c>
    </row>
    <row r="7" spans="1:3" s="7" customFormat="1" ht="12.75" customHeight="1" x14ac:dyDescent="0.2">
      <c r="A7" s="15" t="s">
        <v>4</v>
      </c>
      <c r="B7" s="16">
        <v>677000</v>
      </c>
      <c r="C7" s="17"/>
    </row>
    <row r="8" spans="1:3" s="7" customFormat="1" ht="12.75" customHeight="1" x14ac:dyDescent="0.2">
      <c r="A8" s="18" t="s">
        <v>5</v>
      </c>
      <c r="B8" s="19">
        <v>16670319</v>
      </c>
    </row>
    <row r="9" spans="1:3" s="7" customFormat="1" ht="12" customHeight="1" x14ac:dyDescent="0.2">
      <c r="A9" s="18" t="s">
        <v>6</v>
      </c>
      <c r="B9" s="19"/>
    </row>
    <row r="10" spans="1:3" s="7" customFormat="1" ht="12.75" customHeight="1" x14ac:dyDescent="0.2">
      <c r="A10" s="18" t="s">
        <v>7</v>
      </c>
      <c r="B10" s="19"/>
    </row>
    <row r="11" spans="1:3" s="7" customFormat="1" ht="12.75" customHeight="1" thickBot="1" x14ac:dyDescent="0.25">
      <c r="A11" s="20" t="s">
        <v>8</v>
      </c>
      <c r="B11" s="21">
        <v>2135085</v>
      </c>
    </row>
    <row r="12" spans="1:3" s="6" customFormat="1" ht="12.75" customHeight="1" thickBot="1" x14ac:dyDescent="0.25">
      <c r="A12" s="22" t="s">
        <v>9</v>
      </c>
      <c r="B12" s="23">
        <f>B7+B8+B11</f>
        <v>19482404</v>
      </c>
    </row>
    <row r="13" spans="1:3" s="7" customFormat="1" ht="12.75" customHeight="1" x14ac:dyDescent="0.2">
      <c r="A13" s="24" t="s">
        <v>10</v>
      </c>
      <c r="B13" s="16"/>
    </row>
    <row r="14" spans="1:3" s="7" customFormat="1" ht="12.75" customHeight="1" x14ac:dyDescent="0.2">
      <c r="A14" s="18" t="s">
        <v>11</v>
      </c>
      <c r="B14" s="19"/>
    </row>
    <row r="15" spans="1:3" s="7" customFormat="1" ht="12.75" customHeight="1" x14ac:dyDescent="0.2">
      <c r="A15" s="18" t="s">
        <v>12</v>
      </c>
      <c r="B15" s="19"/>
    </row>
    <row r="16" spans="1:3" s="7" customFormat="1" ht="12.75" customHeight="1" x14ac:dyDescent="0.2">
      <c r="A16" s="18" t="s">
        <v>13</v>
      </c>
      <c r="B16" s="19"/>
    </row>
    <row r="17" spans="1:2" s="7" customFormat="1" ht="25.5" customHeight="1" x14ac:dyDescent="0.2">
      <c r="A17" s="25" t="s">
        <v>14</v>
      </c>
      <c r="B17" s="19"/>
    </row>
    <row r="18" spans="1:2" s="7" customFormat="1" ht="12.75" customHeight="1" thickBot="1" x14ac:dyDescent="0.25">
      <c r="A18" s="20" t="s">
        <v>15</v>
      </c>
      <c r="B18" s="21">
        <v>5997344</v>
      </c>
    </row>
    <row r="19" spans="1:2" s="6" customFormat="1" ht="12.75" customHeight="1" thickBot="1" x14ac:dyDescent="0.25">
      <c r="A19" s="22" t="s">
        <v>16</v>
      </c>
      <c r="B19" s="23">
        <f>SUM(B13:B18)</f>
        <v>5997344</v>
      </c>
    </row>
    <row r="20" spans="1:2" s="7" customFormat="1" ht="27" customHeight="1" thickBot="1" x14ac:dyDescent="0.25">
      <c r="A20" s="26" t="s">
        <v>17</v>
      </c>
      <c r="B20" s="27"/>
    </row>
    <row r="21" spans="1:2" s="7" customFormat="1" ht="12.75" customHeight="1" x14ac:dyDescent="0.2">
      <c r="A21" s="18" t="s">
        <v>18</v>
      </c>
      <c r="B21" s="19"/>
    </row>
    <row r="22" spans="1:2" s="7" customFormat="1" ht="12.75" customHeight="1" thickBot="1" x14ac:dyDescent="0.25">
      <c r="A22" s="18" t="s">
        <v>19</v>
      </c>
      <c r="B22" s="19"/>
    </row>
    <row r="23" spans="1:2" s="7" customFormat="1" ht="27" customHeight="1" thickBot="1" x14ac:dyDescent="0.25">
      <c r="A23" s="26" t="s">
        <v>20</v>
      </c>
      <c r="B23" s="27"/>
    </row>
    <row r="24" spans="1:2" s="6" customFormat="1" ht="18.75" customHeight="1" thickBot="1" x14ac:dyDescent="0.25">
      <c r="A24" s="28" t="s">
        <v>21</v>
      </c>
      <c r="B24" s="29">
        <f>B12+B19+B20</f>
        <v>25479748</v>
      </c>
    </row>
    <row r="25" spans="1:2" s="6" customFormat="1" ht="18.75" customHeight="1" x14ac:dyDescent="0.2">
      <c r="A25" s="30"/>
      <c r="B25" s="31"/>
    </row>
    <row r="26" spans="1:2" s="6" customFormat="1" ht="18.75" customHeight="1" x14ac:dyDescent="0.25">
      <c r="A26" s="32" t="s">
        <v>22</v>
      </c>
      <c r="B26" s="33">
        <f>B24</f>
        <v>25479748</v>
      </c>
    </row>
    <row r="27" spans="1:2" s="6" customFormat="1" ht="18.75" customHeight="1" x14ac:dyDescent="0.25">
      <c r="A27" s="34" t="s">
        <v>23</v>
      </c>
      <c r="B27" s="34"/>
    </row>
    <row r="28" spans="1:2" s="6" customFormat="1" ht="18.75" customHeight="1" x14ac:dyDescent="0.25">
      <c r="A28" s="35" t="s">
        <v>24</v>
      </c>
      <c r="B28" s="36"/>
    </row>
    <row r="29" spans="1:2" s="6" customFormat="1" ht="18.75" customHeight="1" x14ac:dyDescent="0.25">
      <c r="A29" s="37" t="s">
        <v>25</v>
      </c>
      <c r="B29" s="38">
        <f>B26+B27+B28</f>
        <v>25479748</v>
      </c>
    </row>
    <row r="30" spans="1:2" s="7" customFormat="1" ht="11.25" customHeight="1" thickBot="1" x14ac:dyDescent="0.25"/>
    <row r="31" spans="1:2" s="7" customFormat="1" ht="21" customHeight="1" thickBot="1" x14ac:dyDescent="0.25">
      <c r="A31" s="319" t="s">
        <v>26</v>
      </c>
      <c r="B31" s="319"/>
    </row>
    <row r="32" spans="1:2" s="7" customFormat="1" ht="40.5" customHeight="1" thickBot="1" x14ac:dyDescent="0.25">
      <c r="A32" s="13" t="s">
        <v>3</v>
      </c>
      <c r="B32" s="14" t="s">
        <v>232</v>
      </c>
    </row>
    <row r="33" spans="1:3" s="7" customFormat="1" ht="12.75" customHeight="1" x14ac:dyDescent="0.2">
      <c r="A33" s="15" t="s">
        <v>27</v>
      </c>
      <c r="B33" s="16">
        <v>7806184</v>
      </c>
    </row>
    <row r="34" spans="1:3" s="7" customFormat="1" ht="12.75" customHeight="1" x14ac:dyDescent="0.2">
      <c r="A34" s="18" t="s">
        <v>28</v>
      </c>
      <c r="B34" s="19">
        <v>1378056</v>
      </c>
    </row>
    <row r="35" spans="1:3" s="7" customFormat="1" ht="12.75" customHeight="1" x14ac:dyDescent="0.2">
      <c r="A35" s="18" t="s">
        <v>29</v>
      </c>
      <c r="B35" s="19">
        <v>7699210</v>
      </c>
    </row>
    <row r="36" spans="1:3" s="7" customFormat="1" ht="12.75" customHeight="1" x14ac:dyDescent="0.2">
      <c r="A36" s="18" t="s">
        <v>30</v>
      </c>
      <c r="B36" s="19"/>
    </row>
    <row r="37" spans="1:3" s="7" customFormat="1" ht="12.75" customHeight="1" x14ac:dyDescent="0.2">
      <c r="A37" s="18" t="s">
        <v>31</v>
      </c>
      <c r="B37" s="19">
        <v>549221</v>
      </c>
    </row>
    <row r="38" spans="1:3" s="7" customFormat="1" ht="12.75" customHeight="1" x14ac:dyDescent="0.2">
      <c r="A38" s="20" t="s">
        <v>32</v>
      </c>
      <c r="B38" s="19">
        <v>851110</v>
      </c>
      <c r="C38" s="39"/>
    </row>
    <row r="39" spans="1:3" s="7" customFormat="1" ht="12.75" customHeight="1" thickBot="1" x14ac:dyDescent="0.25">
      <c r="A39" s="20" t="s">
        <v>33</v>
      </c>
      <c r="B39" s="21">
        <v>1198623</v>
      </c>
    </row>
    <row r="40" spans="1:3" s="7" customFormat="1" ht="12.75" customHeight="1" thickBot="1" x14ac:dyDescent="0.25">
      <c r="A40" s="22" t="s">
        <v>34</v>
      </c>
      <c r="B40" s="23">
        <f>B33+B34+B35+B37+B38+B39</f>
        <v>19482404</v>
      </c>
      <c r="C40" s="39"/>
    </row>
    <row r="41" spans="1:3" s="7" customFormat="1" ht="12.75" customHeight="1" x14ac:dyDescent="0.2">
      <c r="A41" s="24" t="s">
        <v>35</v>
      </c>
      <c r="B41" s="16">
        <v>808502</v>
      </c>
    </row>
    <row r="42" spans="1:3" s="7" customFormat="1" ht="12.75" customHeight="1" x14ac:dyDescent="0.2">
      <c r="A42" s="18" t="s">
        <v>36</v>
      </c>
      <c r="B42" s="19">
        <v>4745000</v>
      </c>
    </row>
    <row r="43" spans="1:3" s="7" customFormat="1" ht="12.75" customHeight="1" x14ac:dyDescent="0.2">
      <c r="A43" s="18" t="s">
        <v>37</v>
      </c>
      <c r="B43" s="19">
        <v>443542</v>
      </c>
    </row>
    <row r="44" spans="1:3" s="7" customFormat="1" ht="12.75" customHeight="1" x14ac:dyDescent="0.2">
      <c r="A44" s="18" t="s">
        <v>38</v>
      </c>
      <c r="B44" s="19"/>
    </row>
    <row r="45" spans="1:3" s="7" customFormat="1" ht="12.75" customHeight="1" x14ac:dyDescent="0.2">
      <c r="A45" s="25" t="s">
        <v>39</v>
      </c>
      <c r="B45" s="19"/>
    </row>
    <row r="46" spans="1:3" s="7" customFormat="1" ht="12.75" customHeight="1" thickBot="1" x14ac:dyDescent="0.25">
      <c r="A46" s="20" t="s">
        <v>33</v>
      </c>
      <c r="B46" s="21"/>
    </row>
    <row r="47" spans="1:3" s="7" customFormat="1" ht="12.75" customHeight="1" thickBot="1" x14ac:dyDescent="0.25">
      <c r="A47" s="22" t="s">
        <v>40</v>
      </c>
      <c r="B47" s="23">
        <f>B41+B42+B43</f>
        <v>5997044</v>
      </c>
    </row>
    <row r="48" spans="1:3" s="7" customFormat="1" ht="25.5" customHeight="1" x14ac:dyDescent="0.2">
      <c r="A48" s="25" t="s">
        <v>41</v>
      </c>
      <c r="B48" s="19"/>
    </row>
    <row r="49" spans="1:2" s="7" customFormat="1" ht="18.75" customHeight="1" x14ac:dyDescent="0.2">
      <c r="A49" s="25" t="s">
        <v>42</v>
      </c>
      <c r="B49" s="19"/>
    </row>
    <row r="50" spans="1:2" s="6" customFormat="1" ht="18.75" customHeight="1" thickBot="1" x14ac:dyDescent="0.25">
      <c r="A50" s="28" t="s">
        <v>43</v>
      </c>
      <c r="B50" s="29">
        <f>B40+B47</f>
        <v>25479448</v>
      </c>
    </row>
    <row r="52" spans="1:2" x14ac:dyDescent="0.25">
      <c r="A52" s="32" t="s">
        <v>22</v>
      </c>
      <c r="B52" s="33">
        <f>B50</f>
        <v>25479448</v>
      </c>
    </row>
    <row r="53" spans="1:2" x14ac:dyDescent="0.25">
      <c r="A53" s="34" t="s">
        <v>23</v>
      </c>
      <c r="B53" s="34"/>
    </row>
    <row r="54" spans="1:2" x14ac:dyDescent="0.25">
      <c r="A54" s="35" t="s">
        <v>24</v>
      </c>
      <c r="B54" s="36">
        <v>0</v>
      </c>
    </row>
    <row r="55" spans="1:2" x14ac:dyDescent="0.25">
      <c r="A55" s="37" t="s">
        <v>25</v>
      </c>
      <c r="B55" s="38">
        <f>B52+B53</f>
        <v>25479448</v>
      </c>
    </row>
  </sheetData>
  <mergeCells count="4">
    <mergeCell ref="A3:B3"/>
    <mergeCell ref="A4:B4"/>
    <mergeCell ref="A5:B5"/>
    <mergeCell ref="A31:B31"/>
  </mergeCells>
  <phoneticPr fontId="0" type="noConversion"/>
  <pageMargins left="0.75" right="0.75" top="1" bottom="1" header="0.51180555555555496" footer="0.51180555555555496"/>
  <pageSetup paperSize="9" scale="7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8"/>
  <sheetViews>
    <sheetView view="pageBreakPreview" zoomScaleNormal="100" zoomScaleSheetLayoutView="100" zoomScalePageLayoutView="60" workbookViewId="0">
      <selection activeCell="B15" sqref="B15"/>
    </sheetView>
  </sheetViews>
  <sheetFormatPr defaultColWidth="9.28515625" defaultRowHeight="12.75" x14ac:dyDescent="0.2"/>
  <cols>
    <col min="1" max="1" width="3" style="3" customWidth="1"/>
    <col min="2" max="2" width="41" style="4" customWidth="1"/>
    <col min="3" max="3" width="23.85546875" style="4" customWidth="1"/>
    <col min="4" max="4" width="13.140625" style="40" customWidth="1"/>
    <col min="5" max="5" width="46.140625" style="4" customWidth="1"/>
    <col min="6" max="6" width="13.7109375" style="40" customWidth="1"/>
    <col min="7" max="16384" width="9.28515625" style="4"/>
  </cols>
  <sheetData>
    <row r="1" spans="1:6" ht="16.899999999999999" customHeight="1" x14ac:dyDescent="0.25">
      <c r="B1" s="41" t="s">
        <v>237</v>
      </c>
    </row>
    <row r="2" spans="1:6" ht="15.75" customHeight="1" x14ac:dyDescent="0.2">
      <c r="B2" s="323" t="s">
        <v>224</v>
      </c>
      <c r="C2" s="323"/>
      <c r="D2" s="323"/>
      <c r="E2" s="323"/>
      <c r="F2" s="323"/>
    </row>
    <row r="3" spans="1:6" ht="15.75" customHeight="1" x14ac:dyDescent="0.2">
      <c r="B3" s="2"/>
      <c r="C3" s="2"/>
      <c r="D3" s="42"/>
      <c r="E3" s="2"/>
      <c r="F3" s="42"/>
    </row>
    <row r="4" spans="1:6" ht="15.75" customHeight="1" x14ac:dyDescent="0.2">
      <c r="A4" s="43" t="s">
        <v>1</v>
      </c>
      <c r="B4" s="324" t="s">
        <v>199</v>
      </c>
      <c r="C4" s="324"/>
      <c r="D4" s="324"/>
      <c r="E4" s="129"/>
      <c r="F4" s="130"/>
    </row>
    <row r="5" spans="1:6" ht="15.75" customHeight="1" x14ac:dyDescent="0.2">
      <c r="A5" s="43"/>
      <c r="B5" s="131"/>
      <c r="C5" s="131"/>
      <c r="D5" s="132"/>
      <c r="E5" s="129"/>
      <c r="F5" s="130"/>
    </row>
    <row r="6" spans="1:6" s="44" customFormat="1" ht="17.25" customHeight="1" x14ac:dyDescent="0.25">
      <c r="A6" s="325"/>
      <c r="B6" s="326" t="s">
        <v>44</v>
      </c>
      <c r="C6" s="327" t="s">
        <v>45</v>
      </c>
      <c r="D6" s="327"/>
      <c r="E6" s="327" t="s">
        <v>46</v>
      </c>
      <c r="F6" s="327"/>
    </row>
    <row r="7" spans="1:6" s="44" customFormat="1" ht="18.75" customHeight="1" x14ac:dyDescent="0.25">
      <c r="A7" s="325"/>
      <c r="B7" s="326"/>
      <c r="C7" s="133"/>
      <c r="D7" s="134" t="s">
        <v>47</v>
      </c>
      <c r="E7" s="133" t="s">
        <v>48</v>
      </c>
      <c r="F7" s="135" t="s">
        <v>47</v>
      </c>
    </row>
    <row r="8" spans="1:6" x14ac:dyDescent="0.2">
      <c r="A8" s="45"/>
      <c r="B8" s="136" t="s">
        <v>49</v>
      </c>
      <c r="C8" s="137"/>
      <c r="D8" s="138"/>
      <c r="E8" s="139" t="s">
        <v>201</v>
      </c>
      <c r="F8" s="138">
        <f>F9+F10+F12+F11</f>
        <v>5553802</v>
      </c>
    </row>
    <row r="9" spans="1:6" ht="26.25" x14ac:dyDescent="0.4">
      <c r="A9" s="45"/>
      <c r="B9" s="140"/>
      <c r="C9" s="141"/>
      <c r="D9" s="142"/>
      <c r="E9" s="143" t="s">
        <v>220</v>
      </c>
      <c r="F9" s="142">
        <v>1270000</v>
      </c>
    </row>
    <row r="10" spans="1:6" s="41" customFormat="1" ht="13.5" x14ac:dyDescent="0.25">
      <c r="A10" s="47"/>
      <c r="B10" s="144"/>
      <c r="C10" s="145"/>
      <c r="D10" s="146"/>
      <c r="E10" s="143" t="s">
        <v>203</v>
      </c>
      <c r="F10" s="142">
        <v>3175000</v>
      </c>
    </row>
    <row r="11" spans="1:6" s="41" customFormat="1" ht="13.5" x14ac:dyDescent="0.25">
      <c r="A11" s="47"/>
      <c r="B11" s="144"/>
      <c r="C11" s="145"/>
      <c r="D11" s="146"/>
      <c r="E11" s="143" t="s">
        <v>221</v>
      </c>
      <c r="F11" s="142">
        <v>300000</v>
      </c>
    </row>
    <row r="12" spans="1:6" s="3" customFormat="1" ht="13.5" thickBot="1" x14ac:dyDescent="0.25">
      <c r="A12" s="45"/>
      <c r="B12" s="147" t="s">
        <v>51</v>
      </c>
      <c r="C12" s="148"/>
      <c r="D12" s="149"/>
      <c r="E12" s="316" t="s">
        <v>219</v>
      </c>
      <c r="F12" s="317">
        <v>808802</v>
      </c>
    </row>
    <row r="13" spans="1:6" ht="10.5" customHeight="1" x14ac:dyDescent="0.2">
      <c r="A13" s="45"/>
      <c r="B13" s="136" t="s">
        <v>205</v>
      </c>
      <c r="C13" s="137"/>
      <c r="D13" s="138"/>
      <c r="E13" s="137"/>
      <c r="F13" s="138"/>
    </row>
    <row r="14" spans="1:6" x14ac:dyDescent="0.2">
      <c r="A14" s="45"/>
      <c r="B14" s="192"/>
      <c r="C14" s="150"/>
      <c r="D14" s="154"/>
      <c r="E14" s="166" t="s">
        <v>172</v>
      </c>
      <c r="F14" s="142"/>
    </row>
    <row r="15" spans="1:6" s="50" customFormat="1" x14ac:dyDescent="0.2">
      <c r="A15" s="48"/>
      <c r="B15" s="192"/>
      <c r="C15" s="150"/>
      <c r="D15" s="154"/>
      <c r="E15" s="150" t="s">
        <v>206</v>
      </c>
      <c r="F15" s="154">
        <v>332365</v>
      </c>
    </row>
    <row r="16" spans="1:6" s="50" customFormat="1" x14ac:dyDescent="0.2">
      <c r="A16" s="48"/>
      <c r="B16" s="192"/>
      <c r="C16" s="150"/>
      <c r="D16" s="154"/>
      <c r="E16" s="150" t="s">
        <v>204</v>
      </c>
      <c r="F16" s="154">
        <v>36341</v>
      </c>
    </row>
    <row r="17" spans="1:6" s="50" customFormat="1" x14ac:dyDescent="0.2">
      <c r="A17" s="48"/>
      <c r="B17" s="192"/>
      <c r="C17" s="150"/>
      <c r="D17" s="154"/>
      <c r="E17" s="150" t="s">
        <v>214</v>
      </c>
      <c r="F17" s="154">
        <v>45105</v>
      </c>
    </row>
    <row r="18" spans="1:6" s="50" customFormat="1" x14ac:dyDescent="0.2">
      <c r="A18" s="48"/>
      <c r="B18" s="192"/>
      <c r="C18" s="150"/>
      <c r="D18" s="154"/>
      <c r="E18" s="157" t="s">
        <v>51</v>
      </c>
      <c r="F18" s="156">
        <f>F15+F17+F16</f>
        <v>413811</v>
      </c>
    </row>
    <row r="19" spans="1:6" s="50" customFormat="1" x14ac:dyDescent="0.2">
      <c r="A19" s="48"/>
      <c r="B19" s="192"/>
      <c r="C19" s="150"/>
      <c r="D19" s="154"/>
      <c r="E19" s="157" t="s">
        <v>207</v>
      </c>
      <c r="F19" s="156">
        <f>F20+F21+F22+F23</f>
        <v>578952</v>
      </c>
    </row>
    <row r="20" spans="1:6" s="50" customFormat="1" ht="17.25" customHeight="1" x14ac:dyDescent="0.2">
      <c r="A20" s="48"/>
      <c r="B20" s="192"/>
      <c r="C20" s="150"/>
      <c r="D20" s="154"/>
      <c r="E20" s="157" t="s">
        <v>208</v>
      </c>
      <c r="F20" s="156">
        <v>113712</v>
      </c>
    </row>
    <row r="21" spans="1:6" s="50" customFormat="1" ht="20.25" customHeight="1" x14ac:dyDescent="0.2">
      <c r="A21" s="48"/>
      <c r="B21" s="155"/>
      <c r="C21" s="150"/>
      <c r="D21" s="154"/>
      <c r="E21" s="157" t="s">
        <v>209</v>
      </c>
      <c r="F21" s="156">
        <v>15240</v>
      </c>
    </row>
    <row r="22" spans="1:6" ht="18.75" x14ac:dyDescent="0.3">
      <c r="A22" s="45"/>
      <c r="B22" s="229"/>
      <c r="C22" s="143"/>
      <c r="D22" s="142"/>
      <c r="E22" s="150" t="s">
        <v>210</v>
      </c>
      <c r="F22" s="156">
        <v>50000</v>
      </c>
    </row>
    <row r="23" spans="1:6" ht="19.5" thickBot="1" x14ac:dyDescent="0.35">
      <c r="A23" s="45"/>
      <c r="B23" s="229"/>
      <c r="C23" s="143"/>
      <c r="D23" s="142"/>
      <c r="E23" s="150" t="s">
        <v>215</v>
      </c>
      <c r="F23" s="163">
        <v>400000</v>
      </c>
    </row>
    <row r="24" spans="1:6" s="50" customFormat="1" ht="18.75" x14ac:dyDescent="0.3">
      <c r="A24" s="48"/>
      <c r="B24" s="230" t="s">
        <v>52</v>
      </c>
      <c r="C24" s="169"/>
      <c r="D24" s="170"/>
      <c r="E24" s="226" t="s">
        <v>53</v>
      </c>
      <c r="F24" s="227">
        <v>1794912</v>
      </c>
    </row>
    <row r="25" spans="1:6" s="50" customFormat="1" x14ac:dyDescent="0.2">
      <c r="A25" s="48"/>
      <c r="B25" s="153"/>
      <c r="C25" s="150"/>
      <c r="D25" s="154"/>
      <c r="E25" s="150" t="s">
        <v>54</v>
      </c>
      <c r="F25" s="189">
        <v>269232</v>
      </c>
    </row>
    <row r="26" spans="1:6" s="50" customFormat="1" x14ac:dyDescent="0.2">
      <c r="A26" s="48"/>
      <c r="B26" s="153" t="s">
        <v>181</v>
      </c>
      <c r="C26" s="150"/>
      <c r="D26" s="154">
        <v>1000</v>
      </c>
      <c r="E26" s="150" t="s">
        <v>149</v>
      </c>
      <c r="F26" s="189">
        <v>717924</v>
      </c>
    </row>
    <row r="27" spans="1:6" s="50" customFormat="1" x14ac:dyDescent="0.2">
      <c r="A27" s="48"/>
      <c r="B27" s="153"/>
      <c r="C27" s="150"/>
      <c r="D27" s="154"/>
      <c r="E27" s="150" t="s">
        <v>156</v>
      </c>
      <c r="F27" s="189">
        <v>107688</v>
      </c>
    </row>
    <row r="28" spans="1:6" s="50" customFormat="1" x14ac:dyDescent="0.2">
      <c r="A28" s="48"/>
      <c r="B28" s="153"/>
      <c r="C28" s="150"/>
      <c r="D28" s="154"/>
      <c r="E28" s="150" t="s">
        <v>150</v>
      </c>
      <c r="F28" s="189">
        <v>240000</v>
      </c>
    </row>
    <row r="29" spans="1:6" s="50" customFormat="1" x14ac:dyDescent="0.2">
      <c r="A29" s="48"/>
      <c r="B29" s="153"/>
      <c r="C29" s="150"/>
      <c r="D29" s="154"/>
      <c r="E29" s="150" t="s">
        <v>164</v>
      </c>
      <c r="F29" s="189">
        <v>100000</v>
      </c>
    </row>
    <row r="30" spans="1:6" s="50" customFormat="1" ht="17.25" customHeight="1" x14ac:dyDescent="0.2">
      <c r="A30" s="48"/>
      <c r="B30" s="153"/>
      <c r="C30" s="150"/>
      <c r="D30" s="154"/>
      <c r="E30" s="150"/>
      <c r="F30" s="189"/>
    </row>
    <row r="31" spans="1:6" s="50" customFormat="1" ht="17.25" customHeight="1" x14ac:dyDescent="0.2">
      <c r="A31" s="48"/>
      <c r="B31" s="153"/>
      <c r="C31" s="150"/>
      <c r="D31" s="154"/>
      <c r="E31" s="150" t="s">
        <v>55</v>
      </c>
      <c r="F31" s="189">
        <v>605616</v>
      </c>
    </row>
    <row r="32" spans="1:6" x14ac:dyDescent="0.2">
      <c r="A32" s="45"/>
      <c r="B32" s="155" t="s">
        <v>51</v>
      </c>
      <c r="C32" s="150"/>
      <c r="D32" s="156">
        <f>SUM(D24:D28)</f>
        <v>1000</v>
      </c>
      <c r="E32" s="150" t="s">
        <v>29</v>
      </c>
      <c r="F32" s="189">
        <v>1232560</v>
      </c>
    </row>
    <row r="33" spans="1:6" s="50" customFormat="1" x14ac:dyDescent="0.2">
      <c r="A33" s="48"/>
      <c r="B33" s="152" t="s">
        <v>57</v>
      </c>
      <c r="C33" s="150"/>
      <c r="D33" s="156"/>
      <c r="E33" s="157" t="s">
        <v>56</v>
      </c>
      <c r="F33" s="190">
        <f>F24+F25+F26+F27+F28+F29+F31+F32</f>
        <v>5067932</v>
      </c>
    </row>
    <row r="34" spans="1:6" s="50" customFormat="1" ht="13.5" thickBot="1" x14ac:dyDescent="0.25">
      <c r="A34" s="48"/>
      <c r="B34" s="152"/>
      <c r="C34" s="150"/>
      <c r="D34" s="156"/>
      <c r="E34" s="228"/>
      <c r="F34" s="185"/>
    </row>
    <row r="35" spans="1:6" s="50" customFormat="1" ht="18" customHeight="1" x14ac:dyDescent="0.3">
      <c r="A35" s="48"/>
      <c r="B35" s="165" t="s">
        <v>168</v>
      </c>
      <c r="C35" s="169"/>
      <c r="D35" s="175"/>
      <c r="E35" s="166"/>
      <c r="F35" s="163"/>
    </row>
    <row r="36" spans="1:6" s="50" customFormat="1" ht="18" customHeight="1" x14ac:dyDescent="0.2">
      <c r="A36" s="48"/>
      <c r="B36" s="160"/>
      <c r="C36" s="150"/>
      <c r="D36" s="156"/>
      <c r="E36" s="166"/>
      <c r="F36" s="151"/>
    </row>
    <row r="37" spans="1:6" s="50" customFormat="1" ht="18" customHeight="1" x14ac:dyDescent="0.2">
      <c r="A37" s="48"/>
      <c r="B37" s="160"/>
      <c r="C37" s="150"/>
      <c r="D37" s="156"/>
      <c r="E37" s="150" t="s">
        <v>27</v>
      </c>
      <c r="F37" s="154"/>
    </row>
    <row r="38" spans="1:6" s="51" customFormat="1" ht="19.5" customHeight="1" x14ac:dyDescent="0.2">
      <c r="A38" s="48"/>
      <c r="B38" s="167" t="s">
        <v>58</v>
      </c>
      <c r="C38" s="150"/>
      <c r="D38" s="156"/>
      <c r="E38" s="150" t="s">
        <v>61</v>
      </c>
      <c r="F38" s="154"/>
    </row>
    <row r="39" spans="1:6" s="51" customFormat="1" ht="21" customHeight="1" x14ac:dyDescent="0.2">
      <c r="A39" s="48"/>
      <c r="B39" s="167"/>
      <c r="C39" s="150"/>
      <c r="D39" s="154"/>
      <c r="E39" s="157" t="s">
        <v>59</v>
      </c>
      <c r="F39" s="156">
        <v>1028700</v>
      </c>
    </row>
    <row r="40" spans="1:6" s="51" customFormat="1" ht="21" customHeight="1" thickBot="1" x14ac:dyDescent="0.25">
      <c r="A40" s="48"/>
      <c r="B40" s="161" t="s">
        <v>51</v>
      </c>
      <c r="C40" s="162"/>
      <c r="D40" s="159">
        <f>SUM(D39:D39)</f>
        <v>0</v>
      </c>
      <c r="E40" s="173" t="s">
        <v>56</v>
      </c>
      <c r="F40" s="159">
        <f>F39</f>
        <v>1028700</v>
      </c>
    </row>
    <row r="41" spans="1:6" s="51" customFormat="1" ht="21" customHeight="1" x14ac:dyDescent="0.3">
      <c r="A41" s="48"/>
      <c r="B41" s="165" t="s">
        <v>189</v>
      </c>
      <c r="C41" s="169"/>
      <c r="D41" s="170"/>
      <c r="E41" s="139" t="s">
        <v>27</v>
      </c>
      <c r="F41" s="172">
        <v>2638068</v>
      </c>
    </row>
    <row r="42" spans="1:6" s="51" customFormat="1" ht="21" customHeight="1" x14ac:dyDescent="0.2">
      <c r="A42" s="48"/>
      <c r="B42" s="167"/>
      <c r="C42" s="150" t="s">
        <v>192</v>
      </c>
      <c r="D42" s="154">
        <v>288000</v>
      </c>
      <c r="E42" s="152" t="s">
        <v>61</v>
      </c>
      <c r="F42" s="156">
        <v>508572</v>
      </c>
    </row>
    <row r="43" spans="1:6" s="51" customFormat="1" ht="21" customHeight="1" x14ac:dyDescent="0.2">
      <c r="A43" s="48"/>
      <c r="B43" s="167"/>
      <c r="C43" s="150"/>
      <c r="D43" s="154"/>
      <c r="E43" s="153" t="s">
        <v>62</v>
      </c>
      <c r="F43" s="154">
        <v>10000</v>
      </c>
    </row>
    <row r="44" spans="1:6" s="51" customFormat="1" ht="21" customHeight="1" x14ac:dyDescent="0.2">
      <c r="A44" s="48"/>
      <c r="B44" s="167"/>
      <c r="C44" s="157"/>
      <c r="D44" s="156"/>
      <c r="E44" s="153" t="s">
        <v>190</v>
      </c>
      <c r="F44" s="154">
        <v>550000</v>
      </c>
    </row>
    <row r="45" spans="1:6" s="51" customFormat="1" ht="21" customHeight="1" x14ac:dyDescent="0.2">
      <c r="A45" s="48"/>
      <c r="B45" s="167"/>
      <c r="C45" s="157"/>
      <c r="D45" s="156"/>
      <c r="E45" s="150" t="s">
        <v>158</v>
      </c>
      <c r="F45" s="154">
        <v>244350</v>
      </c>
    </row>
    <row r="46" spans="1:6" s="51" customFormat="1" ht="21" customHeight="1" x14ac:dyDescent="0.2">
      <c r="A46" s="48"/>
      <c r="B46" s="167"/>
      <c r="C46" s="157"/>
      <c r="D46" s="163"/>
      <c r="E46" s="153" t="s">
        <v>167</v>
      </c>
      <c r="F46" s="154">
        <v>10000</v>
      </c>
    </row>
    <row r="47" spans="1:6" s="51" customFormat="1" ht="21" customHeight="1" x14ac:dyDescent="0.2">
      <c r="A47" s="48"/>
      <c r="B47" s="167"/>
      <c r="C47" s="157"/>
      <c r="D47" s="156"/>
      <c r="E47" s="153" t="s">
        <v>200</v>
      </c>
      <c r="F47" s="154">
        <v>15000</v>
      </c>
    </row>
    <row r="48" spans="1:6" s="51" customFormat="1" ht="21" customHeight="1" x14ac:dyDescent="0.2">
      <c r="A48" s="48"/>
      <c r="B48" s="167"/>
      <c r="C48" s="157"/>
      <c r="D48" s="156"/>
      <c r="E48" s="153" t="s">
        <v>165</v>
      </c>
      <c r="F48" s="154"/>
    </row>
    <row r="49" spans="1:6" s="51" customFormat="1" ht="21" customHeight="1" x14ac:dyDescent="0.2">
      <c r="A49" s="48"/>
      <c r="B49" s="167"/>
      <c r="C49" s="157"/>
      <c r="D49" s="156"/>
      <c r="E49" s="153" t="s">
        <v>71</v>
      </c>
      <c r="F49" s="154">
        <v>15000</v>
      </c>
    </row>
    <row r="50" spans="1:6" s="51" customFormat="1" ht="21" customHeight="1" x14ac:dyDescent="0.2">
      <c r="A50" s="48"/>
      <c r="B50" s="167"/>
      <c r="C50" s="157"/>
      <c r="D50" s="156"/>
      <c r="E50" s="153" t="s">
        <v>166</v>
      </c>
      <c r="F50" s="154">
        <v>70000</v>
      </c>
    </row>
    <row r="51" spans="1:6" s="51" customFormat="1" ht="21" customHeight="1" x14ac:dyDescent="0.2">
      <c r="A51" s="48"/>
      <c r="B51" s="167"/>
      <c r="C51" s="157"/>
      <c r="D51" s="156"/>
      <c r="E51" s="153" t="s">
        <v>63</v>
      </c>
      <c r="F51" s="154">
        <v>250000</v>
      </c>
    </row>
    <row r="52" spans="1:6" s="51" customFormat="1" ht="21" customHeight="1" x14ac:dyDescent="0.2">
      <c r="A52" s="48"/>
      <c r="B52" s="167"/>
      <c r="C52" s="157"/>
      <c r="D52" s="156"/>
      <c r="E52" s="153" t="s">
        <v>191</v>
      </c>
      <c r="F52" s="154">
        <v>10000</v>
      </c>
    </row>
    <row r="53" spans="1:6" s="51" customFormat="1" ht="21" customHeight="1" x14ac:dyDescent="0.2">
      <c r="A53" s="48"/>
      <c r="B53" s="167"/>
      <c r="C53" s="157"/>
      <c r="D53" s="156"/>
      <c r="E53" s="153" t="s">
        <v>59</v>
      </c>
      <c r="F53" s="154">
        <f>F43+F44+F45+F46+F47+F48+F49+F50+F51+F52</f>
        <v>1174350</v>
      </c>
    </row>
    <row r="54" spans="1:6" s="50" customFormat="1" ht="19.5" customHeight="1" x14ac:dyDescent="0.2">
      <c r="A54" s="48"/>
      <c r="B54" s="167" t="s">
        <v>157</v>
      </c>
      <c r="C54" s="157"/>
      <c r="D54" s="156">
        <f>D42+D43</f>
        <v>288000</v>
      </c>
      <c r="E54" s="153"/>
      <c r="F54" s="154"/>
    </row>
    <row r="55" spans="1:6" ht="13.5" thickBot="1" x14ac:dyDescent="0.25">
      <c r="A55" s="45"/>
      <c r="B55" s="221"/>
      <c r="C55" s="157"/>
      <c r="D55" s="156"/>
      <c r="E55" s="155" t="s">
        <v>50</v>
      </c>
      <c r="F55" s="156">
        <f>F41+F42+F53</f>
        <v>4320990</v>
      </c>
    </row>
    <row r="56" spans="1:6" x14ac:dyDescent="0.2">
      <c r="A56" s="45"/>
      <c r="B56" s="310" t="s">
        <v>60</v>
      </c>
      <c r="C56" s="195"/>
      <c r="D56" s="314"/>
      <c r="E56" s="186" t="s">
        <v>165</v>
      </c>
      <c r="F56" s="170">
        <v>200000</v>
      </c>
    </row>
    <row r="57" spans="1:6" s="50" customFormat="1" x14ac:dyDescent="0.2">
      <c r="A57" s="48"/>
      <c r="B57" s="311"/>
      <c r="C57" s="157"/>
      <c r="D57" s="163"/>
      <c r="E57" s="153" t="s">
        <v>159</v>
      </c>
      <c r="F57" s="154">
        <v>10000</v>
      </c>
    </row>
    <row r="58" spans="1:6" s="50" customFormat="1" x14ac:dyDescent="0.2">
      <c r="A58" s="48"/>
      <c r="B58" s="199"/>
      <c r="C58" s="157"/>
      <c r="D58" s="163"/>
      <c r="E58" s="153" t="s">
        <v>169</v>
      </c>
      <c r="F58" s="154">
        <v>1500000</v>
      </c>
    </row>
    <row r="59" spans="1:6" s="50" customFormat="1" x14ac:dyDescent="0.2">
      <c r="A59" s="48"/>
      <c r="B59" s="199"/>
      <c r="C59" s="157"/>
      <c r="D59" s="163"/>
      <c r="E59" s="153" t="s">
        <v>158</v>
      </c>
      <c r="F59" s="154">
        <v>488700</v>
      </c>
    </row>
    <row r="60" spans="1:6" s="50" customFormat="1" x14ac:dyDescent="0.2">
      <c r="A60" s="48"/>
      <c r="B60" s="199"/>
      <c r="C60" s="157"/>
      <c r="D60" s="163"/>
      <c r="E60" s="153" t="s">
        <v>216</v>
      </c>
      <c r="F60" s="154">
        <v>100000</v>
      </c>
    </row>
    <row r="61" spans="1:6" s="50" customFormat="1" ht="13.5" thickBot="1" x14ac:dyDescent="0.25">
      <c r="A61" s="48"/>
      <c r="B61" s="312"/>
      <c r="C61" s="228"/>
      <c r="D61" s="315"/>
      <c r="E61" s="168" t="s">
        <v>50</v>
      </c>
      <c r="F61" s="159">
        <f>F56+F57+F58+F59+F60</f>
        <v>2298700</v>
      </c>
    </row>
    <row r="62" spans="1:6" s="50" customFormat="1" ht="18.75" x14ac:dyDescent="0.3">
      <c r="A62" s="48"/>
      <c r="B62" s="313" t="s">
        <v>193</v>
      </c>
      <c r="C62" s="157"/>
      <c r="D62" s="190"/>
      <c r="E62" s="150" t="s">
        <v>27</v>
      </c>
      <c r="F62" s="154">
        <v>360000</v>
      </c>
    </row>
    <row r="63" spans="1:6" s="50" customFormat="1" ht="12" customHeight="1" x14ac:dyDescent="0.2">
      <c r="A63" s="48"/>
      <c r="B63" s="181"/>
      <c r="C63" s="150"/>
      <c r="D63" s="189"/>
      <c r="E63" s="150" t="s">
        <v>61</v>
      </c>
      <c r="F63" s="154">
        <v>63180</v>
      </c>
    </row>
    <row r="64" spans="1:6" s="50" customFormat="1" ht="12" customHeight="1" x14ac:dyDescent="0.2">
      <c r="A64" s="48"/>
      <c r="B64" s="181"/>
      <c r="C64" s="150"/>
      <c r="D64" s="223"/>
      <c r="E64" s="150" t="s">
        <v>59</v>
      </c>
      <c r="F64" s="154">
        <v>843300</v>
      </c>
    </row>
    <row r="65" spans="1:11" s="50" customFormat="1" ht="12" customHeight="1" x14ac:dyDescent="0.2">
      <c r="A65" s="48"/>
      <c r="B65" s="181"/>
      <c r="C65" s="150"/>
      <c r="D65" s="223"/>
      <c r="E65" s="157" t="s">
        <v>50</v>
      </c>
      <c r="F65" s="156">
        <f>F62+F64+F63</f>
        <v>1266480</v>
      </c>
    </row>
    <row r="66" spans="1:11" s="50" customFormat="1" ht="12" customHeight="1" x14ac:dyDescent="0.2">
      <c r="A66" s="48"/>
      <c r="B66" s="181"/>
      <c r="C66" s="150"/>
      <c r="D66" s="223"/>
      <c r="E66" s="150"/>
      <c r="F66" s="154"/>
    </row>
    <row r="67" spans="1:11" s="50" customFormat="1" ht="12" customHeight="1" x14ac:dyDescent="0.3">
      <c r="A67" s="48"/>
      <c r="B67" s="313" t="s">
        <v>217</v>
      </c>
      <c r="C67" s="150"/>
      <c r="D67" s="189"/>
      <c r="E67" s="150" t="s">
        <v>27</v>
      </c>
      <c r="F67" s="154">
        <v>600000</v>
      </c>
    </row>
    <row r="68" spans="1:11" s="50" customFormat="1" ht="12" customHeight="1" x14ac:dyDescent="0.2">
      <c r="A68" s="48"/>
      <c r="B68" s="181"/>
      <c r="C68" s="150"/>
      <c r="D68" s="189"/>
      <c r="E68" s="150" t="s">
        <v>61</v>
      </c>
      <c r="F68" s="154">
        <v>105300</v>
      </c>
    </row>
    <row r="69" spans="1:11" s="50" customFormat="1" x14ac:dyDescent="0.2">
      <c r="A69" s="48"/>
      <c r="B69" s="181"/>
      <c r="C69" s="150"/>
      <c r="D69" s="189"/>
      <c r="E69" s="150" t="s">
        <v>59</v>
      </c>
      <c r="F69" s="154">
        <v>508000</v>
      </c>
    </row>
    <row r="70" spans="1:11" s="50" customFormat="1" x14ac:dyDescent="0.2">
      <c r="A70" s="48"/>
      <c r="B70" s="181"/>
      <c r="C70" s="150"/>
      <c r="D70" s="189"/>
      <c r="E70" s="157"/>
      <c r="F70" s="156"/>
    </row>
    <row r="71" spans="1:11" s="50" customFormat="1" ht="13.5" thickBot="1" x14ac:dyDescent="0.25">
      <c r="A71" s="48"/>
      <c r="B71" s="224"/>
      <c r="C71" s="225"/>
      <c r="D71" s="164"/>
      <c r="E71" s="173" t="s">
        <v>50</v>
      </c>
      <c r="F71" s="159">
        <f>F67+F68+F69</f>
        <v>1213300</v>
      </c>
    </row>
    <row r="72" spans="1:11" s="50" customFormat="1" ht="14.25" x14ac:dyDescent="0.2">
      <c r="A72" s="48"/>
      <c r="B72" s="222" t="s">
        <v>218</v>
      </c>
      <c r="C72" s="153"/>
      <c r="D72" s="154"/>
      <c r="E72" s="177" t="s">
        <v>27</v>
      </c>
      <c r="F72" s="178">
        <v>978360</v>
      </c>
    </row>
    <row r="73" spans="1:11" s="50" customFormat="1" x14ac:dyDescent="0.2">
      <c r="A73" s="48"/>
      <c r="B73" s="179"/>
      <c r="C73" s="153"/>
      <c r="D73" s="154"/>
      <c r="E73" s="179" t="s">
        <v>61</v>
      </c>
      <c r="F73" s="180">
        <v>95388</v>
      </c>
    </row>
    <row r="74" spans="1:11" s="50" customFormat="1" x14ac:dyDescent="0.2">
      <c r="A74" s="48"/>
      <c r="B74" s="181"/>
      <c r="C74" s="153"/>
      <c r="D74" s="154"/>
      <c r="E74" s="179"/>
      <c r="F74" s="180"/>
    </row>
    <row r="75" spans="1:11" s="50" customFormat="1" x14ac:dyDescent="0.2">
      <c r="A75" s="48"/>
      <c r="B75" s="181"/>
      <c r="C75" s="153"/>
      <c r="D75" s="154"/>
      <c r="E75" s="182"/>
      <c r="F75" s="183"/>
      <c r="K75" s="128"/>
    </row>
    <row r="76" spans="1:11" s="50" customFormat="1" ht="13.5" thickBot="1" x14ac:dyDescent="0.25">
      <c r="A76" s="48"/>
      <c r="B76" s="181"/>
      <c r="C76" s="158"/>
      <c r="D76" s="176">
        <f>D73+D74+D75</f>
        <v>0</v>
      </c>
      <c r="E76" s="184" t="s">
        <v>50</v>
      </c>
      <c r="F76" s="185">
        <f>F72+F73</f>
        <v>1073748</v>
      </c>
    </row>
    <row r="77" spans="1:11" s="50" customFormat="1" x14ac:dyDescent="0.2">
      <c r="A77" s="48"/>
      <c r="B77" s="174" t="s">
        <v>170</v>
      </c>
      <c r="C77" s="153" t="s">
        <v>98</v>
      </c>
      <c r="D77" s="151"/>
      <c r="E77" s="153" t="s">
        <v>163</v>
      </c>
      <c r="F77" s="156">
        <v>30000</v>
      </c>
    </row>
    <row r="78" spans="1:11" s="50" customFormat="1" x14ac:dyDescent="0.2">
      <c r="A78" s="48"/>
      <c r="B78" s="155"/>
      <c r="C78" s="187"/>
      <c r="D78" s="188"/>
      <c r="E78" s="153" t="s">
        <v>166</v>
      </c>
      <c r="F78" s="156">
        <v>50000</v>
      </c>
    </row>
    <row r="79" spans="1:11" s="50" customFormat="1" x14ac:dyDescent="0.2">
      <c r="A79" s="48"/>
      <c r="B79" s="155"/>
      <c r="C79" s="153" t="s">
        <v>171</v>
      </c>
      <c r="D79" s="189">
        <v>6000</v>
      </c>
      <c r="E79" s="153" t="s">
        <v>158</v>
      </c>
      <c r="F79" s="156">
        <v>21600</v>
      </c>
    </row>
    <row r="80" spans="1:11" s="51" customFormat="1" ht="18" customHeight="1" x14ac:dyDescent="0.2">
      <c r="A80" s="48"/>
      <c r="B80" s="155"/>
      <c r="C80" s="153"/>
      <c r="D80" s="189"/>
      <c r="E80" s="153"/>
      <c r="F80" s="156"/>
    </row>
    <row r="81" spans="1:6" s="50" customFormat="1" ht="20.25" customHeight="1" x14ac:dyDescent="0.2">
      <c r="A81" s="48"/>
      <c r="B81" s="155"/>
      <c r="C81" s="155"/>
      <c r="D81" s="189"/>
      <c r="E81" s="153"/>
      <c r="F81" s="156"/>
    </row>
    <row r="82" spans="1:6" s="51" customFormat="1" x14ac:dyDescent="0.2">
      <c r="A82" s="48"/>
      <c r="B82" s="155"/>
      <c r="C82" s="155"/>
      <c r="D82" s="189"/>
      <c r="E82" s="153"/>
      <c r="F82" s="156"/>
    </row>
    <row r="83" spans="1:6" s="50" customFormat="1" ht="18" customHeight="1" thickBot="1" x14ac:dyDescent="0.25">
      <c r="A83" s="48"/>
      <c r="B83" s="158"/>
      <c r="C83" s="155" t="s">
        <v>56</v>
      </c>
      <c r="D83" s="190">
        <f>D79++D80+D81</f>
        <v>6000</v>
      </c>
      <c r="E83" s="158" t="s">
        <v>50</v>
      </c>
      <c r="F83" s="159">
        <f>F77+F78+F79</f>
        <v>101600</v>
      </c>
    </row>
    <row r="84" spans="1:6" s="50" customFormat="1" ht="18" customHeight="1" x14ac:dyDescent="0.3">
      <c r="A84" s="48"/>
      <c r="B84" s="191" t="s">
        <v>160</v>
      </c>
      <c r="C84" s="174"/>
      <c r="D84" s="175"/>
      <c r="E84" s="186" t="s">
        <v>160</v>
      </c>
      <c r="F84" s="175">
        <v>403150</v>
      </c>
    </row>
    <row r="85" spans="1:6" s="51" customFormat="1" ht="19.5" customHeight="1" x14ac:dyDescent="0.2">
      <c r="A85" s="48"/>
      <c r="B85" s="155"/>
      <c r="C85" s="155"/>
      <c r="D85" s="156"/>
      <c r="E85" s="153" t="s">
        <v>161</v>
      </c>
      <c r="F85" s="156">
        <v>108850</v>
      </c>
    </row>
    <row r="86" spans="1:6" s="50" customFormat="1" ht="12" customHeight="1" thickBot="1" x14ac:dyDescent="0.25">
      <c r="A86" s="48"/>
      <c r="B86" s="153"/>
      <c r="C86" s="153"/>
      <c r="D86" s="154"/>
      <c r="E86" s="153" t="s">
        <v>50</v>
      </c>
      <c r="F86" s="156">
        <f>F84+F85</f>
        <v>512000</v>
      </c>
    </row>
    <row r="87" spans="1:6" s="50" customFormat="1" ht="17.25" customHeight="1" x14ac:dyDescent="0.2">
      <c r="A87" s="48"/>
      <c r="B87" s="186"/>
      <c r="C87" s="186"/>
      <c r="D87" s="170"/>
      <c r="E87" s="174" t="s">
        <v>162</v>
      </c>
      <c r="F87" s="175">
        <v>851110</v>
      </c>
    </row>
    <row r="88" spans="1:6" s="50" customFormat="1" x14ac:dyDescent="0.2">
      <c r="A88" s="48"/>
      <c r="B88" s="153"/>
      <c r="C88" s="155"/>
      <c r="D88" s="154"/>
      <c r="E88" s="192"/>
      <c r="F88" s="193"/>
    </row>
    <row r="89" spans="1:6" s="50" customFormat="1" x14ac:dyDescent="0.2">
      <c r="A89" s="48"/>
      <c r="B89" s="153"/>
      <c r="C89" s="155"/>
      <c r="D89" s="154"/>
      <c r="E89" s="192"/>
      <c r="F89" s="193"/>
    </row>
    <row r="90" spans="1:6" s="51" customFormat="1" ht="15" customHeight="1" x14ac:dyDescent="0.2">
      <c r="A90" s="48"/>
      <c r="B90" s="194" t="s">
        <v>175</v>
      </c>
      <c r="C90" s="195"/>
      <c r="D90" s="196"/>
      <c r="E90" s="197"/>
      <c r="F90" s="198"/>
    </row>
    <row r="91" spans="1:6" s="50" customFormat="1" ht="17.25" customHeight="1" x14ac:dyDescent="0.2">
      <c r="A91" s="48"/>
      <c r="B91" s="199" t="s">
        <v>173</v>
      </c>
      <c r="C91" s="150" t="s">
        <v>65</v>
      </c>
      <c r="D91" s="200">
        <v>185000</v>
      </c>
      <c r="E91" s="182" t="s">
        <v>68</v>
      </c>
      <c r="F91" s="201">
        <f>F24+F25+F29+F41+F62+F26+F27+F28+F67+F72</f>
        <v>7806184</v>
      </c>
    </row>
    <row r="92" spans="1:6" s="50" customFormat="1" ht="19.5" customHeight="1" x14ac:dyDescent="0.2">
      <c r="A92" s="48"/>
      <c r="B92" s="202"/>
      <c r="C92" s="150" t="s">
        <v>174</v>
      </c>
      <c r="D92" s="203">
        <v>197000</v>
      </c>
      <c r="E92" s="182" t="s">
        <v>69</v>
      </c>
      <c r="F92" s="201">
        <f>F31+F42+F63+F73+F68</f>
        <v>1378056</v>
      </c>
    </row>
    <row r="93" spans="1:6" s="50" customFormat="1" ht="17.25" customHeight="1" x14ac:dyDescent="0.2">
      <c r="A93" s="48"/>
      <c r="B93" s="202"/>
      <c r="C93" s="150"/>
      <c r="D93" s="151"/>
      <c r="E93" s="182" t="s">
        <v>29</v>
      </c>
      <c r="F93" s="204">
        <f>F32+F39+F53+F61+F64+F83+F86+F69</f>
        <v>7699210</v>
      </c>
    </row>
    <row r="94" spans="1:6" s="50" customFormat="1" ht="22.5" customHeight="1" x14ac:dyDescent="0.2">
      <c r="A94" s="48"/>
      <c r="B94" s="202" t="s">
        <v>51</v>
      </c>
      <c r="C94" s="150"/>
      <c r="D94" s="163">
        <f>D91+D92</f>
        <v>382000</v>
      </c>
      <c r="E94" s="205" t="s">
        <v>172</v>
      </c>
      <c r="F94" s="201">
        <f>F18</f>
        <v>413811</v>
      </c>
    </row>
    <row r="95" spans="1:6" s="50" customFormat="1" ht="15.75" customHeight="1" thickBot="1" x14ac:dyDescent="0.25">
      <c r="A95" s="48"/>
      <c r="B95" s="206"/>
      <c r="C95" s="150"/>
      <c r="D95" s="151"/>
      <c r="E95" s="205" t="s">
        <v>179</v>
      </c>
      <c r="F95" s="201">
        <f>F19</f>
        <v>578952</v>
      </c>
    </row>
    <row r="96" spans="1:6" s="50" customFormat="1" ht="24.75" customHeight="1" x14ac:dyDescent="0.2">
      <c r="A96" s="48"/>
      <c r="B96" s="171" t="s">
        <v>176</v>
      </c>
      <c r="C96" s="186" t="s">
        <v>177</v>
      </c>
      <c r="D96" s="207">
        <v>16670319</v>
      </c>
      <c r="E96" s="182" t="s">
        <v>180</v>
      </c>
      <c r="F96" s="201">
        <f>F87</f>
        <v>851110</v>
      </c>
    </row>
    <row r="97" spans="1:6" s="51" customFormat="1" ht="21" customHeight="1" x14ac:dyDescent="0.2">
      <c r="A97" s="48"/>
      <c r="B97" s="208"/>
      <c r="C97" s="153" t="s">
        <v>178</v>
      </c>
      <c r="D97" s="151"/>
      <c r="E97" s="179" t="s">
        <v>202</v>
      </c>
      <c r="F97" s="201">
        <f>F8</f>
        <v>5553802</v>
      </c>
    </row>
    <row r="98" spans="1:6" s="50" customFormat="1" ht="21" customHeight="1" x14ac:dyDescent="0.2">
      <c r="A98" s="52"/>
      <c r="B98" s="208"/>
      <c r="C98" s="155"/>
      <c r="D98" s="163"/>
      <c r="E98" s="179"/>
      <c r="F98" s="183"/>
    </row>
    <row r="99" spans="1:6" s="51" customFormat="1" ht="13.5" thickBot="1" x14ac:dyDescent="0.25">
      <c r="A99" s="48"/>
      <c r="B99" s="209" t="s">
        <v>50</v>
      </c>
      <c r="C99" s="168"/>
      <c r="D99" s="210">
        <f>D96+D97</f>
        <v>16670319</v>
      </c>
      <c r="E99" s="211"/>
      <c r="F99" s="212"/>
    </row>
    <row r="100" spans="1:6" s="50" customFormat="1" ht="16.5" customHeight="1" x14ac:dyDescent="0.2">
      <c r="A100" s="48"/>
      <c r="B100" s="174"/>
      <c r="C100" s="169"/>
      <c r="D100" s="207"/>
      <c r="E100" s="177"/>
      <c r="F100" s="213"/>
    </row>
    <row r="101" spans="1:6" s="50" customFormat="1" ht="16.5" customHeight="1" thickBot="1" x14ac:dyDescent="0.25">
      <c r="A101" s="48"/>
      <c r="B101" s="214" t="s">
        <v>106</v>
      </c>
      <c r="C101" s="215"/>
      <c r="D101" s="216">
        <v>8132429</v>
      </c>
      <c r="E101" s="179" t="s">
        <v>64</v>
      </c>
      <c r="F101" s="180">
        <v>1198623</v>
      </c>
    </row>
    <row r="102" spans="1:6" s="50" customFormat="1" ht="16.5" customHeight="1" thickBot="1" x14ac:dyDescent="0.25">
      <c r="A102" s="48"/>
      <c r="B102" s="217" t="s">
        <v>70</v>
      </c>
      <c r="C102" s="218"/>
      <c r="D102" s="219">
        <f>D32+D76+D83+D94+D99+D54+D101</f>
        <v>25479748</v>
      </c>
      <c r="E102" s="220"/>
      <c r="F102" s="303">
        <f>F91+F92+F93+F94+F95+F96+F101+F97</f>
        <v>25479748</v>
      </c>
    </row>
    <row r="103" spans="1:6" s="50" customFormat="1" ht="16.5" customHeight="1" thickBot="1" x14ac:dyDescent="0.25">
      <c r="A103" s="48"/>
      <c r="B103" s="233" t="s">
        <v>234</v>
      </c>
      <c r="C103" s="234"/>
      <c r="D103" s="235"/>
      <c r="E103" s="236"/>
      <c r="F103" s="232"/>
    </row>
    <row r="104" spans="1:6" s="51" customFormat="1" ht="16.5" customHeight="1" thickBot="1" x14ac:dyDescent="0.3">
      <c r="A104" s="48"/>
      <c r="B104" s="321" t="s">
        <v>44</v>
      </c>
      <c r="C104" s="237" t="s">
        <v>45</v>
      </c>
      <c r="D104" s="237"/>
      <c r="E104" s="237" t="s">
        <v>46</v>
      </c>
      <c r="F104" s="238"/>
    </row>
    <row r="105" spans="1:6" s="50" customFormat="1" ht="27" customHeight="1" thickBot="1" x14ac:dyDescent="0.3">
      <c r="A105" s="48"/>
      <c r="B105" s="322"/>
      <c r="C105" s="239"/>
      <c r="D105" s="240" t="s">
        <v>47</v>
      </c>
      <c r="E105" s="241" t="s">
        <v>48</v>
      </c>
      <c r="F105" s="242" t="s">
        <v>47</v>
      </c>
    </row>
    <row r="106" spans="1:6" s="50" customFormat="1" ht="15" customHeight="1" x14ac:dyDescent="0.2">
      <c r="A106" s="48"/>
      <c r="B106" s="243" t="s">
        <v>185</v>
      </c>
      <c r="C106" s="244"/>
      <c r="D106" s="245"/>
      <c r="E106" s="246" t="s">
        <v>182</v>
      </c>
      <c r="F106" s="247"/>
    </row>
    <row r="107" spans="1:6" s="50" customFormat="1" ht="21" customHeight="1" x14ac:dyDescent="0.2">
      <c r="A107" s="48"/>
      <c r="B107" s="248"/>
      <c r="C107" s="249"/>
      <c r="D107" s="250"/>
      <c r="E107" s="251"/>
      <c r="F107" s="252"/>
    </row>
    <row r="108" spans="1:6" s="50" customFormat="1" ht="18" customHeight="1" x14ac:dyDescent="0.2">
      <c r="A108" s="48"/>
      <c r="B108" s="253"/>
      <c r="C108" s="231"/>
      <c r="D108" s="250"/>
      <c r="E108" s="251"/>
      <c r="F108" s="254"/>
    </row>
    <row r="109" spans="1:6" s="50" customFormat="1" ht="17.25" customHeight="1" x14ac:dyDescent="0.25">
      <c r="A109" s="48"/>
      <c r="B109" s="255"/>
      <c r="C109" s="256"/>
      <c r="D109" s="257">
        <f>SUM(D107:D108)</f>
        <v>0</v>
      </c>
      <c r="E109" s="258"/>
      <c r="F109" s="254"/>
    </row>
    <row r="110" spans="1:6" s="50" customFormat="1" ht="14.25" customHeight="1" x14ac:dyDescent="0.2">
      <c r="A110" s="48"/>
      <c r="B110" s="259" t="s">
        <v>51</v>
      </c>
      <c r="C110" s="260"/>
      <c r="D110" s="261">
        <f>D109</f>
        <v>0</v>
      </c>
      <c r="E110" s="262" t="s">
        <v>50</v>
      </c>
      <c r="F110" s="263">
        <f>F107+F108</f>
        <v>0</v>
      </c>
    </row>
    <row r="111" spans="1:6" s="51" customFormat="1" ht="24.75" customHeight="1" x14ac:dyDescent="0.2">
      <c r="A111" s="48"/>
      <c r="B111" s="264" t="s">
        <v>184</v>
      </c>
      <c r="C111" s="265"/>
      <c r="D111" s="266"/>
      <c r="E111" s="260" t="s">
        <v>183</v>
      </c>
      <c r="F111" s="267"/>
    </row>
    <row r="112" spans="1:6" ht="13.5" customHeight="1" x14ac:dyDescent="0.2">
      <c r="A112" s="43"/>
      <c r="B112" s="268"/>
      <c r="C112" s="260"/>
      <c r="D112" s="254"/>
      <c r="E112" s="269"/>
      <c r="F112" s="267"/>
    </row>
    <row r="113" spans="1:6" x14ac:dyDescent="0.2">
      <c r="A113" s="43"/>
      <c r="B113" s="270"/>
      <c r="C113" s="271"/>
      <c r="D113" s="267"/>
      <c r="E113" s="272" t="s">
        <v>50</v>
      </c>
      <c r="F113" s="273">
        <f>F111</f>
        <v>0</v>
      </c>
    </row>
    <row r="114" spans="1:6" x14ac:dyDescent="0.2">
      <c r="A114" s="43"/>
      <c r="B114" s="274"/>
      <c r="C114" s="275"/>
      <c r="D114" s="263"/>
      <c r="E114" s="276"/>
      <c r="F114" s="277"/>
    </row>
    <row r="115" spans="1:6" x14ac:dyDescent="0.2">
      <c r="A115" s="43"/>
      <c r="B115" s="278" t="s">
        <v>186</v>
      </c>
      <c r="C115" s="279"/>
      <c r="D115" s="280"/>
      <c r="E115" s="281" t="s">
        <v>187</v>
      </c>
      <c r="F115" s="302">
        <f>F110+F113</f>
        <v>0</v>
      </c>
    </row>
    <row r="116" spans="1:6" x14ac:dyDescent="0.2">
      <c r="A116" s="43"/>
      <c r="B116" s="282" t="s">
        <v>235</v>
      </c>
      <c r="C116" s="283"/>
      <c r="D116" s="282"/>
      <c r="E116" s="284"/>
      <c r="F116" s="285"/>
    </row>
    <row r="117" spans="1:6" x14ac:dyDescent="0.2">
      <c r="A117" s="43"/>
      <c r="B117" s="286"/>
      <c r="C117" s="287"/>
      <c r="D117" s="288"/>
      <c r="E117" s="289"/>
      <c r="F117" s="288"/>
    </row>
    <row r="118" spans="1:6" x14ac:dyDescent="0.2">
      <c r="A118" s="43"/>
      <c r="B118" s="290"/>
      <c r="C118" s="291"/>
      <c r="D118" s="292"/>
      <c r="E118" s="293"/>
      <c r="F118" s="292"/>
    </row>
    <row r="119" spans="1:6" x14ac:dyDescent="0.2">
      <c r="A119" s="43"/>
      <c r="B119" s="290"/>
      <c r="C119" s="283"/>
      <c r="D119" s="292"/>
      <c r="E119" s="293"/>
      <c r="F119" s="292"/>
    </row>
    <row r="120" spans="1:6" x14ac:dyDescent="0.2">
      <c r="A120" s="43"/>
      <c r="B120" s="290"/>
      <c r="C120" s="282"/>
      <c r="D120" s="292"/>
      <c r="E120" s="293"/>
      <c r="F120" s="292"/>
    </row>
    <row r="121" spans="1:6" x14ac:dyDescent="0.2">
      <c r="A121" s="43"/>
      <c r="B121" s="290"/>
      <c r="C121" s="284"/>
      <c r="D121" s="292"/>
      <c r="E121" s="293"/>
      <c r="F121" s="292"/>
    </row>
    <row r="122" spans="1:6" x14ac:dyDescent="0.2">
      <c r="A122" s="43"/>
      <c r="B122" s="290"/>
      <c r="C122" s="284"/>
      <c r="D122" s="292"/>
      <c r="E122" s="293"/>
      <c r="F122" s="294">
        <f>SUM(F116:F121)</f>
        <v>0</v>
      </c>
    </row>
    <row r="123" spans="1:6" ht="36.75" customHeight="1" x14ac:dyDescent="0.2">
      <c r="A123" s="43"/>
      <c r="B123" s="290"/>
      <c r="C123" s="284"/>
      <c r="D123" s="292"/>
      <c r="E123" s="293"/>
      <c r="F123" s="295"/>
    </row>
    <row r="124" spans="1:6" x14ac:dyDescent="0.2">
      <c r="A124" s="54" t="s">
        <v>1</v>
      </c>
      <c r="B124" s="296"/>
      <c r="C124" s="297"/>
      <c r="D124" s="298"/>
      <c r="E124" s="299"/>
      <c r="F124" s="300"/>
    </row>
    <row r="125" spans="1:6" s="44" customFormat="1" ht="17.25" customHeight="1" thickBot="1" x14ac:dyDescent="0.3">
      <c r="A125" s="320"/>
      <c r="B125" s="301" t="s">
        <v>70</v>
      </c>
      <c r="C125" s="289"/>
      <c r="D125" s="305">
        <f>SUM(D117:D124)</f>
        <v>0</v>
      </c>
      <c r="E125" s="301" t="s">
        <v>70</v>
      </c>
      <c r="F125" s="308"/>
    </row>
    <row r="126" spans="1:6" s="44" customFormat="1" ht="22.5" customHeight="1" thickBot="1" x14ac:dyDescent="0.3">
      <c r="A126" s="320"/>
      <c r="B126" s="304" t="s">
        <v>72</v>
      </c>
      <c r="C126" s="306"/>
      <c r="D126" s="307">
        <f>D102</f>
        <v>25479748</v>
      </c>
      <c r="E126" s="304" t="s">
        <v>72</v>
      </c>
      <c r="F126" s="309">
        <f>F102+F115</f>
        <v>25479748</v>
      </c>
    </row>
    <row r="127" spans="1:6" x14ac:dyDescent="0.2">
      <c r="A127" s="55"/>
      <c r="C127" s="40"/>
      <c r="D127" s="4"/>
      <c r="E127" s="40"/>
      <c r="F127" s="4"/>
    </row>
    <row r="128" spans="1:6" x14ac:dyDescent="0.2">
      <c r="A128" s="55"/>
      <c r="C128" s="40"/>
      <c r="D128" s="4"/>
      <c r="E128" s="40"/>
      <c r="F128" s="4"/>
    </row>
    <row r="129" spans="1:6" x14ac:dyDescent="0.2">
      <c r="A129" s="55"/>
      <c r="C129" s="40"/>
      <c r="D129" s="4"/>
      <c r="E129" s="40"/>
      <c r="F129" s="4"/>
    </row>
    <row r="130" spans="1:6" s="57" customFormat="1" ht="13.5" x14ac:dyDescent="0.25">
      <c r="A130" s="56"/>
      <c r="B130" s="4"/>
      <c r="C130" s="40"/>
      <c r="D130" s="4"/>
      <c r="E130" s="40"/>
    </row>
    <row r="131" spans="1:6" s="3" customFormat="1" x14ac:dyDescent="0.2">
      <c r="A131" s="55"/>
      <c r="B131" s="4"/>
      <c r="C131" s="40"/>
      <c r="D131" s="4"/>
      <c r="E131" s="40"/>
    </row>
    <row r="132" spans="1:6" ht="42" customHeight="1" x14ac:dyDescent="0.2">
      <c r="A132" s="55"/>
    </row>
    <row r="133" spans="1:6" x14ac:dyDescent="0.2">
      <c r="A133" s="55"/>
    </row>
    <row r="134" spans="1:6" s="50" customFormat="1" ht="28.5" customHeight="1" x14ac:dyDescent="0.2">
      <c r="A134" s="58"/>
      <c r="B134" s="4"/>
      <c r="C134" s="4"/>
      <c r="D134" s="40"/>
      <c r="E134" s="4"/>
      <c r="F134" s="40"/>
    </row>
    <row r="135" spans="1:6" s="50" customFormat="1" ht="28.5" customHeight="1" x14ac:dyDescent="0.2">
      <c r="A135" s="58"/>
      <c r="B135" s="4"/>
      <c r="C135" s="4"/>
      <c r="D135" s="40"/>
      <c r="E135" s="4"/>
      <c r="F135" s="40"/>
    </row>
    <row r="136" spans="1:6" s="50" customFormat="1" ht="19.5" customHeight="1" x14ac:dyDescent="0.2">
      <c r="A136" s="58"/>
      <c r="B136" s="4"/>
      <c r="C136" s="4"/>
      <c r="D136" s="40"/>
      <c r="E136" s="4"/>
      <c r="F136" s="40"/>
    </row>
    <row r="137" spans="1:6" s="50" customFormat="1" ht="17.25" customHeight="1" x14ac:dyDescent="0.2">
      <c r="A137" s="58"/>
      <c r="B137" s="4"/>
      <c r="C137" s="4"/>
      <c r="D137" s="40"/>
      <c r="E137" s="4"/>
      <c r="F137" s="40"/>
    </row>
    <row r="138" spans="1:6" s="50" customFormat="1" ht="17.25" customHeight="1" x14ac:dyDescent="0.2">
      <c r="A138" s="58"/>
      <c r="B138" s="4"/>
      <c r="C138" s="4"/>
      <c r="D138" s="40"/>
      <c r="E138" s="4"/>
      <c r="F138" s="40"/>
    </row>
    <row r="139" spans="1:6" s="50" customFormat="1" ht="19.5" customHeight="1" x14ac:dyDescent="0.2">
      <c r="A139" s="58"/>
      <c r="B139" s="4"/>
      <c r="C139" s="4"/>
      <c r="D139" s="40"/>
      <c r="E139" s="4"/>
      <c r="F139" s="40"/>
    </row>
    <row r="140" spans="1:6" x14ac:dyDescent="0.2">
      <c r="A140" s="55"/>
    </row>
    <row r="141" spans="1:6" s="50" customFormat="1" x14ac:dyDescent="0.2">
      <c r="A141" s="58"/>
      <c r="B141" s="4"/>
      <c r="C141" s="4"/>
      <c r="D141" s="40"/>
      <c r="E141" s="4"/>
      <c r="F141" s="40"/>
    </row>
    <row r="142" spans="1:6" s="50" customFormat="1" x14ac:dyDescent="0.2">
      <c r="A142" s="58"/>
      <c r="B142" s="4"/>
      <c r="C142" s="4"/>
      <c r="D142" s="40"/>
      <c r="E142" s="4"/>
      <c r="F142" s="40"/>
    </row>
    <row r="143" spans="1:6" s="50" customFormat="1" x14ac:dyDescent="0.2">
      <c r="A143" s="58"/>
      <c r="B143" s="4"/>
      <c r="C143" s="4"/>
      <c r="D143" s="40"/>
      <c r="E143" s="4"/>
      <c r="F143" s="40"/>
    </row>
    <row r="144" spans="1:6" s="50" customFormat="1" x14ac:dyDescent="0.2">
      <c r="A144" s="58"/>
      <c r="B144" s="4"/>
      <c r="C144" s="4"/>
      <c r="D144" s="40"/>
      <c r="E144" s="4"/>
      <c r="F144" s="40"/>
    </row>
    <row r="145" spans="1:6" s="50" customFormat="1" x14ac:dyDescent="0.2">
      <c r="A145" s="58"/>
      <c r="B145" s="4"/>
      <c r="C145" s="4"/>
      <c r="D145" s="40"/>
      <c r="E145" s="4"/>
      <c r="F145" s="40"/>
    </row>
    <row r="146" spans="1:6" s="51" customFormat="1" ht="18" customHeight="1" x14ac:dyDescent="0.2">
      <c r="A146" s="58"/>
      <c r="B146" s="4"/>
      <c r="C146" s="4"/>
      <c r="D146" s="40"/>
      <c r="E146" s="4"/>
      <c r="F146" s="40"/>
    </row>
    <row r="147" spans="1:6" s="50" customFormat="1" ht="18.75" customHeight="1" x14ac:dyDescent="0.2">
      <c r="A147" s="60"/>
      <c r="B147" s="4"/>
      <c r="C147" s="4"/>
      <c r="D147" s="40"/>
      <c r="E147" s="4"/>
      <c r="F147" s="40"/>
    </row>
    <row r="148" spans="1:6" s="50" customFormat="1" ht="27.75" customHeight="1" x14ac:dyDescent="0.2">
      <c r="A148" s="58"/>
      <c r="B148" s="4"/>
      <c r="C148" s="4"/>
      <c r="D148" s="40"/>
      <c r="E148" s="4"/>
      <c r="F148" s="40"/>
    </row>
    <row r="149" spans="1:6" s="50" customFormat="1" ht="25.5" customHeight="1" x14ac:dyDescent="0.2">
      <c r="A149" s="58"/>
      <c r="B149" s="4"/>
      <c r="C149" s="4"/>
      <c r="D149" s="40"/>
      <c r="E149" s="4"/>
      <c r="F149" s="40"/>
    </row>
    <row r="150" spans="1:6" s="50" customFormat="1" ht="17.25" customHeight="1" x14ac:dyDescent="0.2">
      <c r="A150" s="58"/>
      <c r="B150" s="4"/>
      <c r="C150" s="4"/>
      <c r="D150" s="40"/>
      <c r="E150" s="4"/>
      <c r="F150" s="40"/>
    </row>
    <row r="151" spans="1:6" s="50" customFormat="1" ht="17.25" customHeight="1" x14ac:dyDescent="0.2">
      <c r="A151" s="58"/>
      <c r="B151" s="4"/>
      <c r="C151" s="4"/>
      <c r="D151" s="40"/>
      <c r="E151" s="4"/>
      <c r="F151" s="40"/>
    </row>
    <row r="152" spans="1:6" s="50" customFormat="1" ht="17.25" customHeight="1" x14ac:dyDescent="0.2">
      <c r="A152" s="58"/>
      <c r="B152" s="4"/>
      <c r="C152" s="4"/>
      <c r="D152" s="40"/>
      <c r="E152" s="4"/>
      <c r="F152" s="40"/>
    </row>
    <row r="153" spans="1:6" s="50" customFormat="1" ht="17.25" customHeight="1" x14ac:dyDescent="0.2">
      <c r="A153" s="58"/>
      <c r="B153" s="4"/>
      <c r="C153" s="4"/>
      <c r="D153" s="40"/>
      <c r="E153" s="4"/>
      <c r="F153" s="40"/>
    </row>
    <row r="154" spans="1:6" s="50" customFormat="1" ht="27.75" customHeight="1" x14ac:dyDescent="0.2">
      <c r="A154" s="58"/>
      <c r="B154" s="4"/>
      <c r="C154" s="4"/>
      <c r="D154" s="40"/>
      <c r="E154" s="4"/>
      <c r="F154" s="40"/>
    </row>
    <row r="155" spans="1:6" s="50" customFormat="1" ht="15.75" customHeight="1" x14ac:dyDescent="0.2">
      <c r="A155" s="58"/>
      <c r="B155" s="4"/>
      <c r="C155" s="4"/>
      <c r="D155" s="40"/>
      <c r="E155" s="4"/>
      <c r="F155" s="40"/>
    </row>
    <row r="156" spans="1:6" s="50" customFormat="1" ht="17.25" customHeight="1" x14ac:dyDescent="0.2">
      <c r="A156" s="58"/>
      <c r="B156" s="4"/>
      <c r="C156" s="4"/>
      <c r="D156" s="40"/>
      <c r="E156" s="4"/>
      <c r="F156" s="40"/>
    </row>
    <row r="157" spans="1:6" ht="23.25" customHeight="1" x14ac:dyDescent="0.2">
      <c r="A157" s="61"/>
    </row>
    <row r="158" spans="1:6" x14ac:dyDescent="0.2">
      <c r="A158" s="61"/>
    </row>
    <row r="159" spans="1:6" x14ac:dyDescent="0.2">
      <c r="A159" s="61"/>
    </row>
    <row r="160" spans="1:6" x14ac:dyDescent="0.2">
      <c r="A160" s="61"/>
    </row>
    <row r="161" spans="1:1" x14ac:dyDescent="0.2">
      <c r="A161" s="61"/>
    </row>
    <row r="162" spans="1:1" x14ac:dyDescent="0.2">
      <c r="A162" s="61"/>
    </row>
    <row r="163" spans="1:1" x14ac:dyDescent="0.2">
      <c r="A163" s="61"/>
    </row>
    <row r="164" spans="1:1" x14ac:dyDescent="0.2">
      <c r="A164" s="61"/>
    </row>
    <row r="165" spans="1:1" x14ac:dyDescent="0.2">
      <c r="A165" s="61"/>
    </row>
    <row r="166" spans="1:1" x14ac:dyDescent="0.2">
      <c r="A166" s="61"/>
    </row>
    <row r="167" spans="1:1" x14ac:dyDescent="0.2">
      <c r="A167" s="61"/>
    </row>
    <row r="168" spans="1:1" ht="16.5" customHeight="1" x14ac:dyDescent="0.2">
      <c r="A168" s="61"/>
    </row>
    <row r="169" spans="1:1" ht="27.75" customHeight="1" x14ac:dyDescent="0.2">
      <c r="A169" s="62" t="s">
        <v>1</v>
      </c>
    </row>
    <row r="170" spans="1:1" x14ac:dyDescent="0.2">
      <c r="A170" s="63"/>
    </row>
    <row r="171" spans="1:1" x14ac:dyDescent="0.2">
      <c r="A171" s="63"/>
    </row>
    <row r="172" spans="1:1" x14ac:dyDescent="0.2">
      <c r="A172" s="63"/>
    </row>
    <row r="173" spans="1:1" x14ac:dyDescent="0.2">
      <c r="A173" s="63"/>
    </row>
    <row r="174" spans="1:1" x14ac:dyDescent="0.2">
      <c r="A174" s="63"/>
    </row>
    <row r="175" spans="1:1" x14ac:dyDescent="0.2">
      <c r="A175" s="63"/>
    </row>
    <row r="176" spans="1:1" x14ac:dyDescent="0.2">
      <c r="A176" s="63"/>
    </row>
    <row r="177" spans="1:1" x14ac:dyDescent="0.2">
      <c r="A177" s="63"/>
    </row>
    <row r="178" spans="1:1" x14ac:dyDescent="0.2">
      <c r="A178" s="63"/>
    </row>
  </sheetData>
  <mergeCells count="8">
    <mergeCell ref="A125:A126"/>
    <mergeCell ref="B104:B105"/>
    <mergeCell ref="B2:F2"/>
    <mergeCell ref="B4:D4"/>
    <mergeCell ref="A6:A7"/>
    <mergeCell ref="B6:B7"/>
    <mergeCell ref="C6:D6"/>
    <mergeCell ref="E6:F6"/>
  </mergeCells>
  <phoneticPr fontId="0" type="noConversion"/>
  <pageMargins left="0.25" right="0.25" top="0.75" bottom="0.75" header="0.51180555555555496" footer="0.51180555555555496"/>
  <pageSetup paperSize="9" scale="75" firstPageNumber="0" orientation="landscape" r:id="rId1"/>
  <rowBreaks count="3" manualBreakCount="3">
    <brk id="34" max="16383" man="1"/>
    <brk id="71" max="16383" man="1"/>
    <brk id="1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zoomScalePageLayoutView="60" workbookViewId="0">
      <selection activeCell="B9" sqref="B9"/>
    </sheetView>
  </sheetViews>
  <sheetFormatPr defaultColWidth="9.42578125" defaultRowHeight="12.75" x14ac:dyDescent="0.2"/>
  <cols>
    <col min="1" max="1" width="6.140625" customWidth="1"/>
    <col min="2" max="2" width="89.7109375" customWidth="1"/>
    <col min="3" max="3" width="10.85546875" customWidth="1"/>
    <col min="4" max="4" width="9.42578125" customWidth="1"/>
    <col min="5" max="5" width="12.140625" customWidth="1"/>
  </cols>
  <sheetData>
    <row r="1" spans="1:5" ht="13.9" customHeight="1" x14ac:dyDescent="0.2">
      <c r="A1" s="330" t="s">
        <v>238</v>
      </c>
      <c r="B1" s="330"/>
      <c r="C1" s="330"/>
      <c r="D1" s="330"/>
      <c r="E1" s="64"/>
    </row>
    <row r="2" spans="1:5" x14ac:dyDescent="0.2">
      <c r="A2" s="323" t="s">
        <v>211</v>
      </c>
      <c r="B2" s="323"/>
      <c r="C2" s="323"/>
      <c r="D2" s="323"/>
      <c r="E2" s="323"/>
    </row>
    <row r="3" spans="1:5" ht="34.5" x14ac:dyDescent="0.25">
      <c r="A3" s="41"/>
      <c r="B3" s="41" t="s">
        <v>73</v>
      </c>
      <c r="C3" s="65" t="s">
        <v>74</v>
      </c>
      <c r="D3" s="66" t="s">
        <v>75</v>
      </c>
      <c r="E3" s="65" t="s">
        <v>76</v>
      </c>
    </row>
    <row r="4" spans="1:5" ht="15.75" customHeight="1" x14ac:dyDescent="0.2">
      <c r="A4" s="329" t="s">
        <v>77</v>
      </c>
      <c r="B4" s="329"/>
      <c r="C4" s="67"/>
      <c r="D4" s="67"/>
      <c r="E4" s="68"/>
    </row>
    <row r="5" spans="1:5" x14ac:dyDescent="0.2">
      <c r="A5" s="57"/>
      <c r="B5" s="69" t="s">
        <v>78</v>
      </c>
      <c r="C5" s="70"/>
      <c r="D5" s="70"/>
      <c r="E5" s="71"/>
    </row>
    <row r="6" spans="1:5" x14ac:dyDescent="0.2">
      <c r="A6" s="4"/>
      <c r="B6" s="75" t="s">
        <v>151</v>
      </c>
      <c r="C6" s="73"/>
      <c r="D6" s="73"/>
      <c r="E6" s="74"/>
    </row>
    <row r="7" spans="1:5" x14ac:dyDescent="0.2">
      <c r="A7" s="4"/>
      <c r="B7" s="76" t="s">
        <v>155</v>
      </c>
      <c r="C7" s="77"/>
      <c r="D7" s="78"/>
      <c r="E7" s="79">
        <v>410320</v>
      </c>
    </row>
    <row r="8" spans="1:5" x14ac:dyDescent="0.2">
      <c r="A8" s="4"/>
      <c r="B8" s="80" t="s">
        <v>154</v>
      </c>
      <c r="C8" s="78"/>
      <c r="D8" s="78"/>
      <c r="E8" s="79">
        <v>512000</v>
      </c>
    </row>
    <row r="9" spans="1:5" x14ac:dyDescent="0.2">
      <c r="A9" s="4"/>
      <c r="B9" s="80" t="s">
        <v>153</v>
      </c>
      <c r="C9" s="78"/>
      <c r="D9" s="78"/>
      <c r="E9" s="79">
        <v>100000</v>
      </c>
    </row>
    <row r="10" spans="1:5" x14ac:dyDescent="0.2">
      <c r="A10" s="4"/>
      <c r="B10" s="80" t="s">
        <v>152</v>
      </c>
      <c r="C10" s="78"/>
      <c r="D10" s="79"/>
      <c r="E10" s="79">
        <v>129390</v>
      </c>
    </row>
    <row r="11" spans="1:5" ht="20.100000000000001" customHeight="1" x14ac:dyDescent="0.2">
      <c r="A11" s="4"/>
      <c r="B11" s="72" t="s">
        <v>212</v>
      </c>
      <c r="C11" s="73"/>
      <c r="D11" s="73"/>
      <c r="E11" s="74">
        <v>8884509</v>
      </c>
    </row>
    <row r="12" spans="1:5" x14ac:dyDescent="0.2">
      <c r="A12" s="4"/>
      <c r="B12" s="81" t="s">
        <v>79</v>
      </c>
      <c r="C12" s="82"/>
      <c r="D12" s="82"/>
      <c r="E12" s="83"/>
    </row>
    <row r="13" spans="1:5" x14ac:dyDescent="0.2">
      <c r="A13" s="4"/>
      <c r="B13" s="72" t="s">
        <v>80</v>
      </c>
      <c r="C13" s="84"/>
      <c r="D13" s="84"/>
      <c r="E13" s="40"/>
    </row>
    <row r="14" spans="1:5" x14ac:dyDescent="0.2">
      <c r="A14" s="4"/>
      <c r="B14" s="81" t="s">
        <v>81</v>
      </c>
      <c r="C14" s="82"/>
      <c r="D14" s="82"/>
      <c r="E14" s="83"/>
    </row>
    <row r="15" spans="1:5" x14ac:dyDescent="0.2">
      <c r="A15" s="4"/>
      <c r="B15" s="72" t="s">
        <v>82</v>
      </c>
      <c r="C15" s="84"/>
      <c r="D15" s="84"/>
      <c r="E15" s="40">
        <v>4834100</v>
      </c>
    </row>
    <row r="16" spans="1:5" x14ac:dyDescent="0.2">
      <c r="A16" s="4"/>
      <c r="B16" s="81" t="s">
        <v>83</v>
      </c>
      <c r="C16" s="82"/>
      <c r="D16" s="82"/>
      <c r="E16" s="83"/>
    </row>
    <row r="17" spans="1:5" ht="20.100000000000001" customHeight="1" x14ac:dyDescent="0.2">
      <c r="A17" s="4"/>
      <c r="B17" s="72" t="s">
        <v>84</v>
      </c>
      <c r="C17" s="84"/>
      <c r="D17" s="84"/>
      <c r="E17" s="40">
        <v>1800000</v>
      </c>
    </row>
    <row r="18" spans="1:5" x14ac:dyDescent="0.2">
      <c r="A18" s="4"/>
      <c r="B18" s="81" t="s">
        <v>85</v>
      </c>
      <c r="C18" s="82"/>
      <c r="D18" s="82"/>
      <c r="E18" s="83"/>
    </row>
    <row r="19" spans="1:5" ht="15" x14ac:dyDescent="0.25">
      <c r="A19" s="41"/>
      <c r="B19" s="85" t="s">
        <v>86</v>
      </c>
      <c r="C19" s="86"/>
      <c r="D19" s="86"/>
      <c r="E19" s="86">
        <f>E7+E8+E9+E10+E11+E15+E17</f>
        <v>16670319</v>
      </c>
    </row>
    <row r="20" spans="1:5" s="89" customFormat="1" ht="13.9" customHeight="1" x14ac:dyDescent="0.25">
      <c r="A20" s="328" t="s">
        <v>87</v>
      </c>
      <c r="B20" s="328"/>
      <c r="C20" s="87"/>
      <c r="D20" s="88"/>
      <c r="E20" s="87"/>
    </row>
    <row r="21" spans="1:5" x14ac:dyDescent="0.2">
      <c r="A21" s="4"/>
      <c r="B21" s="76" t="s">
        <v>88</v>
      </c>
      <c r="C21" s="40"/>
      <c r="D21" s="40"/>
      <c r="E21" s="40"/>
    </row>
    <row r="22" spans="1:5" x14ac:dyDescent="0.2">
      <c r="A22" s="4"/>
      <c r="B22" s="76"/>
      <c r="C22" s="40"/>
      <c r="D22" s="90"/>
      <c r="E22" s="40"/>
    </row>
    <row r="23" spans="1:5" ht="14.45" customHeight="1" x14ac:dyDescent="0.25">
      <c r="A23" s="41"/>
      <c r="B23" s="331" t="s">
        <v>87</v>
      </c>
      <c r="C23" s="331"/>
      <c r="D23" s="86"/>
      <c r="E23" s="86"/>
    </row>
    <row r="24" spans="1:5" s="89" customFormat="1" ht="13.9" customHeight="1" x14ac:dyDescent="0.25">
      <c r="A24" s="328" t="s">
        <v>89</v>
      </c>
      <c r="B24" s="328"/>
      <c r="C24" s="87"/>
      <c r="D24" s="88"/>
      <c r="E24" s="87"/>
    </row>
    <row r="25" spans="1:5" ht="22.5" customHeight="1" x14ac:dyDescent="0.2">
      <c r="A25" s="91" t="s">
        <v>90</v>
      </c>
      <c r="B25" s="91" t="s">
        <v>50</v>
      </c>
      <c r="C25" s="92"/>
      <c r="D25" s="93"/>
      <c r="E25" s="92">
        <f>E19+E21+E24</f>
        <v>16670319</v>
      </c>
    </row>
    <row r="26" spans="1:5" ht="14.25" x14ac:dyDescent="0.2">
      <c r="A26" s="329" t="s">
        <v>91</v>
      </c>
      <c r="B26" s="329"/>
      <c r="C26" s="68"/>
      <c r="D26" s="94"/>
      <c r="E26" s="40"/>
    </row>
    <row r="27" spans="1:5" x14ac:dyDescent="0.2">
      <c r="A27" s="4"/>
      <c r="B27" s="4" t="s">
        <v>92</v>
      </c>
      <c r="C27" s="40"/>
      <c r="D27" s="90"/>
      <c r="E27" s="40">
        <v>197000</v>
      </c>
    </row>
    <row r="28" spans="1:5" x14ac:dyDescent="0.2">
      <c r="A28" s="4"/>
      <c r="B28" s="4" t="s">
        <v>93</v>
      </c>
      <c r="C28" s="40"/>
      <c r="D28" s="90"/>
      <c r="E28" s="40"/>
    </row>
    <row r="29" spans="1:5" ht="18" customHeight="1" x14ac:dyDescent="0.2">
      <c r="A29" s="91" t="s">
        <v>94</v>
      </c>
      <c r="B29" s="91" t="s">
        <v>95</v>
      </c>
      <c r="C29" s="92"/>
      <c r="D29" s="93"/>
      <c r="E29" s="92">
        <f>E27</f>
        <v>197000</v>
      </c>
    </row>
    <row r="30" spans="1:5" ht="23.25" customHeight="1" x14ac:dyDescent="0.25">
      <c r="A30" s="95"/>
      <c r="B30" s="95" t="s">
        <v>96</v>
      </c>
      <c r="C30" s="96"/>
      <c r="D30" s="97"/>
      <c r="E30" s="96">
        <f>E25+E29</f>
        <v>16867319</v>
      </c>
    </row>
  </sheetData>
  <mergeCells count="7">
    <mergeCell ref="A24:B24"/>
    <mergeCell ref="A26:B26"/>
    <mergeCell ref="A1:D1"/>
    <mergeCell ref="A2:E2"/>
    <mergeCell ref="A4:B4"/>
    <mergeCell ref="A20:B20"/>
    <mergeCell ref="B23:C23"/>
  </mergeCells>
  <phoneticPr fontId="0" type="noConversion"/>
  <pageMargins left="0.70833333333333304" right="0.70833333333333304" top="0.74791666666666701" bottom="0.74791666666666701" header="0.51180555555555496" footer="0.51180555555555496"/>
  <pageSetup paperSize="9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zoomScaleNormal="100" zoomScaleSheetLayoutView="100" zoomScalePageLayoutView="60" workbookViewId="0">
      <selection sqref="A1:C1"/>
    </sheetView>
  </sheetViews>
  <sheetFormatPr defaultColWidth="9.42578125" defaultRowHeight="12.75" x14ac:dyDescent="0.2"/>
  <cols>
    <col min="1" max="1" width="8.85546875" customWidth="1"/>
    <col min="2" max="2" width="45.5703125" customWidth="1"/>
    <col min="3" max="3" width="12.5703125" customWidth="1"/>
  </cols>
  <sheetData>
    <row r="1" spans="1:3" ht="13.5" x14ac:dyDescent="0.25">
      <c r="A1" s="332" t="s">
        <v>236</v>
      </c>
      <c r="B1" s="332"/>
      <c r="C1" s="332"/>
    </row>
    <row r="2" spans="1:3" x14ac:dyDescent="0.2">
      <c r="A2" s="5"/>
      <c r="B2" s="5"/>
      <c r="C2" s="99"/>
    </row>
    <row r="3" spans="1:3" x14ac:dyDescent="0.2">
      <c r="A3" s="323" t="s">
        <v>222</v>
      </c>
      <c r="B3" s="323"/>
      <c r="C3" s="323"/>
    </row>
    <row r="4" spans="1:3" x14ac:dyDescent="0.2">
      <c r="A4" s="323" t="s">
        <v>97</v>
      </c>
      <c r="B4" s="323"/>
      <c r="C4" s="323"/>
    </row>
    <row r="5" spans="1:3" x14ac:dyDescent="0.2">
      <c r="A5" s="2"/>
      <c r="B5" s="2"/>
      <c r="C5" s="2"/>
    </row>
    <row r="6" spans="1:3" x14ac:dyDescent="0.2">
      <c r="A6" s="46" t="s">
        <v>1</v>
      </c>
      <c r="B6" s="100" t="s">
        <v>98</v>
      </c>
      <c r="C6" s="101"/>
    </row>
    <row r="7" spans="1:3" x14ac:dyDescent="0.2">
      <c r="A7" s="59" t="s">
        <v>99</v>
      </c>
      <c r="B7" s="102" t="s">
        <v>65</v>
      </c>
      <c r="C7" s="103">
        <v>0</v>
      </c>
    </row>
    <row r="8" spans="1:3" x14ac:dyDescent="0.2">
      <c r="A8" s="59" t="s">
        <v>100</v>
      </c>
      <c r="B8" s="102"/>
      <c r="C8" s="103"/>
    </row>
    <row r="9" spans="1:3" x14ac:dyDescent="0.2">
      <c r="A9" s="46"/>
      <c r="B9" s="104" t="s">
        <v>50</v>
      </c>
      <c r="C9" s="105">
        <f>C7</f>
        <v>0</v>
      </c>
    </row>
    <row r="10" spans="1:3" x14ac:dyDescent="0.2">
      <c r="A10" s="4"/>
      <c r="B10" s="5"/>
      <c r="C10" s="99"/>
    </row>
    <row r="11" spans="1:3" x14ac:dyDescent="0.2">
      <c r="A11" s="3" t="s">
        <v>101</v>
      </c>
      <c r="B11" s="46" t="s">
        <v>102</v>
      </c>
      <c r="C11" s="68"/>
    </row>
    <row r="12" spans="1:3" x14ac:dyDescent="0.2">
      <c r="A12" s="5" t="s">
        <v>99</v>
      </c>
      <c r="B12" s="60"/>
      <c r="C12" s="106"/>
    </row>
    <row r="13" spans="1:3" x14ac:dyDescent="0.2">
      <c r="A13" s="3"/>
      <c r="B13" s="104" t="s">
        <v>50</v>
      </c>
      <c r="C13" s="105">
        <f>SUM(C12:C12)</f>
        <v>0</v>
      </c>
    </row>
    <row r="14" spans="1:3" x14ac:dyDescent="0.2">
      <c r="A14" s="4"/>
      <c r="B14" s="59"/>
      <c r="C14" s="40"/>
    </row>
    <row r="15" spans="1:3" x14ac:dyDescent="0.2">
      <c r="A15" s="3"/>
      <c r="B15" s="46"/>
      <c r="C15" s="68"/>
    </row>
    <row r="16" spans="1:3" x14ac:dyDescent="0.2">
      <c r="A16" s="3" t="s">
        <v>103</v>
      </c>
      <c r="B16" s="46" t="s">
        <v>104</v>
      </c>
      <c r="C16" s="68">
        <v>0</v>
      </c>
    </row>
    <row r="17" spans="1:3" x14ac:dyDescent="0.2">
      <c r="A17" s="4" t="s">
        <v>99</v>
      </c>
      <c r="B17" s="5"/>
      <c r="C17" s="99"/>
    </row>
    <row r="18" spans="1:3" x14ac:dyDescent="0.2">
      <c r="A18" s="3"/>
      <c r="B18" s="46" t="s">
        <v>50</v>
      </c>
      <c r="C18" s="68">
        <f>C17</f>
        <v>0</v>
      </c>
    </row>
    <row r="19" spans="1:3" x14ac:dyDescent="0.2">
      <c r="A19" s="3"/>
      <c r="B19" s="46"/>
      <c r="C19" s="68"/>
    </row>
    <row r="20" spans="1:3" x14ac:dyDescent="0.2">
      <c r="A20" s="3" t="s">
        <v>105</v>
      </c>
      <c r="B20" s="1" t="s">
        <v>106</v>
      </c>
      <c r="C20" s="107">
        <v>5997344</v>
      </c>
    </row>
    <row r="21" spans="1:3" x14ac:dyDescent="0.2">
      <c r="A21" s="4"/>
      <c r="B21" s="59"/>
      <c r="C21" s="84"/>
    </row>
    <row r="22" spans="1:3" x14ac:dyDescent="0.2">
      <c r="A22" s="46" t="s">
        <v>107</v>
      </c>
      <c r="B22" s="46" t="s">
        <v>108</v>
      </c>
      <c r="C22" s="101">
        <v>0</v>
      </c>
    </row>
    <row r="23" spans="1:3" x14ac:dyDescent="0.2">
      <c r="A23" s="4"/>
      <c r="B23" s="4"/>
      <c r="C23" s="84"/>
    </row>
    <row r="24" spans="1:3" x14ac:dyDescent="0.2">
      <c r="A24" s="4"/>
      <c r="B24" s="3" t="s">
        <v>66</v>
      </c>
      <c r="C24" s="67">
        <f>C9+C13+C18+C20+C22</f>
        <v>5997344</v>
      </c>
    </row>
  </sheetData>
  <mergeCells count="3">
    <mergeCell ref="A1:C1"/>
    <mergeCell ref="A3:C3"/>
    <mergeCell ref="A4:C4"/>
  </mergeCells>
  <phoneticPr fontId="0" type="noConversion"/>
  <pageMargins left="0.7" right="0.7" top="0.75" bottom="0.75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8"/>
  <sheetViews>
    <sheetView view="pageBreakPreview" zoomScale="120" zoomScaleNormal="100" zoomScaleSheetLayoutView="120" zoomScalePageLayoutView="60" workbookViewId="0">
      <selection activeCell="B14" sqref="B14"/>
    </sheetView>
  </sheetViews>
  <sheetFormatPr defaultColWidth="9.42578125" defaultRowHeight="12.75" x14ac:dyDescent="0.2"/>
  <cols>
    <col min="1" max="1" width="6" customWidth="1"/>
    <col min="2" max="2" width="45.28515625" customWidth="1"/>
  </cols>
  <sheetData>
    <row r="1" spans="1:3" ht="18" customHeight="1" x14ac:dyDescent="0.25">
      <c r="A1" s="332" t="s">
        <v>239</v>
      </c>
      <c r="B1" s="332"/>
      <c r="C1" s="332"/>
    </row>
    <row r="2" spans="1:3" ht="18" customHeight="1" x14ac:dyDescent="0.25">
      <c r="A2" s="98"/>
      <c r="B2" s="98"/>
      <c r="C2" s="98"/>
    </row>
    <row r="3" spans="1:3" x14ac:dyDescent="0.2">
      <c r="A3" s="323" t="s">
        <v>225</v>
      </c>
      <c r="B3" s="323"/>
      <c r="C3" s="323"/>
    </row>
    <row r="4" spans="1:3" x14ac:dyDescent="0.2">
      <c r="A4" s="2"/>
      <c r="B4" s="2"/>
      <c r="C4" s="42"/>
    </row>
    <row r="5" spans="1:3" x14ac:dyDescent="0.2">
      <c r="A5" s="3" t="s">
        <v>1</v>
      </c>
      <c r="B5" s="104" t="s">
        <v>109</v>
      </c>
      <c r="C5" s="68"/>
    </row>
    <row r="6" spans="1:3" x14ac:dyDescent="0.2">
      <c r="A6" s="4" t="s">
        <v>99</v>
      </c>
      <c r="B6" s="49" t="s">
        <v>226</v>
      </c>
      <c r="C6" s="53">
        <v>400000</v>
      </c>
    </row>
    <row r="7" spans="1:3" x14ac:dyDescent="0.2">
      <c r="A7" s="4"/>
      <c r="B7" s="49" t="s">
        <v>233</v>
      </c>
      <c r="C7" s="53">
        <v>43542</v>
      </c>
    </row>
    <row r="8" spans="1:3" x14ac:dyDescent="0.2">
      <c r="A8" s="3"/>
      <c r="B8" s="108" t="s">
        <v>50</v>
      </c>
      <c r="C8" s="68">
        <f>SUM(C6:C7)</f>
        <v>443542</v>
      </c>
    </row>
    <row r="9" spans="1:3" x14ac:dyDescent="0.2">
      <c r="A9" s="3"/>
      <c r="B9" s="109"/>
      <c r="C9" s="68"/>
    </row>
    <row r="10" spans="1:3" x14ac:dyDescent="0.2">
      <c r="A10" s="3" t="s">
        <v>101</v>
      </c>
      <c r="B10" s="104" t="s">
        <v>110</v>
      </c>
      <c r="C10" s="68">
        <v>0</v>
      </c>
    </row>
    <row r="11" spans="1:3" x14ac:dyDescent="0.2">
      <c r="A11" s="3"/>
      <c r="B11" s="104"/>
      <c r="C11" s="68"/>
    </row>
    <row r="12" spans="1:3" x14ac:dyDescent="0.2">
      <c r="A12" s="3"/>
      <c r="B12" s="104"/>
      <c r="C12" s="68"/>
    </row>
    <row r="13" spans="1:3" x14ac:dyDescent="0.2">
      <c r="A13" s="3" t="s">
        <v>103</v>
      </c>
      <c r="B13" s="104" t="s">
        <v>112</v>
      </c>
      <c r="C13" s="68">
        <f>C14+C15+C16</f>
        <v>4745000</v>
      </c>
    </row>
    <row r="14" spans="1:3" ht="15.75" x14ac:dyDescent="0.25">
      <c r="A14" s="110"/>
      <c r="B14" s="4" t="s">
        <v>220</v>
      </c>
      <c r="C14" s="111">
        <v>1270000</v>
      </c>
    </row>
    <row r="15" spans="1:3" x14ac:dyDescent="0.2">
      <c r="A15" s="3"/>
      <c r="B15" s="50" t="s">
        <v>213</v>
      </c>
      <c r="C15" s="40">
        <v>3175000</v>
      </c>
    </row>
    <row r="16" spans="1:3" x14ac:dyDescent="0.2">
      <c r="A16" s="3"/>
      <c r="B16" s="50" t="s">
        <v>221</v>
      </c>
      <c r="C16" s="40">
        <v>300000</v>
      </c>
    </row>
    <row r="17" spans="1:3" x14ac:dyDescent="0.2">
      <c r="A17" s="3" t="s">
        <v>105</v>
      </c>
      <c r="B17" s="51" t="s">
        <v>111</v>
      </c>
      <c r="C17" s="68">
        <f>C18</f>
        <v>808802</v>
      </c>
    </row>
    <row r="18" spans="1:3" x14ac:dyDescent="0.2">
      <c r="A18" s="110"/>
      <c r="B18" s="109" t="s">
        <v>219</v>
      </c>
      <c r="C18" s="112">
        <v>808802</v>
      </c>
    </row>
    <row r="19" spans="1:3" ht="13.5" x14ac:dyDescent="0.25">
      <c r="A19" s="41"/>
      <c r="B19" s="5"/>
      <c r="C19" s="40"/>
    </row>
    <row r="20" spans="1:3" ht="13.5" x14ac:dyDescent="0.25">
      <c r="A20" s="41"/>
      <c r="B20" s="5"/>
      <c r="C20" s="40"/>
    </row>
    <row r="21" spans="1:3" x14ac:dyDescent="0.2">
      <c r="A21" s="3" t="s">
        <v>107</v>
      </c>
      <c r="B21" s="104" t="s">
        <v>113</v>
      </c>
      <c r="C21" s="67">
        <v>0</v>
      </c>
    </row>
    <row r="22" spans="1:3" x14ac:dyDescent="0.2">
      <c r="A22" s="4"/>
      <c r="B22" s="104"/>
      <c r="C22" s="68"/>
    </row>
    <row r="23" spans="1:3" x14ac:dyDescent="0.2">
      <c r="A23" s="3" t="s">
        <v>114</v>
      </c>
      <c r="B23" s="104" t="s">
        <v>115</v>
      </c>
      <c r="C23" s="68">
        <v>0</v>
      </c>
    </row>
    <row r="24" spans="1:3" x14ac:dyDescent="0.2">
      <c r="A24" s="4"/>
      <c r="B24" s="104"/>
      <c r="C24" s="68"/>
    </row>
    <row r="25" spans="1:3" x14ac:dyDescent="0.2">
      <c r="A25" s="46" t="s">
        <v>116</v>
      </c>
      <c r="B25" s="113" t="s">
        <v>33</v>
      </c>
      <c r="C25" s="114"/>
    </row>
    <row r="26" spans="1:3" x14ac:dyDescent="0.2">
      <c r="A26" s="59"/>
      <c r="B26" s="115"/>
      <c r="C26" s="84"/>
    </row>
    <row r="27" spans="1:3" x14ac:dyDescent="0.2">
      <c r="A27" s="4"/>
      <c r="B27" s="104"/>
      <c r="C27" s="68"/>
    </row>
    <row r="28" spans="1:3" x14ac:dyDescent="0.2">
      <c r="A28" s="4"/>
      <c r="B28" s="104" t="s">
        <v>66</v>
      </c>
      <c r="C28" s="68">
        <f>C8+C13+C17</f>
        <v>5997344</v>
      </c>
    </row>
  </sheetData>
  <mergeCells count="2">
    <mergeCell ref="A1:C1"/>
    <mergeCell ref="A3:C3"/>
  </mergeCells>
  <phoneticPr fontId="0" type="noConversion"/>
  <pageMargins left="0.7" right="0.7" top="0.75" bottom="0.75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1"/>
  <sheetViews>
    <sheetView zoomScaleNormal="100" zoomScaleSheetLayoutView="100" zoomScalePageLayoutView="60" workbookViewId="0">
      <selection activeCell="C2" sqref="C2"/>
    </sheetView>
  </sheetViews>
  <sheetFormatPr defaultColWidth="9.28515625" defaultRowHeight="12.75" x14ac:dyDescent="0.2"/>
  <cols>
    <col min="1" max="1" width="37.7109375" style="4" customWidth="1"/>
    <col min="2" max="2" width="18.5703125" style="4" customWidth="1"/>
    <col min="3" max="3" width="6.7109375" style="4" customWidth="1"/>
    <col min="4" max="16384" width="9.28515625" style="4"/>
  </cols>
  <sheetData>
    <row r="1" spans="1:8" s="11" customFormat="1" ht="15.75" x14ac:dyDescent="0.25">
      <c r="A1" s="333" t="s">
        <v>240</v>
      </c>
      <c r="B1" s="333"/>
      <c r="C1" s="98"/>
      <c r="D1" s="98"/>
      <c r="E1" s="98"/>
      <c r="F1" s="98"/>
      <c r="G1" s="117"/>
      <c r="H1" s="117"/>
    </row>
    <row r="2" spans="1:8" s="11" customFormat="1" ht="15.75" x14ac:dyDescent="0.25">
      <c r="A2" s="116"/>
      <c r="B2" s="116"/>
      <c r="C2" s="98"/>
      <c r="D2" s="98"/>
      <c r="E2" s="98"/>
      <c r="F2" s="98"/>
      <c r="G2" s="117"/>
      <c r="H2" s="117"/>
    </row>
    <row r="3" spans="1:8" x14ac:dyDescent="0.2">
      <c r="A3" s="323" t="s">
        <v>117</v>
      </c>
      <c r="B3" s="323"/>
      <c r="C3" s="323"/>
      <c r="D3" s="323"/>
      <c r="E3" s="323"/>
    </row>
    <row r="4" spans="1:8" ht="25.5" customHeight="1" x14ac:dyDescent="0.2">
      <c r="A4" s="334" t="s">
        <v>196</v>
      </c>
      <c r="B4" s="334"/>
      <c r="C4" s="334"/>
      <c r="D4" s="334"/>
      <c r="E4" s="334"/>
    </row>
    <row r="6" spans="1:8" x14ac:dyDescent="0.2">
      <c r="B6" s="101" t="s">
        <v>227</v>
      </c>
    </row>
    <row r="7" spans="1:8" x14ac:dyDescent="0.2">
      <c r="A7" s="3" t="s">
        <v>67</v>
      </c>
    </row>
    <row r="8" spans="1:8" x14ac:dyDescent="0.2">
      <c r="A8" s="4" t="s">
        <v>118</v>
      </c>
      <c r="B8" s="40">
        <v>185000</v>
      </c>
    </row>
    <row r="9" spans="1:8" ht="25.5" x14ac:dyDescent="0.2">
      <c r="A9" s="50" t="s">
        <v>119</v>
      </c>
      <c r="B9" s="40"/>
    </row>
    <row r="10" spans="1:8" x14ac:dyDescent="0.2">
      <c r="A10" s="4" t="s">
        <v>120</v>
      </c>
      <c r="B10" s="40"/>
    </row>
    <row r="11" spans="1:8" ht="25.5" x14ac:dyDescent="0.2">
      <c r="A11" s="50" t="s">
        <v>121</v>
      </c>
      <c r="B11" s="40"/>
    </row>
    <row r="12" spans="1:8" x14ac:dyDescent="0.2">
      <c r="A12" s="4" t="s">
        <v>122</v>
      </c>
      <c r="B12" s="40"/>
    </row>
    <row r="13" spans="1:8" x14ac:dyDescent="0.2">
      <c r="A13" s="4" t="s">
        <v>123</v>
      </c>
      <c r="B13" s="40"/>
    </row>
    <row r="14" spans="1:8" s="3" customFormat="1" x14ac:dyDescent="0.2">
      <c r="A14" s="3" t="s">
        <v>50</v>
      </c>
      <c r="B14" s="68">
        <f>SUM(B8:B13)</f>
        <v>185000</v>
      </c>
    </row>
    <row r="15" spans="1:8" x14ac:dyDescent="0.2">
      <c r="B15" s="40"/>
    </row>
    <row r="16" spans="1:8" s="3" customFormat="1" x14ac:dyDescent="0.2">
      <c r="A16" s="3" t="s">
        <v>124</v>
      </c>
      <c r="B16" s="68">
        <f>B14*0.5</f>
        <v>92500</v>
      </c>
    </row>
    <row r="17" spans="1:2" x14ac:dyDescent="0.2">
      <c r="B17" s="40"/>
    </row>
    <row r="18" spans="1:2" ht="21" customHeight="1" x14ac:dyDescent="0.2">
      <c r="A18" s="3" t="s">
        <v>125</v>
      </c>
      <c r="B18" s="40"/>
    </row>
    <row r="19" spans="1:2" s="3" customFormat="1" x14ac:dyDescent="0.2">
      <c r="A19" s="4" t="s">
        <v>126</v>
      </c>
      <c r="B19" s="40">
        <v>0</v>
      </c>
    </row>
    <row r="20" spans="1:2" s="3" customFormat="1" x14ac:dyDescent="0.2">
      <c r="A20" s="4" t="s">
        <v>127</v>
      </c>
      <c r="B20" s="40">
        <v>0</v>
      </c>
    </row>
    <row r="21" spans="1:2" s="3" customFormat="1" x14ac:dyDescent="0.2">
      <c r="A21" s="3" t="s">
        <v>128</v>
      </c>
      <c r="B21" s="68">
        <f>B19+B20</f>
        <v>0</v>
      </c>
    </row>
  </sheetData>
  <mergeCells count="3">
    <mergeCell ref="A1:B1"/>
    <mergeCell ref="A3:E3"/>
    <mergeCell ref="A4:E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"/>
  <sheetViews>
    <sheetView view="pageBreakPreview" zoomScale="120" zoomScaleNormal="100" zoomScaleSheetLayoutView="120" zoomScalePageLayoutView="60" workbookViewId="0">
      <selection activeCell="B7" sqref="B7"/>
    </sheetView>
  </sheetViews>
  <sheetFormatPr defaultColWidth="9.28515625" defaultRowHeight="13.5" x14ac:dyDescent="0.25"/>
  <cols>
    <col min="1" max="1" width="7.140625" style="118" customWidth="1"/>
    <col min="2" max="2" width="43.28515625" style="50" customWidth="1"/>
    <col min="3" max="3" width="14.28515625" style="40" customWidth="1"/>
    <col min="4" max="4" width="16.28515625" style="4" customWidth="1"/>
    <col min="5" max="16384" width="9.28515625" style="4"/>
  </cols>
  <sheetData>
    <row r="1" spans="1:5" ht="12.75" customHeight="1" x14ac:dyDescent="0.25">
      <c r="A1" s="336" t="s">
        <v>241</v>
      </c>
      <c r="B1" s="336"/>
      <c r="C1" s="39"/>
    </row>
    <row r="2" spans="1:5" ht="13.9" customHeight="1" x14ac:dyDescent="0.25">
      <c r="B2" s="337" t="s">
        <v>117</v>
      </c>
      <c r="C2" s="337"/>
      <c r="D2" s="337"/>
    </row>
    <row r="3" spans="1:5" ht="15.75" customHeight="1" x14ac:dyDescent="0.2">
      <c r="A3" s="338" t="s">
        <v>228</v>
      </c>
      <c r="B3" s="338"/>
      <c r="C3" s="338"/>
      <c r="D3" s="338"/>
      <c r="E3" s="50"/>
    </row>
    <row r="4" spans="1:5" ht="12.75" x14ac:dyDescent="0.2">
      <c r="A4" s="338"/>
      <c r="B4" s="338"/>
      <c r="C4" s="338"/>
      <c r="D4" s="338"/>
      <c r="E4" s="50"/>
    </row>
    <row r="5" spans="1:5" x14ac:dyDescent="0.25">
      <c r="B5" s="119"/>
      <c r="C5" s="120"/>
    </row>
    <row r="6" spans="1:5" ht="25.5" customHeight="1" x14ac:dyDescent="0.25">
      <c r="A6" s="121" t="s">
        <v>1</v>
      </c>
      <c r="B6" s="335" t="s">
        <v>230</v>
      </c>
      <c r="C6" s="335"/>
      <c r="D6" s="335"/>
    </row>
    <row r="7" spans="1:5" ht="19.5" customHeight="1" x14ac:dyDescent="0.25">
      <c r="A7" s="121"/>
      <c r="B7" s="122"/>
      <c r="C7" s="123"/>
      <c r="D7" s="124"/>
    </row>
    <row r="8" spans="1:5" x14ac:dyDescent="0.25">
      <c r="A8" s="118" t="s">
        <v>99</v>
      </c>
      <c r="B8" s="125"/>
      <c r="C8" s="42" t="s">
        <v>229</v>
      </c>
      <c r="D8" s="42" t="s">
        <v>50</v>
      </c>
    </row>
    <row r="9" spans="1:5" x14ac:dyDescent="0.25">
      <c r="B9" s="126" t="s">
        <v>129</v>
      </c>
      <c r="C9" s="74"/>
      <c r="D9" s="40"/>
    </row>
    <row r="10" spans="1:5" x14ac:dyDescent="0.25">
      <c r="B10" s="50" t="s">
        <v>130</v>
      </c>
      <c r="D10" s="40">
        <f>SUM(C10:C10)</f>
        <v>0</v>
      </c>
    </row>
    <row r="11" spans="1:5" x14ac:dyDescent="0.25">
      <c r="B11" s="50" t="s">
        <v>131</v>
      </c>
      <c r="D11" s="40">
        <f>SUM(C11:C11)</f>
        <v>0</v>
      </c>
    </row>
    <row r="12" spans="1:5" x14ac:dyDescent="0.25">
      <c r="B12" s="50" t="s">
        <v>132</v>
      </c>
      <c r="D12" s="40">
        <f>SUM(C12:C12)</f>
        <v>0</v>
      </c>
    </row>
    <row r="13" spans="1:5" x14ac:dyDescent="0.25">
      <c r="B13" s="50" t="s">
        <v>133</v>
      </c>
      <c r="D13" s="40">
        <f>SUM(C13:C13)</f>
        <v>0</v>
      </c>
    </row>
    <row r="14" spans="1:5" x14ac:dyDescent="0.25">
      <c r="B14" s="126" t="s">
        <v>50</v>
      </c>
      <c r="C14" s="74">
        <f>SUM(C10:C13)</f>
        <v>0</v>
      </c>
      <c r="D14" s="74">
        <f>SUM(C14:C14)</f>
        <v>0</v>
      </c>
    </row>
    <row r="15" spans="1:5" ht="9.75" customHeight="1" x14ac:dyDescent="0.25">
      <c r="D15" s="40"/>
    </row>
    <row r="16" spans="1:5" x14ac:dyDescent="0.25">
      <c r="B16" s="126" t="s">
        <v>134</v>
      </c>
      <c r="C16" s="74"/>
      <c r="D16" s="40"/>
    </row>
    <row r="17" spans="1:4" x14ac:dyDescent="0.25">
      <c r="B17" s="50" t="s">
        <v>111</v>
      </c>
      <c r="D17" s="40"/>
    </row>
    <row r="18" spans="1:4" x14ac:dyDescent="0.25">
      <c r="B18" s="50" t="s">
        <v>135</v>
      </c>
      <c r="D18" s="40">
        <f>SUM(C18:C18)</f>
        <v>0</v>
      </c>
    </row>
    <row r="19" spans="1:4" x14ac:dyDescent="0.25">
      <c r="B19" s="50" t="s">
        <v>136</v>
      </c>
      <c r="D19" s="40"/>
    </row>
    <row r="20" spans="1:4" x14ac:dyDescent="0.25">
      <c r="B20" s="126" t="s">
        <v>50</v>
      </c>
      <c r="C20" s="74">
        <f>SUM(C17:C19)</f>
        <v>0</v>
      </c>
      <c r="D20" s="40">
        <f>SUM(C20:C20)</f>
        <v>0</v>
      </c>
    </row>
    <row r="21" spans="1:4" x14ac:dyDescent="0.25">
      <c r="B21" s="126"/>
      <c r="C21" s="74"/>
      <c r="D21" s="40"/>
    </row>
    <row r="22" spans="1:4" ht="27" customHeight="1" x14ac:dyDescent="0.25">
      <c r="A22" s="121" t="s">
        <v>101</v>
      </c>
      <c r="B22" s="335" t="s">
        <v>137</v>
      </c>
      <c r="C22" s="335"/>
      <c r="D22" s="335"/>
    </row>
    <row r="23" spans="1:4" x14ac:dyDescent="0.25">
      <c r="A23" s="118" t="s">
        <v>99</v>
      </c>
      <c r="B23" s="125"/>
      <c r="C23" s="42" t="s">
        <v>229</v>
      </c>
      <c r="D23" s="42" t="s">
        <v>50</v>
      </c>
    </row>
    <row r="24" spans="1:4" x14ac:dyDescent="0.25">
      <c r="B24" s="126" t="s">
        <v>129</v>
      </c>
      <c r="C24" s="74"/>
      <c r="D24" s="40"/>
    </row>
    <row r="25" spans="1:4" x14ac:dyDescent="0.25">
      <c r="B25" s="50" t="s">
        <v>130</v>
      </c>
      <c r="D25" s="40"/>
    </row>
    <row r="26" spans="1:4" x14ac:dyDescent="0.25">
      <c r="B26" s="50" t="s">
        <v>131</v>
      </c>
      <c r="D26" s="40"/>
    </row>
    <row r="27" spans="1:4" x14ac:dyDescent="0.25">
      <c r="B27" s="50" t="s">
        <v>132</v>
      </c>
      <c r="D27" s="40"/>
    </row>
    <row r="28" spans="1:4" x14ac:dyDescent="0.25">
      <c r="B28" s="50" t="s">
        <v>133</v>
      </c>
      <c r="D28" s="40">
        <f>SUM(C28:C28)</f>
        <v>0</v>
      </c>
    </row>
    <row r="29" spans="1:4" x14ac:dyDescent="0.25">
      <c r="B29" s="126" t="s">
        <v>50</v>
      </c>
      <c r="C29" s="74">
        <f>SUM(C25:C28)</f>
        <v>0</v>
      </c>
      <c r="D29" s="74">
        <f>SUM(C29:C29)</f>
        <v>0</v>
      </c>
    </row>
    <row r="30" spans="1:4" ht="9.75" customHeight="1" x14ac:dyDescent="0.25">
      <c r="D30" s="40"/>
    </row>
    <row r="31" spans="1:4" x14ac:dyDescent="0.25">
      <c r="B31" s="126" t="s">
        <v>134</v>
      </c>
      <c r="C31" s="74"/>
      <c r="D31" s="40"/>
    </row>
    <row r="32" spans="1:4" x14ac:dyDescent="0.25">
      <c r="B32" s="50" t="s">
        <v>111</v>
      </c>
      <c r="D32" s="40"/>
    </row>
    <row r="33" spans="2:4" x14ac:dyDescent="0.25">
      <c r="B33" s="50" t="s">
        <v>135</v>
      </c>
      <c r="D33" s="40"/>
    </row>
    <row r="34" spans="2:4" ht="13.5" customHeight="1" x14ac:dyDescent="0.25">
      <c r="B34" s="50" t="s">
        <v>136</v>
      </c>
      <c r="D34" s="40">
        <f>SUM(C34:C34)</f>
        <v>0</v>
      </c>
    </row>
    <row r="35" spans="2:4" x14ac:dyDescent="0.25">
      <c r="B35" s="126" t="s">
        <v>50</v>
      </c>
      <c r="C35" s="74">
        <f>SUM(C32:C34)</f>
        <v>0</v>
      </c>
      <c r="D35" s="40">
        <f>SUM(C35:C35)</f>
        <v>0</v>
      </c>
    </row>
  </sheetData>
  <mergeCells count="5">
    <mergeCell ref="B22:D22"/>
    <mergeCell ref="A1:B1"/>
    <mergeCell ref="B2:D2"/>
    <mergeCell ref="A3:D4"/>
    <mergeCell ref="B6:D6"/>
  </mergeCells>
  <phoneticPr fontId="0" type="noConversion"/>
  <pageMargins left="0.78749999999999998" right="0.78749999999999998" top="1.10208333333333" bottom="1.1812499999999999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zoomScaleNormal="100" zoomScaleSheetLayoutView="100" zoomScalePageLayoutView="60" workbookViewId="0">
      <selection activeCell="F16" sqref="F16"/>
    </sheetView>
  </sheetViews>
  <sheetFormatPr defaultColWidth="9.28515625" defaultRowHeight="12.75" x14ac:dyDescent="0.2"/>
  <cols>
    <col min="1" max="1" width="6.5703125" style="4" customWidth="1"/>
    <col min="2" max="5" width="9.28515625" style="4" customWidth="1"/>
    <col min="6" max="6" width="13.28515625" style="4" customWidth="1"/>
    <col min="7" max="7" width="9.28515625" style="103" customWidth="1"/>
    <col min="8" max="16384" width="9.28515625" style="4"/>
  </cols>
  <sheetData>
    <row r="1" spans="1:7" ht="13.5" x14ac:dyDescent="0.25">
      <c r="A1" s="332" t="s">
        <v>242</v>
      </c>
      <c r="B1" s="332"/>
      <c r="C1" s="332"/>
      <c r="D1" s="332"/>
      <c r="E1" s="332"/>
      <c r="F1" s="332"/>
      <c r="G1" s="332"/>
    </row>
    <row r="5" spans="1:7" x14ac:dyDescent="0.2">
      <c r="C5" s="127"/>
    </row>
    <row r="6" spans="1:7" x14ac:dyDescent="0.2">
      <c r="A6" s="323" t="s">
        <v>197</v>
      </c>
      <c r="B6" s="323"/>
      <c r="C6" s="323"/>
      <c r="D6" s="323"/>
      <c r="E6" s="323"/>
      <c r="F6" s="323"/>
      <c r="G6" s="323"/>
    </row>
    <row r="7" spans="1:7" x14ac:dyDescent="0.2">
      <c r="C7" s="127"/>
    </row>
    <row r="8" spans="1:7" x14ac:dyDescent="0.2">
      <c r="C8" s="127"/>
    </row>
    <row r="9" spans="1:7" x14ac:dyDescent="0.2">
      <c r="B9" s="340" t="s">
        <v>138</v>
      </c>
      <c r="C9" s="340"/>
      <c r="D9" s="340"/>
      <c r="E9" s="340"/>
      <c r="F9" s="340"/>
    </row>
    <row r="11" spans="1:7" x14ac:dyDescent="0.2">
      <c r="C11" s="339" t="s">
        <v>139</v>
      </c>
      <c r="D11" s="339"/>
      <c r="E11" s="339"/>
      <c r="G11" s="103" t="s">
        <v>140</v>
      </c>
    </row>
    <row r="12" spans="1:7" x14ac:dyDescent="0.2">
      <c r="C12" s="339" t="s">
        <v>141</v>
      </c>
      <c r="D12" s="339"/>
      <c r="E12" s="339"/>
      <c r="G12" s="103" t="s">
        <v>140</v>
      </c>
    </row>
    <row r="13" spans="1:7" x14ac:dyDescent="0.2">
      <c r="C13" s="4" t="s">
        <v>142</v>
      </c>
      <c r="G13" s="103" t="s">
        <v>140</v>
      </c>
    </row>
    <row r="14" spans="1:7" x14ac:dyDescent="0.2">
      <c r="C14" s="3"/>
    </row>
    <row r="15" spans="1:7" x14ac:dyDescent="0.2">
      <c r="B15" s="340" t="s">
        <v>143</v>
      </c>
      <c r="C15" s="340"/>
      <c r="D15" s="340"/>
      <c r="E15" s="340"/>
      <c r="F15" s="340"/>
    </row>
    <row r="17" spans="2:7" x14ac:dyDescent="0.2">
      <c r="C17" s="339" t="s">
        <v>144</v>
      </c>
      <c r="D17" s="339"/>
      <c r="E17" s="339"/>
      <c r="G17" s="103" t="s">
        <v>140</v>
      </c>
    </row>
    <row r="18" spans="2:7" x14ac:dyDescent="0.2">
      <c r="C18" s="59"/>
      <c r="D18" s="59"/>
      <c r="E18" s="59"/>
    </row>
    <row r="19" spans="2:7" x14ac:dyDescent="0.2">
      <c r="B19" s="340" t="s">
        <v>145</v>
      </c>
      <c r="C19" s="340"/>
      <c r="D19" s="340"/>
      <c r="E19" s="340"/>
      <c r="F19" s="340"/>
    </row>
    <row r="21" spans="2:7" x14ac:dyDescent="0.2">
      <c r="C21" s="339" t="s">
        <v>146</v>
      </c>
      <c r="D21" s="339"/>
      <c r="E21" s="339"/>
      <c r="G21" s="103" t="s">
        <v>188</v>
      </c>
    </row>
    <row r="23" spans="2:7" x14ac:dyDescent="0.2">
      <c r="B23" s="340" t="s">
        <v>147</v>
      </c>
      <c r="C23" s="340"/>
      <c r="D23" s="340"/>
      <c r="E23" s="340"/>
      <c r="F23" s="340"/>
      <c r="G23" s="103" t="s">
        <v>140</v>
      </c>
    </row>
    <row r="25" spans="2:7" x14ac:dyDescent="0.2">
      <c r="C25" s="339"/>
      <c r="D25" s="339"/>
      <c r="E25" s="339"/>
    </row>
    <row r="27" spans="2:7" x14ac:dyDescent="0.2">
      <c r="B27" s="340" t="s">
        <v>148</v>
      </c>
      <c r="C27" s="340"/>
      <c r="D27" s="340"/>
      <c r="E27" s="340"/>
      <c r="F27" s="340"/>
      <c r="G27" s="103" t="s">
        <v>231</v>
      </c>
    </row>
  </sheetData>
  <mergeCells count="12">
    <mergeCell ref="C12:E12"/>
    <mergeCell ref="A1:G1"/>
    <mergeCell ref="A6:G6"/>
    <mergeCell ref="B9:F9"/>
    <mergeCell ref="C11:E11"/>
    <mergeCell ref="C25:E25"/>
    <mergeCell ref="B27:F27"/>
    <mergeCell ref="B15:F15"/>
    <mergeCell ref="C17:E17"/>
    <mergeCell ref="B19:F19"/>
    <mergeCell ref="C21:E21"/>
    <mergeCell ref="B23:F23"/>
  </mergeCells>
  <phoneticPr fontId="0" type="noConversion"/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Címrend</vt:lpstr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  <vt:lpstr>8.melléklet</vt:lpstr>
      <vt:lpstr>'1.melléklet'!Nyomtatási_terület</vt:lpstr>
      <vt:lpstr>'5.melléklet'!Nyomtatási_terület</vt:lpstr>
      <vt:lpstr>Print_Titles_3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OEM-User</dc:creator>
  <cp:lastModifiedBy>Vlasich Klaudia</cp:lastModifiedBy>
  <cp:revision>0</cp:revision>
  <cp:lastPrinted>2019-02-26T14:23:32Z</cp:lastPrinted>
  <dcterms:created xsi:type="dcterms:W3CDTF">2014-03-20T13:07:47Z</dcterms:created>
  <dcterms:modified xsi:type="dcterms:W3CDTF">2019-02-26T14:23:33Z</dcterms:modified>
</cp:coreProperties>
</file>