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95" windowHeight="7875" firstSheet="4" activeTab="9"/>
  </bookViews>
  <sheets>
    <sheet name="Mérleg" sheetId="1" r:id="rId1"/>
    <sheet name="Önk.váll.m.fela." sheetId="5" r:id="rId2"/>
    <sheet name="penzm " sheetId="4" r:id="rId3"/>
    <sheet name="Segély" sheetId="10" r:id="rId4"/>
    <sheet name="Hitelek" sheetId="2" r:id="rId5"/>
    <sheet name="Felh_mérleg" sheetId="9" r:id="rId6"/>
    <sheet name="Mük_mérleg" sheetId="8" r:id="rId7"/>
    <sheet name="kedvezm.adó" sheetId="7" r:id="rId8"/>
    <sheet name="Kezesség" sheetId="3" r:id="rId9"/>
    <sheet name="GT érdek." sheetId="6" r:id="rId10"/>
  </sheets>
  <externalReferences>
    <externalReference r:id="rId11"/>
  </externalReferences>
  <definedNames>
    <definedName name="_4._sz._sor_részletezése" localSheetId="5">#REF!</definedName>
    <definedName name="_4._sz._sor_részletezése" localSheetId="9">#REF!</definedName>
    <definedName name="_4._sz._sor_részletezése" localSheetId="4">#REF!</definedName>
    <definedName name="_4._sz._sor_részletezése" localSheetId="7">#REF!</definedName>
    <definedName name="_4._sz._sor_részletezése" localSheetId="8">#REF!</definedName>
    <definedName name="_4._sz._sor_részletezése" localSheetId="6">#REF!</definedName>
    <definedName name="_4._sz._sor_részletezése" localSheetId="1">#REF!</definedName>
    <definedName name="_4._sz._sor_részletezése" localSheetId="2">#REF!</definedName>
    <definedName name="_4._sz._sor_részletezése" localSheetId="3">#REF!</definedName>
    <definedName name="_4._sz._sor_részletezése">#REF!</definedName>
    <definedName name="_xlnm.Print_Area" localSheetId="5">Felh_mérleg!$A$1:$H$22</definedName>
    <definedName name="_xlnm.Print_Area" localSheetId="6">Mük_mérleg!$A$1:$H$21</definedName>
  </definedNames>
  <calcPr calcId="125725"/>
</workbook>
</file>

<file path=xl/calcChain.xml><?xml version="1.0" encoding="utf-8"?>
<calcChain xmlns="http://schemas.openxmlformats.org/spreadsheetml/2006/main">
  <c r="G18" i="8"/>
  <c r="H18"/>
  <c r="F18"/>
  <c r="C25" i="5"/>
  <c r="F23" i="10"/>
  <c r="F24"/>
  <c r="F25"/>
  <c r="F26"/>
  <c r="F27"/>
  <c r="F28"/>
  <c r="F29"/>
  <c r="F30"/>
  <c r="F31"/>
  <c r="F22"/>
  <c r="E31"/>
  <c r="D31"/>
  <c r="C31"/>
  <c r="H18" i="9"/>
  <c r="G18"/>
  <c r="F18"/>
  <c r="D18"/>
  <c r="C18"/>
  <c r="C19"/>
  <c r="B18"/>
  <c r="B19"/>
  <c r="D18" i="8"/>
  <c r="C18"/>
  <c r="G19"/>
  <c r="B18"/>
  <c r="F19"/>
  <c r="C10" i="7"/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28"/>
  <c r="F29"/>
  <c r="F30"/>
  <c r="F31"/>
  <c r="F32"/>
  <c r="F33"/>
  <c r="F34"/>
  <c r="F35"/>
  <c r="F36"/>
  <c r="F38"/>
  <c r="F39"/>
  <c r="F40"/>
  <c r="F41"/>
  <c r="F42"/>
  <c r="F44"/>
  <c r="F45"/>
  <c r="F46"/>
  <c r="F47"/>
  <c r="F48"/>
  <c r="F3"/>
  <c r="E9"/>
  <c r="C47"/>
  <c r="C45"/>
  <c r="C41"/>
  <c r="E40"/>
  <c r="D40"/>
  <c r="C40"/>
  <c r="E36"/>
  <c r="D36"/>
  <c r="C36"/>
  <c r="E33"/>
  <c r="E41"/>
  <c r="E45"/>
  <c r="E47"/>
  <c r="D33"/>
  <c r="C33"/>
  <c r="C29"/>
  <c r="C27"/>
  <c r="C24"/>
  <c r="E23"/>
  <c r="D23"/>
  <c r="C23"/>
  <c r="C19"/>
  <c r="E12"/>
  <c r="D12"/>
  <c r="C12"/>
  <c r="D9"/>
  <c r="E6"/>
  <c r="E19"/>
  <c r="E24"/>
  <c r="E27"/>
  <c r="E29"/>
  <c r="D6"/>
  <c r="D19"/>
  <c r="D24"/>
  <c r="D27"/>
  <c r="D29"/>
  <c r="C9"/>
  <c r="C6"/>
  <c r="D41"/>
  <c r="D45"/>
  <c r="D47"/>
  <c r="D19" i="9"/>
  <c r="H19" i="8"/>
</calcChain>
</file>

<file path=xl/sharedStrings.xml><?xml version="1.0" encoding="utf-8"?>
<sst xmlns="http://schemas.openxmlformats.org/spreadsheetml/2006/main" count="301" uniqueCount="243">
  <si>
    <t>Megnevezés</t>
  </si>
  <si>
    <t>1.</t>
  </si>
  <si>
    <t>Rendszeres személyi juttatások</t>
  </si>
  <si>
    <t>2.</t>
  </si>
  <si>
    <t>Nem rendszeres személyi juttatások</t>
  </si>
  <si>
    <t>3.</t>
  </si>
  <si>
    <t>Külső személyi juttatások</t>
  </si>
  <si>
    <t>4.</t>
  </si>
  <si>
    <t>Személyi juttatások összesen</t>
  </si>
  <si>
    <t>5.</t>
  </si>
  <si>
    <t>SZOCHO, munkaadókat terhelő egyéb járulékok</t>
  </si>
  <si>
    <t>6.</t>
  </si>
  <si>
    <t>Egészségügyi hozzájárulás</t>
  </si>
  <si>
    <t>7.</t>
  </si>
  <si>
    <t>Munkaadókat terhelő járulékok, SZOCHO összesen</t>
  </si>
  <si>
    <t>8.</t>
  </si>
  <si>
    <t>Dologi kiadások</t>
  </si>
  <si>
    <t>9.</t>
  </si>
  <si>
    <t>Dologi jellegű kiadások</t>
  </si>
  <si>
    <t>10.</t>
  </si>
  <si>
    <t>Dologi kiadások összesen</t>
  </si>
  <si>
    <t>11.</t>
  </si>
  <si>
    <t>Irányító szerv alá tartozó költségvetési támogatás</t>
  </si>
  <si>
    <t>12.</t>
  </si>
  <si>
    <t>Támogatásértékű működési kiadások</t>
  </si>
  <si>
    <t>13.</t>
  </si>
  <si>
    <t>14.</t>
  </si>
  <si>
    <t>Társadalom és szociálpolitikai juttatások</t>
  </si>
  <si>
    <t>15.</t>
  </si>
  <si>
    <t>Ellátottak pénzbeni juttatásai</t>
  </si>
  <si>
    <t>16.</t>
  </si>
  <si>
    <t>Tartalékok</t>
  </si>
  <si>
    <t>17.</t>
  </si>
  <si>
    <t>Működési kiadások összesen</t>
  </si>
  <si>
    <t>18.</t>
  </si>
  <si>
    <t>Felújítás ÁFA-val</t>
  </si>
  <si>
    <t>19.</t>
  </si>
  <si>
    <t>Beruházások ÁFA-val</t>
  </si>
  <si>
    <t>20.</t>
  </si>
  <si>
    <t>Egyéb felhalmozási kiadás</t>
  </si>
  <si>
    <t>21.</t>
  </si>
  <si>
    <t>Felhalmozási kiadások</t>
  </si>
  <si>
    <t>22.</t>
  </si>
  <si>
    <t>KÖLTSÉGVETÉSI KIADÁSOK</t>
  </si>
  <si>
    <t>23.</t>
  </si>
  <si>
    <t>Függő kiadások</t>
  </si>
  <si>
    <t>24.</t>
  </si>
  <si>
    <t>Finanszírozási kiadások</t>
  </si>
  <si>
    <t>25.</t>
  </si>
  <si>
    <t>TÁRGYÉVI KIADÁSOK ÖSSZESEN</t>
  </si>
  <si>
    <t>26.</t>
  </si>
  <si>
    <t>Intézményfinanszírozás</t>
  </si>
  <si>
    <t>27.</t>
  </si>
  <si>
    <t>28.</t>
  </si>
  <si>
    <t>Sajátos bevételek</t>
  </si>
  <si>
    <t>29.</t>
  </si>
  <si>
    <t>Intézményi működési bevételek</t>
  </si>
  <si>
    <t>30.</t>
  </si>
  <si>
    <t>Támogatásértékű működési bevételek</t>
  </si>
  <si>
    <t>31.</t>
  </si>
  <si>
    <t>Működési bevétel összesen</t>
  </si>
  <si>
    <t>32.</t>
  </si>
  <si>
    <t>Felhalmozási saját bevételek</t>
  </si>
  <si>
    <t>33.</t>
  </si>
  <si>
    <t>Támogatásértékű felhalmozási bevételek</t>
  </si>
  <si>
    <t>34.</t>
  </si>
  <si>
    <t>Felhalmozási bevétel összesen</t>
  </si>
  <si>
    <t>35.</t>
  </si>
  <si>
    <t>Kölcsönök visszatérülése</t>
  </si>
  <si>
    <t>36.</t>
  </si>
  <si>
    <t>Önkormányzati költségvetési támogatása</t>
  </si>
  <si>
    <t>37.</t>
  </si>
  <si>
    <t>Irányító szervtől kapott támogatás</t>
  </si>
  <si>
    <t>38.</t>
  </si>
  <si>
    <t>Támogatások összesen</t>
  </si>
  <si>
    <t>39.</t>
  </si>
  <si>
    <t>KÖLTSÉGVETÉSI BEVÉTELEK</t>
  </si>
  <si>
    <t>40.</t>
  </si>
  <si>
    <t>Maradvány felhasználás</t>
  </si>
  <si>
    <t>41.</t>
  </si>
  <si>
    <t>Függő, átfutó, kiegyenlítő bevétel</t>
  </si>
  <si>
    <t>42.</t>
  </si>
  <si>
    <t>Finanszírozási bevételek</t>
  </si>
  <si>
    <t>43.</t>
  </si>
  <si>
    <t>TÁRGYÉVI BEVÉTELEK ÖSSZESEN</t>
  </si>
  <si>
    <t>44.</t>
  </si>
  <si>
    <t>45.</t>
  </si>
  <si>
    <t>46.</t>
  </si>
  <si>
    <t>Foglalkoztatotti létszám</t>
  </si>
  <si>
    <t>TÁRGYÉVI KIADÁSOK MINDÖSSZESEN</t>
  </si>
  <si>
    <t>TÁRGYÉVI BEVÉTELEK MINDÖSSZESEN</t>
  </si>
  <si>
    <t>Teljesítés</t>
  </si>
  <si>
    <t>Eredeti előirányzat</t>
  </si>
  <si>
    <t>Módosított előirányzat</t>
  </si>
  <si>
    <t>Teljesítés %-a</t>
  </si>
  <si>
    <t>Működési célú pénzeszköz átadás áht-n kívülre</t>
  </si>
  <si>
    <t>Hitelező pénzintézet</t>
  </si>
  <si>
    <t>Hitel típusa</t>
  </si>
  <si>
    <t>Hitelszerződés szerinti összege</t>
  </si>
  <si>
    <t>Hitelállomány 2013. XII. 31.-én</t>
  </si>
  <si>
    <t>Lejárat</t>
  </si>
  <si>
    <t xml:space="preserve">Kamat                            </t>
  </si>
  <si>
    <t>2018-tól lejáratig</t>
  </si>
  <si>
    <t>2014.</t>
  </si>
  <si>
    <t>2015.</t>
  </si>
  <si>
    <t>2016.</t>
  </si>
  <si>
    <t>2017.</t>
  </si>
  <si>
    <t>Szigetvári Takarékszövetkezet</t>
  </si>
  <si>
    <t>MFB fejlesztési hitel (01/08/18211266, 67, 68, 69) (Fejlesztési)</t>
  </si>
  <si>
    <t xml:space="preserve">3 havi euribor </t>
  </si>
  <si>
    <t>Szigetvári Vár Kft hitele 01/07/18210166 (Fejlesztési)</t>
  </si>
  <si>
    <t xml:space="preserve">3 havi bubor </t>
  </si>
  <si>
    <t>Erste Bank Nyrt</t>
  </si>
  <si>
    <t>Éven túli lejáratú beruházási hitel ONK-0002/2013.</t>
  </si>
  <si>
    <t>Merkantil Bank Zrt</t>
  </si>
  <si>
    <t>Lizingszerződés MBLH13/007255</t>
  </si>
  <si>
    <t>OTP Bank Nyrt</t>
  </si>
  <si>
    <t>Célhitel (Ö/3100/2010/0221) (Működési)</t>
  </si>
  <si>
    <t xml:space="preserve"> "Éven túli" hitel felvételre adósságrende-zési eljárásban lejárttá vált, átütemezésre került hitel visszafizetésére (Ö3100/2010/0222) (Működési)</t>
  </si>
  <si>
    <t>Működési hitel (Ö-3100-2013-0030)</t>
  </si>
  <si>
    <t xml:space="preserve">3 havi CHF libor </t>
  </si>
  <si>
    <t>Ssz.</t>
  </si>
  <si>
    <t>Hitelfelvevő neve</t>
  </si>
  <si>
    <t>Hitelt folyósító pénzintézet</t>
  </si>
  <si>
    <t>Felvett hitel összege</t>
  </si>
  <si>
    <t>Pénznem</t>
  </si>
  <si>
    <t>Hitel futamideje</t>
  </si>
  <si>
    <t>Hitel lejárata</t>
  </si>
  <si>
    <t>2014. évi esedékes törlesztés Ft-ban</t>
  </si>
  <si>
    <t>Szigetvári Távhő Kft</t>
  </si>
  <si>
    <t>Ft</t>
  </si>
  <si>
    <t>1 év</t>
  </si>
  <si>
    <t>Szigetvéri Takarékszövetkezet</t>
  </si>
  <si>
    <t>SZIGET-VÍZ Kft</t>
  </si>
  <si>
    <t>Erste Bank Hungary Zrt</t>
  </si>
  <si>
    <t>20 év</t>
  </si>
  <si>
    <t>Intézmény megnevezése</t>
  </si>
  <si>
    <t>Záró pénzkészlet</t>
  </si>
  <si>
    <t>Forgatási célú finanszírozási műveletek egyenlege</t>
  </si>
  <si>
    <t>Egyéb aktív, passzív elszámolások</t>
  </si>
  <si>
    <t>Előző évek maradványa</t>
  </si>
  <si>
    <t>Tárgy évi helyesbített pénzmarad- vány</t>
  </si>
  <si>
    <t>Finanszíro-    zásból származó korrekciók</t>
  </si>
  <si>
    <t>Módosított pénzmaradvány</t>
  </si>
  <si>
    <t>Ebből: kötelezettséggel terhelt pénzmaradvány</t>
  </si>
  <si>
    <t>Önkormányzat</t>
  </si>
  <si>
    <t>Összesen:</t>
  </si>
  <si>
    <t>Adatok ezer Ft-ban</t>
  </si>
  <si>
    <t>Feladatok</t>
  </si>
  <si>
    <t>Kifizetett összeg</t>
  </si>
  <si>
    <t>Rendőrség hétvégi ügyelet támogatása</t>
  </si>
  <si>
    <t>Krónikaírás</t>
  </si>
  <si>
    <t>Nonprofit szervezetek támogatása</t>
  </si>
  <si>
    <t>Városi rendezvények</t>
  </si>
  <si>
    <t>Kitüntetések, plakettek</t>
  </si>
  <si>
    <t>Balatonmáriai ifjúsági tábor működési támogatás, egyéb támogatás</t>
  </si>
  <si>
    <t>Nemzetközi kapcsolatok</t>
  </si>
  <si>
    <t>Részönkormányzat - falunap és ifjúsági rendezvény</t>
  </si>
  <si>
    <t xml:space="preserve">                                   - tanulók bérlete</t>
  </si>
  <si>
    <t>ÁFA kölcsön visszafizetés</t>
  </si>
  <si>
    <t>Sziget-Víz weboldal készítése</t>
  </si>
  <si>
    <t>Tanuszoda PPP. szolg.díj</t>
  </si>
  <si>
    <t>Szigetvár TV közvetítés</t>
  </si>
  <si>
    <t>Kultúr- és Zöld Zóna Egyesület 2012. évi elmaradt támogatása</t>
  </si>
  <si>
    <t xml:space="preserve">                          Szigetvár Város Önkormányzata Gazdasági</t>
  </si>
  <si>
    <t xml:space="preserve">                                Társaságokban lévő érdekeltségeiről,</t>
  </si>
  <si>
    <t xml:space="preserve">                                                   a befektetett pénzeszközökről</t>
  </si>
  <si>
    <t xml:space="preserve"> Társaság neve</t>
  </si>
  <si>
    <t xml:space="preserve"> Önkormányzat tulajdoni részesedése</t>
  </si>
  <si>
    <t>%-ban</t>
  </si>
  <si>
    <t xml:space="preserve"> névérték (eFt)</t>
  </si>
  <si>
    <t xml:space="preserve">  KISVÁROS Nonprofit Kft</t>
  </si>
  <si>
    <t xml:space="preserve">  Szigetvár, Deák F. tér 16.</t>
  </si>
  <si>
    <t xml:space="preserve">  SZIGET-VÍZ Kft </t>
  </si>
  <si>
    <t xml:space="preserve">  Szigetvár, Gyár u. 1.</t>
  </si>
  <si>
    <t xml:space="preserve">  Szigetvári Térség és Dél-Zselic Térségfejlesztési Kht</t>
  </si>
  <si>
    <t xml:space="preserve">  Szigetvár, Zrínyi tér 1.</t>
  </si>
  <si>
    <t xml:space="preserve">   Kaposvár - TISZK Térség Integrált Szakképző Központ Kht</t>
  </si>
  <si>
    <t xml:space="preserve">  Kaposvár, Virág u. 32.</t>
  </si>
  <si>
    <t xml:space="preserve">  Biokom Kft</t>
  </si>
  <si>
    <t xml:space="preserve">  Szigetvári Vár Kft</t>
  </si>
  <si>
    <t xml:space="preserve">   DÉL-ZSELIC VÍZMŰ Kft</t>
  </si>
  <si>
    <t>.</t>
  </si>
  <si>
    <t xml:space="preserve">Sor-szám </t>
  </si>
  <si>
    <t>M e g n e v e z é s</t>
  </si>
  <si>
    <t>Ö s s z e g (Tény)</t>
  </si>
  <si>
    <t>Kedvezmények és mentességek összesen</t>
  </si>
  <si>
    <t xml:space="preserve"> Önkormányzat</t>
  </si>
  <si>
    <t>Ezer forintban</t>
  </si>
  <si>
    <t>Bevételek</t>
  </si>
  <si>
    <t>Kiadások</t>
  </si>
  <si>
    <t>eredeti ei.</t>
  </si>
  <si>
    <t>mód. ei.</t>
  </si>
  <si>
    <t>teljesítés</t>
  </si>
  <si>
    <t>Intézményi működési kiadások</t>
  </si>
  <si>
    <t>Támogatásértékű működési kiadások, végleges pénzeszköz átadás,  egyéb támogatások és juttatások</t>
  </si>
  <si>
    <t>Általános tartalék</t>
  </si>
  <si>
    <t>Önkormányzat sajátos működési bevételei</t>
  </si>
  <si>
    <t>Önkorm. költségvetési támogatása</t>
  </si>
  <si>
    <t>Függő, átfutó, kiegyenlítő kiadás</t>
  </si>
  <si>
    <t>Előző évi működési pénzmaradvány</t>
  </si>
  <si>
    <t>Hitel törlesztés</t>
  </si>
  <si>
    <t xml:space="preserve"> </t>
  </si>
  <si>
    <t>ÖSSZESEN:</t>
  </si>
  <si>
    <t>Hiány:</t>
  </si>
  <si>
    <t>Többlet:</t>
  </si>
  <si>
    <t>Önkormányzat sajátos felhalmozási
bevételei</t>
  </si>
  <si>
    <t>Felújítási kiadások</t>
  </si>
  <si>
    <t>Pénzügyi befektetések bevételei</t>
  </si>
  <si>
    <t>Beruházási kiadások</t>
  </si>
  <si>
    <t>Támogatásértékű felhalmozási kiadások, végleges pénzeszköz átadások</t>
  </si>
  <si>
    <t>Sor-</t>
  </si>
  <si>
    <t>Eredeti</t>
  </si>
  <si>
    <t>Módosított</t>
  </si>
  <si>
    <t>szám</t>
  </si>
  <si>
    <t xml:space="preserve">             előirányzat</t>
  </si>
  <si>
    <t>%-a</t>
  </si>
  <si>
    <t>Foglalkoztatást helyettesítő támogatás</t>
  </si>
  <si>
    <t>Adósségkezelési szolgáltatás</t>
  </si>
  <si>
    <t>Lakásfenntartási támogatás</t>
  </si>
  <si>
    <t>Rendkívüli gyermekvédelmi támogatás</t>
  </si>
  <si>
    <t>Köztemetés</t>
  </si>
  <si>
    <t>Közgyógyellátás</t>
  </si>
  <si>
    <t>Óvodáztatási támogatás</t>
  </si>
  <si>
    <t>Normatív rendszeres gyermekvédelmi támogatás</t>
  </si>
  <si>
    <t>Átmeneti segély</t>
  </si>
  <si>
    <t>Mindösszesen:</t>
  </si>
  <si>
    <t>2013. évi  felhalmozási mérlege</t>
  </si>
  <si>
    <t>2013. évi  működési mérlege</t>
  </si>
  <si>
    <t>2013. évi önként vállalt működési feladatok</t>
  </si>
  <si>
    <t xml:space="preserve">"Szigetvár 2027" CHF kötvény                       6.711.000 CHF 149 Ft (CHF árf.                                                         2013. dec. 31.  =  242,26 Ft,  (CHF árfolyam) (Fejlesztési)            </t>
  </si>
  <si>
    <t xml:space="preserve">  Zrínyi Távhő  Kft</t>
  </si>
  <si>
    <t xml:space="preserve">  Szigetvári Távhő Kft, Szigetvár, Szent István ltp. 7. </t>
  </si>
  <si>
    <t xml:space="preserve">  Szigetvár, Szent István ltp. 7.</t>
  </si>
  <si>
    <t>Orvosok támogatása 14.000Ft/hó</t>
  </si>
  <si>
    <t>Felhalmozási célú pénzeszköz átadás háztartásoknak</t>
  </si>
  <si>
    <t>Támogatásértékű működési bevétel</t>
  </si>
  <si>
    <t>Finanszírozási bevétel</t>
  </si>
  <si>
    <r>
      <t xml:space="preserve">Magánszemélyek kommunális adója </t>
    </r>
    <r>
      <rPr>
        <sz val="10"/>
        <rFont val="Times New Roman CE"/>
        <family val="1"/>
        <charset val="238"/>
      </rPr>
      <t>(12 fő alacsony jövedelmű)</t>
    </r>
  </si>
  <si>
    <r>
      <t xml:space="preserve">Gépjáműadó </t>
    </r>
    <r>
      <rPr>
        <sz val="10"/>
        <rFont val="Times New Roman CE"/>
        <family val="1"/>
        <charset val="238"/>
      </rPr>
      <t>(73 fő mozgáskorlátozott, illetve környezetkímélő gépjármű)</t>
    </r>
  </si>
  <si>
    <t xml:space="preserve">               2. melléklet</t>
  </si>
  <si>
    <t>6. melléklet</t>
  </si>
  <si>
    <t xml:space="preserve">7.  melléklet 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</si>
</sst>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_ ;\-#,##0.00\ "/>
    <numFmt numFmtId="166" formatCode="#,###"/>
    <numFmt numFmtId="167" formatCode="0.0"/>
  </numFmts>
  <fonts count="5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Arial"/>
      <family val="2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Cambria"/>
      <family val="1"/>
      <charset val="238"/>
    </font>
    <font>
      <sz val="11"/>
      <name val="Cambria"/>
      <family val="1"/>
      <charset val="238"/>
    </font>
    <font>
      <b/>
      <sz val="16"/>
      <name val="Cambria"/>
      <family val="1"/>
      <charset val="238"/>
    </font>
    <font>
      <b/>
      <i/>
      <sz val="16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Cambria"/>
      <family val="1"/>
      <charset val="238"/>
    </font>
    <font>
      <b/>
      <i/>
      <sz val="14"/>
      <name val="Cambria"/>
      <family val="1"/>
      <charset val="238"/>
    </font>
    <font>
      <b/>
      <i/>
      <sz val="12"/>
      <name val="Cambria"/>
      <family val="1"/>
      <charset val="238"/>
    </font>
    <font>
      <i/>
      <sz val="10"/>
      <name val="Cambria"/>
      <family val="1"/>
      <charset val="238"/>
    </font>
    <font>
      <i/>
      <sz val="12"/>
      <name val="Cambria"/>
      <family val="1"/>
      <charset val="238"/>
    </font>
    <font>
      <b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10" fillId="0" borderId="0"/>
    <xf numFmtId="0" fontId="1" fillId="0" borderId="0"/>
    <xf numFmtId="0" fontId="18" fillId="0" borderId="0"/>
    <xf numFmtId="0" fontId="24" fillId="0" borderId="0"/>
    <xf numFmtId="0" fontId="29" fillId="0" borderId="0"/>
    <xf numFmtId="0" fontId="1" fillId="22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164" fontId="2" fillId="0" borderId="10" xfId="3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164" fontId="3" fillId="0" borderId="10" xfId="3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164" fontId="3" fillId="0" borderId="10" xfId="3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3" fontId="2" fillId="0" borderId="10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vertical="center" wrapText="1"/>
    </xf>
    <xf numFmtId="165" fontId="2" fillId="0" borderId="10" xfId="0" applyNumberFormat="1" applyFont="1" applyBorder="1" applyAlignment="1">
      <alignment wrapText="1"/>
    </xf>
    <xf numFmtId="165" fontId="3" fillId="0" borderId="10" xfId="0" applyNumberFormat="1" applyFont="1" applyBorder="1" applyAlignment="1">
      <alignment wrapText="1"/>
    </xf>
    <xf numFmtId="165" fontId="3" fillId="0" borderId="10" xfId="0" applyNumberFormat="1" applyFont="1" applyBorder="1" applyAlignment="1">
      <alignment vertical="center" wrapText="1"/>
    </xf>
    <xf numFmtId="0" fontId="2" fillId="0" borderId="0" xfId="40" applyFont="1"/>
    <xf numFmtId="0" fontId="2" fillId="0" borderId="0" xfId="40" applyFont="1" applyAlignment="1">
      <alignment horizontal="center"/>
    </xf>
    <xf numFmtId="0" fontId="1" fillId="0" borderId="0" xfId="40"/>
    <xf numFmtId="0" fontId="23" fillId="0" borderId="11" xfId="40" applyFont="1" applyBorder="1" applyAlignment="1">
      <alignment horizontal="center" vertical="center"/>
    </xf>
    <xf numFmtId="0" fontId="2" fillId="0" borderId="12" xfId="40" applyFont="1" applyBorder="1" applyAlignment="1">
      <alignment horizontal="center" vertical="center"/>
    </xf>
    <xf numFmtId="0" fontId="2" fillId="0" borderId="13" xfId="40" applyFont="1" applyBorder="1" applyAlignment="1">
      <alignment horizontal="center" vertical="center"/>
    </xf>
    <xf numFmtId="3" fontId="2" fillId="0" borderId="0" xfId="40" applyNumberFormat="1" applyFont="1"/>
    <xf numFmtId="0" fontId="2" fillId="0" borderId="14" xfId="40" applyFont="1" applyBorder="1"/>
    <xf numFmtId="0" fontId="2" fillId="0" borderId="14" xfId="40" applyFont="1" applyBorder="1" applyAlignment="1">
      <alignment horizontal="center"/>
    </xf>
    <xf numFmtId="0" fontId="2" fillId="0" borderId="15" xfId="40" applyFont="1" applyBorder="1"/>
    <xf numFmtId="0" fontId="2" fillId="0" borderId="16" xfId="40" applyFont="1" applyBorder="1" applyAlignment="1">
      <alignment vertical="center"/>
    </xf>
    <xf numFmtId="3" fontId="2" fillId="0" borderId="17" xfId="40" applyNumberFormat="1" applyFont="1" applyBorder="1" applyAlignment="1">
      <alignment vertical="center"/>
    </xf>
    <xf numFmtId="0" fontId="2" fillId="0" borderId="17" xfId="40" applyFont="1" applyBorder="1" applyAlignment="1">
      <alignment vertical="center"/>
    </xf>
    <xf numFmtId="0" fontId="2" fillId="0" borderId="17" xfId="40" applyFont="1" applyBorder="1" applyAlignment="1">
      <alignment horizontal="center" vertical="center"/>
    </xf>
    <xf numFmtId="3" fontId="2" fillId="0" borderId="0" xfId="40" applyNumberFormat="1" applyFont="1" applyBorder="1" applyAlignment="1">
      <alignment vertical="center"/>
    </xf>
    <xf numFmtId="3" fontId="2" fillId="0" borderId="18" xfId="40" applyNumberFormat="1" applyFont="1" applyBorder="1" applyAlignment="1">
      <alignment vertical="center"/>
    </xf>
    <xf numFmtId="0" fontId="2" fillId="0" borderId="10" xfId="40" applyFont="1" applyFill="1" applyBorder="1" applyAlignment="1">
      <alignment vertical="top" wrapText="1"/>
    </xf>
    <xf numFmtId="3" fontId="2" fillId="0" borderId="10" xfId="40" applyNumberFormat="1" applyFont="1" applyFill="1" applyBorder="1" applyAlignment="1">
      <alignment vertical="center"/>
    </xf>
    <xf numFmtId="14" fontId="2" fillId="0" borderId="10" xfId="40" applyNumberFormat="1" applyFont="1" applyFill="1" applyBorder="1" applyAlignment="1">
      <alignment vertical="center"/>
    </xf>
    <xf numFmtId="0" fontId="2" fillId="0" borderId="10" xfId="40" applyFont="1" applyFill="1" applyBorder="1" applyAlignment="1">
      <alignment horizontal="center" vertical="center"/>
    </xf>
    <xf numFmtId="3" fontId="2" fillId="0" borderId="19" xfId="40" applyNumberFormat="1" applyFont="1" applyFill="1" applyBorder="1" applyAlignment="1">
      <alignment vertical="center"/>
    </xf>
    <xf numFmtId="0" fontId="2" fillId="0" borderId="0" xfId="40" applyFont="1" applyFill="1"/>
    <xf numFmtId="3" fontId="2" fillId="0" borderId="0" xfId="40" applyNumberFormat="1" applyFont="1" applyFill="1"/>
    <xf numFmtId="0" fontId="1" fillId="0" borderId="0" xfId="40" applyFill="1"/>
    <xf numFmtId="0" fontId="2" fillId="0" borderId="13" xfId="40" applyFont="1" applyBorder="1" applyAlignment="1">
      <alignment vertical="center"/>
    </xf>
    <xf numFmtId="3" fontId="2" fillId="0" borderId="20" xfId="40" applyNumberFormat="1" applyFont="1" applyBorder="1" applyAlignment="1">
      <alignment vertical="center"/>
    </xf>
    <xf numFmtId="14" fontId="2" fillId="0" borderId="20" xfId="40" applyNumberFormat="1" applyFont="1" applyBorder="1" applyAlignment="1">
      <alignment vertical="center"/>
    </xf>
    <xf numFmtId="0" fontId="2" fillId="0" borderId="0" xfId="40" applyFont="1" applyBorder="1" applyAlignment="1">
      <alignment horizontal="center" vertical="center"/>
    </xf>
    <xf numFmtId="3" fontId="2" fillId="0" borderId="21" xfId="40" applyNumberFormat="1" applyFont="1" applyBorder="1" applyAlignment="1">
      <alignment vertical="center"/>
    </xf>
    <xf numFmtId="0" fontId="2" fillId="0" borderId="22" xfId="40" applyFont="1" applyBorder="1"/>
    <xf numFmtId="3" fontId="2" fillId="0" borderId="0" xfId="40" applyNumberFormat="1" applyFont="1" applyBorder="1"/>
    <xf numFmtId="0" fontId="2" fillId="0" borderId="0" xfId="40" applyFont="1" applyBorder="1"/>
    <xf numFmtId="0" fontId="2" fillId="0" borderId="0" xfId="40" applyFont="1" applyBorder="1" applyAlignment="1">
      <alignment horizontal="center"/>
    </xf>
    <xf numFmtId="3" fontId="2" fillId="0" borderId="18" xfId="40" applyNumberFormat="1" applyFont="1" applyBorder="1"/>
    <xf numFmtId="0" fontId="2" fillId="0" borderId="10" xfId="40" applyFont="1" applyFill="1" applyBorder="1" applyAlignment="1">
      <alignment vertical="center" wrapText="1"/>
    </xf>
    <xf numFmtId="0" fontId="2" fillId="0" borderId="0" xfId="40" applyFont="1" applyBorder="1" applyAlignment="1">
      <alignment vertical="center" wrapText="1"/>
    </xf>
    <xf numFmtId="14" fontId="2" fillId="0" borderId="0" xfId="40" applyNumberFormat="1" applyFont="1" applyBorder="1" applyAlignment="1">
      <alignment vertical="center"/>
    </xf>
    <xf numFmtId="3" fontId="2" fillId="0" borderId="10" xfId="40" applyNumberFormat="1" applyFont="1" applyBorder="1" applyAlignment="1">
      <alignment vertical="center"/>
    </xf>
    <xf numFmtId="3" fontId="2" fillId="0" borderId="19" xfId="40" applyNumberFormat="1" applyFont="1" applyBorder="1" applyAlignment="1">
      <alignment vertical="center"/>
    </xf>
    <xf numFmtId="0" fontId="2" fillId="0" borderId="23" xfId="40" applyFont="1" applyBorder="1"/>
    <xf numFmtId="3" fontId="2" fillId="0" borderId="23" xfId="40" applyNumberFormat="1" applyFont="1" applyBorder="1"/>
    <xf numFmtId="0" fontId="2" fillId="0" borderId="23" xfId="40" applyFont="1" applyBorder="1" applyAlignment="1">
      <alignment horizontal="center"/>
    </xf>
    <xf numFmtId="3" fontId="2" fillId="0" borderId="24" xfId="40" applyNumberFormat="1" applyFont="1" applyBorder="1"/>
    <xf numFmtId="0" fontId="2" fillId="0" borderId="25" xfId="40" applyFont="1" applyBorder="1"/>
    <xf numFmtId="0" fontId="2" fillId="0" borderId="26" xfId="40" applyFont="1" applyBorder="1" applyAlignment="1">
      <alignment vertical="center"/>
    </xf>
    <xf numFmtId="0" fontId="2" fillId="0" borderId="10" xfId="40" applyFont="1" applyBorder="1" applyAlignment="1">
      <alignment vertical="center" wrapText="1"/>
    </xf>
    <xf numFmtId="14" fontId="2" fillId="0" borderId="10" xfId="40" applyNumberFormat="1" applyFont="1" applyBorder="1" applyAlignment="1">
      <alignment vertical="center"/>
    </xf>
    <xf numFmtId="0" fontId="2" fillId="0" borderId="10" xfId="40" applyFont="1" applyBorder="1" applyAlignment="1">
      <alignment horizontal="center" vertical="center"/>
    </xf>
    <xf numFmtId="0" fontId="2" fillId="0" borderId="0" xfId="40" applyFont="1" applyAlignment="1">
      <alignment vertical="center"/>
    </xf>
    <xf numFmtId="0" fontId="2" fillId="0" borderId="20" xfId="40" applyFont="1" applyBorder="1" applyAlignment="1">
      <alignment horizontal="center"/>
    </xf>
    <xf numFmtId="3" fontId="2" fillId="0" borderId="20" xfId="40" applyNumberFormat="1" applyFont="1" applyBorder="1"/>
    <xf numFmtId="3" fontId="2" fillId="0" borderId="21" xfId="40" applyNumberFormat="1" applyFont="1" applyBorder="1"/>
    <xf numFmtId="0" fontId="2" fillId="0" borderId="10" xfId="40" applyFont="1" applyBorder="1" applyAlignment="1">
      <alignment vertical="center"/>
    </xf>
    <xf numFmtId="0" fontId="2" fillId="0" borderId="11" xfId="40" applyFont="1" applyBorder="1"/>
    <xf numFmtId="3" fontId="2" fillId="0" borderId="11" xfId="40" applyNumberFormat="1" applyFont="1" applyBorder="1"/>
    <xf numFmtId="0" fontId="2" fillId="0" borderId="11" xfId="40" applyFont="1" applyBorder="1" applyAlignment="1">
      <alignment horizontal="center"/>
    </xf>
    <xf numFmtId="3" fontId="2" fillId="0" borderId="27" xfId="40" applyNumberFormat="1" applyFont="1" applyBorder="1"/>
    <xf numFmtId="0" fontId="2" fillId="0" borderId="0" xfId="40" applyFont="1" applyBorder="1" applyAlignment="1">
      <alignment vertical="center"/>
    </xf>
    <xf numFmtId="0" fontId="2" fillId="0" borderId="10" xfId="40" applyFont="1" applyFill="1" applyBorder="1" applyAlignment="1">
      <alignment vertical="center"/>
    </xf>
    <xf numFmtId="3" fontId="2" fillId="0" borderId="28" xfId="40" applyNumberFormat="1" applyFont="1" applyFill="1" applyBorder="1" applyAlignment="1">
      <alignment vertical="center"/>
    </xf>
    <xf numFmtId="0" fontId="2" fillId="0" borderId="20" xfId="40" applyFont="1" applyBorder="1" applyAlignment="1">
      <alignment horizontal="center" vertical="center"/>
    </xf>
    <xf numFmtId="3" fontId="2" fillId="0" borderId="12" xfId="40" applyNumberFormat="1" applyFont="1" applyBorder="1"/>
    <xf numFmtId="14" fontId="2" fillId="0" borderId="12" xfId="40" applyNumberFormat="1" applyFont="1" applyBorder="1"/>
    <xf numFmtId="0" fontId="2" fillId="0" borderId="12" xfId="40" applyFont="1" applyBorder="1" applyAlignment="1">
      <alignment horizontal="center"/>
    </xf>
    <xf numFmtId="3" fontId="2" fillId="0" borderId="13" xfId="40" applyNumberFormat="1" applyFont="1" applyBorder="1"/>
    <xf numFmtId="3" fontId="2" fillId="0" borderId="29" xfId="40" applyNumberFormat="1" applyFont="1" applyBorder="1"/>
    <xf numFmtId="3" fontId="2" fillId="0" borderId="30" xfId="40" applyNumberFormat="1" applyFont="1" applyBorder="1"/>
    <xf numFmtId="0" fontId="2" fillId="0" borderId="30" xfId="40" applyFont="1" applyBorder="1"/>
    <xf numFmtId="10" fontId="2" fillId="0" borderId="30" xfId="40" applyNumberFormat="1" applyFont="1" applyBorder="1" applyAlignment="1">
      <alignment horizontal="center"/>
    </xf>
    <xf numFmtId="3" fontId="2" fillId="0" borderId="30" xfId="40" applyNumberFormat="1" applyFont="1" applyBorder="1" applyAlignment="1">
      <alignment horizontal="right"/>
    </xf>
    <xf numFmtId="3" fontId="2" fillId="0" borderId="16" xfId="40" applyNumberFormat="1" applyFont="1" applyBorder="1" applyAlignment="1">
      <alignment horizontal="right"/>
    </xf>
    <xf numFmtId="3" fontId="2" fillId="0" borderId="31" xfId="40" applyNumberFormat="1" applyFont="1" applyBorder="1" applyAlignment="1">
      <alignment horizontal="right"/>
    </xf>
    <xf numFmtId="0" fontId="2" fillId="0" borderId="0" xfId="40" applyFont="1" applyBorder="1" applyAlignment="1">
      <alignment vertical="top"/>
    </xf>
    <xf numFmtId="3" fontId="2" fillId="0" borderId="20" xfId="40" applyNumberFormat="1" applyFont="1" applyBorder="1" applyAlignment="1">
      <alignment horizontal="right"/>
    </xf>
    <xf numFmtId="3" fontId="2" fillId="0" borderId="21" xfId="40" applyNumberFormat="1" applyFont="1" applyBorder="1" applyAlignment="1">
      <alignment horizontal="right"/>
    </xf>
    <xf numFmtId="3" fontId="2" fillId="0" borderId="0" xfId="40" applyNumberFormat="1" applyFont="1" applyAlignment="1">
      <alignment horizontal="right"/>
    </xf>
    <xf numFmtId="3" fontId="2" fillId="0" borderId="0" xfId="40" applyNumberFormat="1" applyFont="1" applyAlignment="1">
      <alignment horizontal="center"/>
    </xf>
    <xf numFmtId="4" fontId="2" fillId="0" borderId="0" xfId="40" applyNumberFormat="1" applyFont="1"/>
    <xf numFmtId="0" fontId="2" fillId="0" borderId="10" xfId="40" applyFont="1" applyBorder="1" applyAlignment="1">
      <alignment horizontal="center" vertical="center" wrapText="1"/>
    </xf>
    <xf numFmtId="0" fontId="2" fillId="0" borderId="0" xfId="40" applyFont="1" applyAlignment="1">
      <alignment vertical="top" wrapText="1"/>
    </xf>
    <xf numFmtId="0" fontId="1" fillId="0" borderId="0" xfId="40" applyAlignment="1">
      <alignment vertical="top" wrapText="1"/>
    </xf>
    <xf numFmtId="0" fontId="2" fillId="0" borderId="10" xfId="40" applyFont="1" applyBorder="1"/>
    <xf numFmtId="0" fontId="25" fillId="0" borderId="10" xfId="42" applyFont="1" applyBorder="1" applyAlignment="1">
      <alignment horizontal="center" vertical="center"/>
    </xf>
    <xf numFmtId="0" fontId="25" fillId="0" borderId="10" xfId="42" applyFont="1" applyBorder="1" applyAlignment="1">
      <alignment horizontal="center" vertical="center" wrapText="1"/>
    </xf>
    <xf numFmtId="0" fontId="24" fillId="0" borderId="0" xfId="42"/>
    <xf numFmtId="0" fontId="26" fillId="0" borderId="0" xfId="42" applyFont="1"/>
    <xf numFmtId="0" fontId="27" fillId="0" borderId="10" xfId="42" applyFont="1" applyBorder="1" applyAlignment="1">
      <alignment vertical="center"/>
    </xf>
    <xf numFmtId="3" fontId="27" fillId="0" borderId="10" xfId="42" applyNumberFormat="1" applyFont="1" applyBorder="1" applyAlignment="1">
      <alignment vertical="center"/>
    </xf>
    <xf numFmtId="0" fontId="27" fillId="0" borderId="10" xfId="42" applyFont="1" applyBorder="1"/>
    <xf numFmtId="3" fontId="27" fillId="0" borderId="10" xfId="42" applyNumberFormat="1" applyFont="1" applyBorder="1"/>
    <xf numFmtId="0" fontId="28" fillId="0" borderId="10" xfId="42" applyFont="1" applyBorder="1" applyAlignment="1">
      <alignment vertical="center"/>
    </xf>
    <xf numFmtId="3" fontId="28" fillId="0" borderId="10" xfId="42" applyNumberFormat="1" applyFont="1" applyBorder="1" applyAlignment="1">
      <alignment vertical="center"/>
    </xf>
    <xf numFmtId="0" fontId="26" fillId="0" borderId="10" xfId="42" applyFont="1" applyBorder="1"/>
    <xf numFmtId="0" fontId="30" fillId="0" borderId="0" xfId="42" applyFont="1"/>
    <xf numFmtId="0" fontId="30" fillId="0" borderId="0" xfId="42" applyFont="1" applyAlignment="1">
      <alignment horizontal="right"/>
    </xf>
    <xf numFmtId="0" fontId="31" fillId="0" borderId="10" xfId="42" applyFont="1" applyBorder="1" applyAlignment="1">
      <alignment horizontal="center"/>
    </xf>
    <xf numFmtId="0" fontId="30" fillId="0" borderId="10" xfId="42" applyFont="1" applyBorder="1"/>
    <xf numFmtId="3" fontId="30" fillId="0" borderId="10" xfId="42" applyNumberFormat="1" applyFont="1" applyBorder="1"/>
    <xf numFmtId="0" fontId="31" fillId="0" borderId="10" xfId="42" applyFont="1" applyBorder="1" applyAlignment="1">
      <alignment vertical="center"/>
    </xf>
    <xf numFmtId="3" fontId="31" fillId="0" borderId="10" xfId="42" applyNumberFormat="1" applyFont="1" applyBorder="1" applyAlignment="1">
      <alignment vertical="center"/>
    </xf>
    <xf numFmtId="0" fontId="32" fillId="0" borderId="0" xfId="42" applyFont="1" applyAlignment="1"/>
    <xf numFmtId="0" fontId="32" fillId="0" borderId="0" xfId="42" applyFont="1" applyAlignment="1">
      <alignment horizontal="center"/>
    </xf>
    <xf numFmtId="0" fontId="24" fillId="0" borderId="0" xfId="42" applyAlignment="1"/>
    <xf numFmtId="0" fontId="27" fillId="0" borderId="12" xfId="42" applyFont="1" applyBorder="1" applyAlignment="1">
      <alignment horizontal="center"/>
    </xf>
    <xf numFmtId="0" fontId="27" fillId="0" borderId="28" xfId="42" applyFont="1" applyBorder="1"/>
    <xf numFmtId="0" fontId="27" fillId="0" borderId="32" xfId="42" applyFont="1" applyBorder="1"/>
    <xf numFmtId="0" fontId="27" fillId="0" borderId="30" xfId="42" applyFont="1" applyBorder="1"/>
    <xf numFmtId="0" fontId="27" fillId="0" borderId="10" xfId="42" applyFont="1" applyBorder="1" applyAlignment="1">
      <alignment horizontal="center"/>
    </xf>
    <xf numFmtId="0" fontId="27" fillId="0" borderId="12" xfId="42" applyFont="1" applyBorder="1"/>
    <xf numFmtId="2" fontId="27" fillId="0" borderId="30" xfId="42" applyNumberFormat="1" applyFont="1" applyBorder="1"/>
    <xf numFmtId="3" fontId="27" fillId="0" borderId="30" xfId="42" applyNumberFormat="1" applyFont="1" applyBorder="1"/>
    <xf numFmtId="3" fontId="27" fillId="0" borderId="12" xfId="42" applyNumberFormat="1" applyFont="1" applyBorder="1"/>
    <xf numFmtId="0" fontId="27" fillId="0" borderId="12" xfId="42" applyFont="1" applyBorder="1" applyAlignment="1">
      <alignment shrinkToFit="1"/>
    </xf>
    <xf numFmtId="2" fontId="27" fillId="0" borderId="12" xfId="42" applyNumberFormat="1" applyFont="1" applyBorder="1"/>
    <xf numFmtId="2" fontId="34" fillId="0" borderId="10" xfId="42" applyNumberFormat="1" applyFont="1" applyBorder="1"/>
    <xf numFmtId="2" fontId="26" fillId="0" borderId="10" xfId="42" applyNumberFormat="1" applyFont="1" applyBorder="1"/>
    <xf numFmtId="3" fontId="26" fillId="0" borderId="10" xfId="42" applyNumberFormat="1" applyFont="1" applyBorder="1"/>
    <xf numFmtId="0" fontId="27" fillId="0" borderId="12" xfId="42" applyFont="1" applyFill="1" applyBorder="1"/>
    <xf numFmtId="0" fontId="2" fillId="0" borderId="12" xfId="42" applyFont="1" applyBorder="1"/>
    <xf numFmtId="3" fontId="27" fillId="0" borderId="12" xfId="42" applyNumberFormat="1" applyFont="1" applyFill="1" applyBorder="1"/>
    <xf numFmtId="0" fontId="27" fillId="0" borderId="30" xfId="42" applyFont="1" applyFill="1" applyBorder="1"/>
    <xf numFmtId="3" fontId="27" fillId="0" borderId="30" xfId="42" applyNumberFormat="1" applyFont="1" applyFill="1" applyBorder="1"/>
    <xf numFmtId="2" fontId="2" fillId="0" borderId="30" xfId="42" applyNumberFormat="1" applyFont="1" applyFill="1" applyBorder="1"/>
    <xf numFmtId="0" fontId="35" fillId="0" borderId="0" xfId="42" applyFont="1" applyAlignment="1">
      <alignment horizontal="center"/>
    </xf>
    <xf numFmtId="0" fontId="35" fillId="0" borderId="0" xfId="42" applyFont="1"/>
    <xf numFmtId="0" fontId="35" fillId="0" borderId="10" xfId="42" applyFont="1" applyBorder="1" applyAlignment="1">
      <alignment horizontal="center" vertical="center" wrapText="1"/>
    </xf>
    <xf numFmtId="0" fontId="35" fillId="0" borderId="10" xfId="42" applyFont="1" applyBorder="1" applyAlignment="1">
      <alignment horizontal="center" vertical="center"/>
    </xf>
    <xf numFmtId="0" fontId="36" fillId="0" borderId="10" xfId="42" applyFont="1" applyBorder="1" applyAlignment="1">
      <alignment horizontal="center" vertical="center" wrapText="1"/>
    </xf>
    <xf numFmtId="0" fontId="35" fillId="0" borderId="10" xfId="42" applyFont="1" applyBorder="1" applyAlignment="1">
      <alignment horizontal="center"/>
    </xf>
    <xf numFmtId="0" fontId="35" fillId="0" borderId="10" xfId="42" applyFont="1" applyBorder="1"/>
    <xf numFmtId="0" fontId="24" fillId="0" borderId="10" xfId="42" applyBorder="1"/>
    <xf numFmtId="0" fontId="37" fillId="0" borderId="28" xfId="42" applyFont="1" applyBorder="1"/>
    <xf numFmtId="0" fontId="37" fillId="0" borderId="33" xfId="42" applyFont="1" applyBorder="1"/>
    <xf numFmtId="0" fontId="24" fillId="0" borderId="32" xfId="42" applyBorder="1"/>
    <xf numFmtId="0" fontId="37" fillId="0" borderId="10" xfId="42" applyFont="1" applyBorder="1" applyAlignment="1">
      <alignment horizontal="center" vertical="center"/>
    </xf>
    <xf numFmtId="0" fontId="37" fillId="0" borderId="10" xfId="42" applyFont="1" applyBorder="1"/>
    <xf numFmtId="3" fontId="38" fillId="0" borderId="10" xfId="42" applyNumberFormat="1" applyFont="1" applyBorder="1"/>
    <xf numFmtId="0" fontId="38" fillId="0" borderId="10" xfId="42" applyFont="1" applyBorder="1"/>
    <xf numFmtId="0" fontId="38" fillId="0" borderId="0" xfId="42" applyFont="1"/>
    <xf numFmtId="3" fontId="38" fillId="0" borderId="0" xfId="42" applyNumberFormat="1" applyFont="1"/>
    <xf numFmtId="0" fontId="39" fillId="0" borderId="10" xfId="42" applyFont="1" applyBorder="1" applyAlignment="1">
      <alignment vertical="center"/>
    </xf>
    <xf numFmtId="0" fontId="40" fillId="0" borderId="10" xfId="42" applyFont="1" applyBorder="1" applyAlignment="1">
      <alignment vertical="center"/>
    </xf>
    <xf numFmtId="3" fontId="40" fillId="0" borderId="10" xfId="42" applyNumberFormat="1" applyFont="1" applyBorder="1" applyAlignment="1">
      <alignment vertical="center"/>
    </xf>
    <xf numFmtId="0" fontId="41" fillId="0" borderId="0" xfId="39" applyFont="1"/>
    <xf numFmtId="0" fontId="42" fillId="0" borderId="0" xfId="39" applyFont="1" applyAlignment="1">
      <alignment horizontal="right"/>
    </xf>
    <xf numFmtId="0" fontId="44" fillId="0" borderId="0" xfId="39" applyFont="1" applyBorder="1" applyAlignment="1">
      <alignment horizontal="center"/>
    </xf>
    <xf numFmtId="0" fontId="45" fillId="0" borderId="0" xfId="39" applyFont="1" applyBorder="1" applyAlignment="1">
      <alignment horizontal="center"/>
    </xf>
    <xf numFmtId="0" fontId="46" fillId="0" borderId="0" xfId="39" applyFont="1" applyAlignment="1">
      <alignment horizontal="right"/>
    </xf>
    <xf numFmtId="166" fontId="47" fillId="24" borderId="34" xfId="39" applyNumberFormat="1" applyFont="1" applyFill="1" applyBorder="1" applyAlignment="1">
      <alignment horizontal="center" vertical="center" wrapText="1"/>
    </xf>
    <xf numFmtId="166" fontId="47" fillId="24" borderId="35" xfId="39" applyNumberFormat="1" applyFont="1" applyFill="1" applyBorder="1" applyAlignment="1">
      <alignment horizontal="center" vertical="center" wrapText="1"/>
    </xf>
    <xf numFmtId="166" fontId="47" fillId="24" borderId="36" xfId="39" applyNumberFormat="1" applyFont="1" applyFill="1" applyBorder="1" applyAlignment="1">
      <alignment horizontal="center" vertical="center" wrapText="1"/>
    </xf>
    <xf numFmtId="166" fontId="48" fillId="24" borderId="34" xfId="39" applyNumberFormat="1" applyFont="1" applyFill="1" applyBorder="1" applyAlignment="1">
      <alignment horizontal="center" vertical="center" wrapText="1"/>
    </xf>
    <xf numFmtId="166" fontId="49" fillId="24" borderId="37" xfId="43" applyNumberFormat="1" applyFont="1" applyFill="1" applyBorder="1" applyAlignment="1" applyProtection="1">
      <alignment horizontal="left" vertical="center" wrapText="1"/>
      <protection hidden="1"/>
    </xf>
    <xf numFmtId="3" fontId="49" fillId="24" borderId="38" xfId="29" applyNumberFormat="1" applyFont="1" applyFill="1" applyBorder="1" applyAlignment="1" applyProtection="1">
      <alignment horizontal="right" vertical="center" wrapText="1"/>
      <protection hidden="1"/>
    </xf>
    <xf numFmtId="3" fontId="49" fillId="24" borderId="16" xfId="29" applyNumberFormat="1" applyFont="1" applyFill="1" applyBorder="1" applyAlignment="1" applyProtection="1">
      <alignment horizontal="right" vertical="center" wrapText="1"/>
      <protection hidden="1"/>
    </xf>
    <xf numFmtId="3" fontId="49" fillId="24" borderId="37" xfId="29" applyNumberFormat="1" applyFont="1" applyFill="1" applyBorder="1" applyAlignment="1" applyProtection="1">
      <alignment horizontal="right" vertical="center" wrapText="1"/>
      <protection hidden="1"/>
    </xf>
    <xf numFmtId="166" fontId="49" fillId="24" borderId="37" xfId="43" applyNumberFormat="1" applyFont="1" applyFill="1" applyBorder="1" applyAlignment="1" applyProtection="1">
      <alignment vertical="center" wrapText="1"/>
      <protection hidden="1"/>
    </xf>
    <xf numFmtId="3" fontId="49" fillId="24" borderId="39" xfId="29" applyNumberFormat="1" applyFont="1" applyFill="1" applyBorder="1" applyAlignment="1" applyProtection="1">
      <alignment horizontal="right" vertical="center" wrapText="1"/>
      <protection hidden="1"/>
    </xf>
    <xf numFmtId="166" fontId="49" fillId="24" borderId="40" xfId="43" applyNumberFormat="1" applyFont="1" applyFill="1" applyBorder="1" applyAlignment="1" applyProtection="1">
      <alignment horizontal="left" vertical="center" wrapText="1"/>
      <protection hidden="1"/>
    </xf>
    <xf numFmtId="166" fontId="49" fillId="24" borderId="40" xfId="43" applyNumberFormat="1" applyFont="1" applyFill="1" applyBorder="1" applyAlignment="1" applyProtection="1">
      <alignment vertical="center" wrapText="1"/>
      <protection hidden="1"/>
    </xf>
    <xf numFmtId="166" fontId="49" fillId="24" borderId="41" xfId="43" applyNumberFormat="1" applyFont="1" applyFill="1" applyBorder="1" applyAlignment="1" applyProtection="1">
      <alignment horizontal="left" vertical="center" wrapText="1"/>
      <protection hidden="1"/>
    </xf>
    <xf numFmtId="3" fontId="49" fillId="24" borderId="42" xfId="29" applyNumberFormat="1" applyFont="1" applyFill="1" applyBorder="1" applyAlignment="1" applyProtection="1">
      <alignment horizontal="right" vertical="center" wrapText="1"/>
      <protection hidden="1"/>
    </xf>
    <xf numFmtId="3" fontId="49" fillId="24" borderId="22" xfId="29" applyNumberFormat="1" applyFont="1" applyFill="1" applyBorder="1" applyAlignment="1" applyProtection="1">
      <alignment horizontal="right" vertical="center" wrapText="1"/>
      <protection hidden="1"/>
    </xf>
    <xf numFmtId="3" fontId="49" fillId="24" borderId="43" xfId="29" applyNumberFormat="1" applyFont="1" applyFill="1" applyBorder="1" applyAlignment="1" applyProtection="1">
      <alignment horizontal="right" vertical="center" wrapText="1"/>
      <protection hidden="1"/>
    </xf>
    <xf numFmtId="166" fontId="49" fillId="24" borderId="41" xfId="43" applyNumberFormat="1" applyFont="1" applyFill="1" applyBorder="1" applyAlignment="1" applyProtection="1">
      <alignment vertical="center" wrapText="1"/>
      <protection hidden="1"/>
    </xf>
    <xf numFmtId="166" fontId="49" fillId="0" borderId="40" xfId="39" applyNumberFormat="1" applyFont="1" applyBorder="1" applyAlignment="1" applyProtection="1">
      <alignment horizontal="left" vertical="center" wrapText="1" indent="1"/>
    </xf>
    <xf numFmtId="3" fontId="49" fillId="0" borderId="32" xfId="39" applyNumberFormat="1" applyFont="1" applyBorder="1" applyAlignment="1" applyProtection="1">
      <alignment horizontal="right" vertical="center" wrapText="1"/>
      <protection locked="0"/>
    </xf>
    <xf numFmtId="3" fontId="49" fillId="0" borderId="28" xfId="39" applyNumberFormat="1" applyFont="1" applyBorder="1" applyAlignment="1" applyProtection="1">
      <alignment horizontal="right" vertical="center" wrapText="1"/>
      <protection locked="0"/>
    </xf>
    <xf numFmtId="3" fontId="49" fillId="0" borderId="44" xfId="39" applyNumberFormat="1" applyFont="1" applyBorder="1" applyAlignment="1" applyProtection="1">
      <alignment horizontal="right" vertical="center" wrapText="1"/>
      <protection locked="0"/>
    </xf>
    <xf numFmtId="166" fontId="49" fillId="0" borderId="44" xfId="39" applyNumberFormat="1" applyFont="1" applyFill="1" applyBorder="1" applyAlignment="1">
      <alignment horizontal="left" vertical="center" wrapText="1" indent="1"/>
    </xf>
    <xf numFmtId="3" fontId="50" fillId="0" borderId="32" xfId="39" applyNumberFormat="1" applyFont="1" applyBorder="1" applyAlignment="1" applyProtection="1">
      <alignment horizontal="right" vertical="center" wrapText="1"/>
      <protection locked="0"/>
    </xf>
    <xf numFmtId="3" fontId="50" fillId="0" borderId="28" xfId="39" applyNumberFormat="1" applyFont="1" applyBorder="1" applyAlignment="1" applyProtection="1">
      <alignment horizontal="right" vertical="center" wrapText="1"/>
      <protection locked="0"/>
    </xf>
    <xf numFmtId="3" fontId="50" fillId="0" borderId="40" xfId="39" applyNumberFormat="1" applyFont="1" applyBorder="1" applyAlignment="1" applyProtection="1">
      <alignment horizontal="right" vertical="center" wrapText="1"/>
      <protection locked="0"/>
    </xf>
    <xf numFmtId="166" fontId="47" fillId="24" borderId="34" xfId="39" applyNumberFormat="1" applyFont="1" applyFill="1" applyBorder="1" applyAlignment="1">
      <alignment horizontal="left" vertical="center" wrapText="1" indent="1"/>
    </xf>
    <xf numFmtId="3" fontId="47" fillId="24" borderId="35" xfId="39" applyNumberFormat="1" applyFont="1" applyFill="1" applyBorder="1" applyAlignment="1">
      <alignment horizontal="right" vertical="center" wrapText="1"/>
    </xf>
    <xf numFmtId="166" fontId="47" fillId="24" borderId="45" xfId="39" applyNumberFormat="1" applyFont="1" applyFill="1" applyBorder="1" applyAlignment="1">
      <alignment horizontal="left" vertical="center" wrapText="1" indent="1"/>
    </xf>
    <xf numFmtId="3" fontId="47" fillId="24" borderId="46" xfId="39" applyNumberFormat="1" applyFont="1" applyFill="1" applyBorder="1" applyAlignment="1" applyProtection="1">
      <alignment horizontal="right" vertical="center" wrapText="1"/>
    </xf>
    <xf numFmtId="3" fontId="47" fillId="24" borderId="45" xfId="39" applyNumberFormat="1" applyFont="1" applyFill="1" applyBorder="1" applyAlignment="1" applyProtection="1">
      <alignment horizontal="right" vertical="center" wrapText="1"/>
    </xf>
    <xf numFmtId="3" fontId="47" fillId="24" borderId="47" xfId="39" applyNumberFormat="1" applyFont="1" applyFill="1" applyBorder="1" applyAlignment="1" applyProtection="1">
      <alignment horizontal="right" vertical="center" wrapText="1"/>
    </xf>
    <xf numFmtId="164" fontId="41" fillId="0" borderId="0" xfId="39" applyNumberFormat="1" applyFont="1"/>
    <xf numFmtId="166" fontId="49" fillId="0" borderId="44" xfId="39" applyNumberFormat="1" applyFont="1" applyBorder="1" applyAlignment="1" applyProtection="1">
      <alignment horizontal="left" vertical="center" wrapText="1" indent="1"/>
    </xf>
    <xf numFmtId="0" fontId="27" fillId="0" borderId="12" xfId="42" applyFont="1" applyBorder="1" applyAlignment="1">
      <alignment wrapText="1"/>
    </xf>
    <xf numFmtId="0" fontId="27" fillId="0" borderId="10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7" fillId="0" borderId="30" xfId="42" applyFont="1" applyBorder="1" applyAlignment="1">
      <alignment horizontal="center"/>
    </xf>
    <xf numFmtId="0" fontId="27" fillId="0" borderId="30" xfId="42" applyFont="1" applyBorder="1" applyAlignment="1">
      <alignment horizontal="center" vertical="center"/>
    </xf>
    <xf numFmtId="0" fontId="26" fillId="0" borderId="22" xfId="42" applyFont="1" applyBorder="1"/>
    <xf numFmtId="0" fontId="26" fillId="0" borderId="0" xfId="42" applyFont="1" applyBorder="1"/>
    <xf numFmtId="0" fontId="26" fillId="0" borderId="42" xfId="42" applyFont="1" applyBorder="1"/>
    <xf numFmtId="0" fontId="35" fillId="0" borderId="28" xfId="42" applyFont="1" applyBorder="1"/>
    <xf numFmtId="0" fontId="35" fillId="0" borderId="33" xfId="42" applyFont="1" applyBorder="1"/>
    <xf numFmtId="0" fontId="26" fillId="0" borderId="33" xfId="42" applyFont="1" applyBorder="1"/>
    <xf numFmtId="0" fontId="26" fillId="0" borderId="32" xfId="42" applyFont="1" applyBorder="1"/>
    <xf numFmtId="0" fontId="37" fillId="0" borderId="10" xfId="42" applyFont="1" applyBorder="1" applyAlignment="1">
      <alignment horizontal="center"/>
    </xf>
    <xf numFmtId="3" fontId="37" fillId="0" borderId="10" xfId="42" applyNumberFormat="1" applyFont="1" applyBorder="1"/>
    <xf numFmtId="167" fontId="37" fillId="0" borderId="10" xfId="42" applyNumberFormat="1" applyFont="1" applyBorder="1"/>
    <xf numFmtId="0" fontId="37" fillId="0" borderId="10" xfId="42" applyFont="1" applyBorder="1" applyAlignment="1">
      <alignment vertical="top" wrapText="1"/>
    </xf>
    <xf numFmtId="0" fontId="35" fillId="0" borderId="10" xfId="42" applyFont="1" applyBorder="1" applyAlignment="1">
      <alignment vertical="center"/>
    </xf>
    <xf numFmtId="3" fontId="35" fillId="0" borderId="10" xfId="42" applyNumberFormat="1" applyFont="1" applyBorder="1" applyAlignment="1">
      <alignment vertical="center"/>
    </xf>
    <xf numFmtId="0" fontId="24" fillId="0" borderId="16" xfId="42" applyBorder="1"/>
    <xf numFmtId="0" fontId="24" fillId="0" borderId="38" xfId="42" applyBorder="1"/>
    <xf numFmtId="167" fontId="51" fillId="0" borderId="10" xfId="42" applyNumberFormat="1" applyFont="1" applyBorder="1" applyAlignment="1">
      <alignment vertical="center"/>
    </xf>
    <xf numFmtId="0" fontId="31" fillId="0" borderId="0" xfId="42" applyFont="1" applyAlignment="1">
      <alignment horizontal="center"/>
    </xf>
    <xf numFmtId="0" fontId="2" fillId="0" borderId="48" xfId="40" applyFont="1" applyBorder="1" applyAlignment="1">
      <alignment horizontal="center" vertical="center" wrapText="1"/>
    </xf>
    <xf numFmtId="0" fontId="1" fillId="0" borderId="49" xfId="40" applyBorder="1" applyAlignment="1">
      <alignment horizontal="center" vertical="center" wrapText="1"/>
    </xf>
    <xf numFmtId="0" fontId="2" fillId="0" borderId="50" xfId="40" applyFont="1" applyBorder="1" applyAlignment="1">
      <alignment vertical="center"/>
    </xf>
    <xf numFmtId="0" fontId="1" fillId="0" borderId="51" xfId="40" applyBorder="1"/>
    <xf numFmtId="0" fontId="1" fillId="0" borderId="25" xfId="40" applyBorder="1"/>
    <xf numFmtId="0" fontId="1" fillId="0" borderId="52" xfId="40" applyBorder="1"/>
    <xf numFmtId="0" fontId="1" fillId="0" borderId="51" xfId="40" applyBorder="1" applyAlignment="1">
      <alignment vertical="center"/>
    </xf>
    <xf numFmtId="0" fontId="1" fillId="0" borderId="52" xfId="40" applyBorder="1" applyAlignment="1">
      <alignment vertical="center"/>
    </xf>
    <xf numFmtId="0" fontId="2" fillId="0" borderId="12" xfId="40" applyFont="1" applyBorder="1" applyAlignment="1">
      <alignment vertical="center" wrapText="1"/>
    </xf>
    <xf numFmtId="0" fontId="1" fillId="0" borderId="30" xfId="40" applyBorder="1" applyAlignment="1">
      <alignment vertical="center"/>
    </xf>
    <xf numFmtId="0" fontId="2" fillId="0" borderId="50" xfId="40" applyFont="1" applyBorder="1" applyAlignment="1">
      <alignment horizontal="center" vertical="center"/>
    </xf>
    <xf numFmtId="0" fontId="2" fillId="0" borderId="51" xfId="40" applyFont="1" applyBorder="1" applyAlignment="1">
      <alignment horizontal="center" vertical="center"/>
    </xf>
    <xf numFmtId="0" fontId="2" fillId="0" borderId="53" xfId="40" applyFont="1" applyBorder="1" applyAlignment="1">
      <alignment horizontal="center" vertical="center"/>
    </xf>
    <xf numFmtId="0" fontId="2" fillId="0" borderId="54" xfId="40" applyFont="1" applyBorder="1" applyAlignment="1">
      <alignment horizontal="center" vertical="center"/>
    </xf>
    <xf numFmtId="0" fontId="2" fillId="0" borderId="53" xfId="40" applyFont="1" applyBorder="1" applyAlignment="1">
      <alignment horizontal="center" vertical="center" wrapText="1"/>
    </xf>
    <xf numFmtId="0" fontId="2" fillId="0" borderId="55" xfId="40" applyFont="1" applyBorder="1" applyAlignment="1">
      <alignment horizontal="center" vertical="center" wrapText="1"/>
    </xf>
    <xf numFmtId="0" fontId="1" fillId="0" borderId="55" xfId="40" applyBorder="1" applyAlignment="1">
      <alignment horizontal="center" vertical="center" wrapText="1"/>
    </xf>
    <xf numFmtId="0" fontId="43" fillId="0" borderId="0" xfId="39" applyFont="1" applyAlignment="1">
      <alignment horizontal="center"/>
    </xf>
    <xf numFmtId="0" fontId="43" fillId="0" borderId="0" xfId="39" applyFont="1" applyBorder="1" applyAlignment="1">
      <alignment horizontal="center"/>
    </xf>
    <xf numFmtId="166" fontId="47" fillId="24" borderId="56" xfId="39" applyNumberFormat="1" applyFont="1" applyFill="1" applyBorder="1" applyAlignment="1">
      <alignment horizontal="center" vertical="center" wrapText="1"/>
    </xf>
    <xf numFmtId="166" fontId="47" fillId="24" borderId="57" xfId="39" applyNumberFormat="1" applyFont="1" applyFill="1" applyBorder="1" applyAlignment="1">
      <alignment horizontal="center" vertical="center" wrapText="1"/>
    </xf>
    <xf numFmtId="166" fontId="47" fillId="24" borderId="58" xfId="39" applyNumberFormat="1" applyFont="1" applyFill="1" applyBorder="1" applyAlignment="1">
      <alignment horizontal="center" vertical="center" wrapText="1"/>
    </xf>
    <xf numFmtId="0" fontId="50" fillId="0" borderId="0" xfId="39" applyFont="1" applyAlignment="1">
      <alignment horizontal="left"/>
    </xf>
    <xf numFmtId="14" fontId="33" fillId="0" borderId="0" xfId="42" applyNumberFormat="1" applyFont="1" applyAlignment="1">
      <alignment horizontal="center"/>
    </xf>
    <xf numFmtId="0" fontId="33" fillId="0" borderId="0" xfId="42" applyFont="1" applyAlignment="1">
      <alignment horizontal="center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rmál 5" xfId="42"/>
    <cellStyle name="Normál_2003.évi költségvetés I.félévi telj.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&#243;%20Enik&#337;/2009.%20&#233;vi%20z&#225;rsz&#225;mad&#225;s/&#246;nkorm&#225;nyzatoknak%20kik&#252;ldeni/k&#252;ldeni%20Z&#225;r&#225;s%202009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B42" sqref="B42"/>
    </sheetView>
  </sheetViews>
  <sheetFormatPr defaultRowHeight="12.75"/>
  <cols>
    <col min="1" max="1" width="4.5703125" customWidth="1"/>
    <col min="2" max="2" width="44" customWidth="1"/>
    <col min="3" max="3" width="10.85546875" customWidth="1"/>
    <col min="4" max="4" width="11.140625" customWidth="1"/>
    <col min="5" max="5" width="11.140625" style="16" customWidth="1"/>
  </cols>
  <sheetData>
    <row r="1" spans="1:6" ht="6.75" customHeight="1"/>
    <row r="2" spans="1:6" ht="42" customHeight="1">
      <c r="A2" s="1"/>
      <c r="B2" s="2" t="s">
        <v>0</v>
      </c>
      <c r="C2" s="3" t="s">
        <v>92</v>
      </c>
      <c r="D2" s="3" t="s">
        <v>93</v>
      </c>
      <c r="E2" s="2" t="s">
        <v>91</v>
      </c>
      <c r="F2" s="3" t="s">
        <v>94</v>
      </c>
    </row>
    <row r="3" spans="1:6" s="7" customFormat="1" ht="18" customHeight="1">
      <c r="A3" s="4" t="s">
        <v>1</v>
      </c>
      <c r="B3" s="4" t="s">
        <v>2</v>
      </c>
      <c r="C3" s="5">
        <v>269048</v>
      </c>
      <c r="D3" s="6">
        <v>338303</v>
      </c>
      <c r="E3" s="18">
        <v>320954</v>
      </c>
      <c r="F3" s="21">
        <f>SUM(E3/D3*100)</f>
        <v>94.871756975255906</v>
      </c>
    </row>
    <row r="4" spans="1:6" s="7" customFormat="1" ht="15" customHeight="1">
      <c r="A4" s="4" t="s">
        <v>3</v>
      </c>
      <c r="B4" s="4" t="s">
        <v>4</v>
      </c>
      <c r="C4" s="5">
        <v>28646</v>
      </c>
      <c r="D4" s="6">
        <v>28756</v>
      </c>
      <c r="E4" s="18">
        <v>28106</v>
      </c>
      <c r="F4" s="21">
        <f t="shared" ref="F4:F48" si="0">SUM(E4/D4*100)</f>
        <v>97.739602169981922</v>
      </c>
    </row>
    <row r="5" spans="1:6" s="7" customFormat="1" ht="16.5" customHeight="1">
      <c r="A5" s="4" t="s">
        <v>5</v>
      </c>
      <c r="B5" s="4" t="s">
        <v>6</v>
      </c>
      <c r="C5" s="5">
        <v>17830</v>
      </c>
      <c r="D5" s="6">
        <v>19165</v>
      </c>
      <c r="E5" s="18">
        <v>24404</v>
      </c>
      <c r="F5" s="21">
        <f t="shared" si="0"/>
        <v>127.33629011218366</v>
      </c>
    </row>
    <row r="6" spans="1:6" s="7" customFormat="1" ht="15.75" customHeight="1">
      <c r="A6" s="4" t="s">
        <v>7</v>
      </c>
      <c r="B6" s="8" t="s">
        <v>8</v>
      </c>
      <c r="C6" s="9">
        <f>SUM(C3:C5)</f>
        <v>315524</v>
      </c>
      <c r="D6" s="10">
        <f>SUM(D3:D5)</f>
        <v>386224</v>
      </c>
      <c r="E6" s="19">
        <f>SUM(E3:E5)</f>
        <v>373464</v>
      </c>
      <c r="F6" s="22">
        <f t="shared" si="0"/>
        <v>96.696217738928709</v>
      </c>
    </row>
    <row r="7" spans="1:6" s="7" customFormat="1" ht="15" customHeight="1">
      <c r="A7" s="4" t="s">
        <v>9</v>
      </c>
      <c r="B7" s="4" t="s">
        <v>10</v>
      </c>
      <c r="C7" s="5">
        <v>73911</v>
      </c>
      <c r="D7" s="6">
        <v>78128</v>
      </c>
      <c r="E7" s="18">
        <v>71328</v>
      </c>
      <c r="F7" s="21">
        <f t="shared" si="0"/>
        <v>91.296334220765914</v>
      </c>
    </row>
    <row r="8" spans="1:6" s="7" customFormat="1" ht="15" customHeight="1">
      <c r="A8" s="4" t="s">
        <v>11</v>
      </c>
      <c r="B8" s="4" t="s">
        <v>12</v>
      </c>
      <c r="C8" s="5">
        <v>200</v>
      </c>
      <c r="D8" s="6">
        <v>200</v>
      </c>
      <c r="E8" s="18">
        <v>872</v>
      </c>
      <c r="F8" s="21">
        <f t="shared" si="0"/>
        <v>436.00000000000006</v>
      </c>
    </row>
    <row r="9" spans="1:6" s="15" customFormat="1" ht="18.75" customHeight="1">
      <c r="A9" s="13" t="s">
        <v>13</v>
      </c>
      <c r="B9" s="14" t="s">
        <v>14</v>
      </c>
      <c r="C9" s="11">
        <f>SUM(C7:C8)</f>
        <v>74111</v>
      </c>
      <c r="D9" s="12">
        <f>SUM(D7:D8)</f>
        <v>78328</v>
      </c>
      <c r="E9" s="20">
        <f>SUM(E7:E8)</f>
        <v>72200</v>
      </c>
      <c r="F9" s="23">
        <f t="shared" si="0"/>
        <v>92.176488611990607</v>
      </c>
    </row>
    <row r="10" spans="1:6" s="7" customFormat="1" ht="14.25" customHeight="1">
      <c r="A10" s="4" t="s">
        <v>15</v>
      </c>
      <c r="B10" s="4" t="s">
        <v>16</v>
      </c>
      <c r="C10" s="5">
        <v>324779</v>
      </c>
      <c r="D10" s="6">
        <v>468899</v>
      </c>
      <c r="E10" s="18">
        <v>469231</v>
      </c>
      <c r="F10" s="21">
        <f t="shared" si="0"/>
        <v>100.07080416038423</v>
      </c>
    </row>
    <row r="11" spans="1:6" s="7" customFormat="1" ht="14.25" customHeight="1">
      <c r="A11" s="4" t="s">
        <v>17</v>
      </c>
      <c r="B11" s="4" t="s">
        <v>18</v>
      </c>
      <c r="C11" s="5">
        <v>76401</v>
      </c>
      <c r="D11" s="6">
        <v>76401</v>
      </c>
      <c r="E11" s="18">
        <v>72210</v>
      </c>
      <c r="F11" s="21">
        <f t="shared" si="0"/>
        <v>94.514469705893902</v>
      </c>
    </row>
    <row r="12" spans="1:6" s="7" customFormat="1" ht="18" customHeight="1">
      <c r="A12" s="13" t="s">
        <v>19</v>
      </c>
      <c r="B12" s="14" t="s">
        <v>20</v>
      </c>
      <c r="C12" s="11">
        <f>SUM(C10:C11)</f>
        <v>401180</v>
      </c>
      <c r="D12" s="12">
        <f>SUM(D10:D11)</f>
        <v>545300</v>
      </c>
      <c r="E12" s="20">
        <f>SUM(E10:E11)</f>
        <v>541441</v>
      </c>
      <c r="F12" s="23">
        <f t="shared" si="0"/>
        <v>99.292316156244269</v>
      </c>
    </row>
    <row r="13" spans="1:6" s="7" customFormat="1" ht="17.25" customHeight="1">
      <c r="A13" s="4" t="s">
        <v>21</v>
      </c>
      <c r="B13" s="4" t="s">
        <v>22</v>
      </c>
      <c r="C13" s="5">
        <v>233710</v>
      </c>
      <c r="D13" s="6">
        <v>240710</v>
      </c>
      <c r="E13" s="18">
        <v>186301</v>
      </c>
      <c r="F13" s="21">
        <f t="shared" si="0"/>
        <v>77.396452162353029</v>
      </c>
    </row>
    <row r="14" spans="1:6" s="7" customFormat="1" ht="15" customHeight="1">
      <c r="A14" s="4" t="s">
        <v>23</v>
      </c>
      <c r="B14" s="4" t="s">
        <v>24</v>
      </c>
      <c r="C14" s="5">
        <v>197669</v>
      </c>
      <c r="D14" s="6">
        <v>320790</v>
      </c>
      <c r="E14" s="18">
        <v>308064</v>
      </c>
      <c r="F14" s="21">
        <f t="shared" si="0"/>
        <v>96.03291873188067</v>
      </c>
    </row>
    <row r="15" spans="1:6" s="7" customFormat="1" ht="14.25" customHeight="1">
      <c r="A15" s="4" t="s">
        <v>25</v>
      </c>
      <c r="B15" s="4" t="s">
        <v>95</v>
      </c>
      <c r="C15" s="5">
        <v>121131</v>
      </c>
      <c r="D15" s="6">
        <v>122825</v>
      </c>
      <c r="E15" s="18">
        <v>115550</v>
      </c>
      <c r="F15" s="21">
        <f t="shared" si="0"/>
        <v>94.07693873397109</v>
      </c>
    </row>
    <row r="16" spans="1:6" s="7" customFormat="1" ht="15" customHeight="1">
      <c r="A16" s="4" t="s">
        <v>26</v>
      </c>
      <c r="B16" s="4" t="s">
        <v>27</v>
      </c>
      <c r="C16" s="5">
        <v>240500</v>
      </c>
      <c r="D16" s="6">
        <v>200500</v>
      </c>
      <c r="E16" s="18">
        <v>194605</v>
      </c>
      <c r="F16" s="21">
        <f t="shared" si="0"/>
        <v>97.059850374064837</v>
      </c>
    </row>
    <row r="17" spans="1:6" s="7" customFormat="1" ht="15" customHeight="1">
      <c r="A17" s="4" t="s">
        <v>28</v>
      </c>
      <c r="B17" s="4" t="s">
        <v>29</v>
      </c>
      <c r="C17" s="5">
        <v>4380</v>
      </c>
      <c r="D17" s="6">
        <v>4380</v>
      </c>
      <c r="E17" s="18">
        <v>6083</v>
      </c>
      <c r="F17" s="21">
        <f t="shared" si="0"/>
        <v>138.88127853881278</v>
      </c>
    </row>
    <row r="18" spans="1:6" s="7" customFormat="1" ht="13.5" customHeight="1">
      <c r="A18" s="4" t="s">
        <v>30</v>
      </c>
      <c r="B18" s="4" t="s">
        <v>31</v>
      </c>
      <c r="C18" s="5">
        <v>0</v>
      </c>
      <c r="D18" s="6">
        <v>3093</v>
      </c>
      <c r="E18" s="18">
        <v>0</v>
      </c>
      <c r="F18" s="21">
        <f t="shared" si="0"/>
        <v>0</v>
      </c>
    </row>
    <row r="19" spans="1:6" s="15" customFormat="1" ht="18.75" customHeight="1">
      <c r="A19" s="13" t="s">
        <v>32</v>
      </c>
      <c r="B19" s="14" t="s">
        <v>33</v>
      </c>
      <c r="C19" s="11">
        <f>SUM(C13:C18,C12,C9,C6)</f>
        <v>1588205</v>
      </c>
      <c r="D19" s="12">
        <f>SUM(D13:D18,D12,D9,D6)</f>
        <v>1902150</v>
      </c>
      <c r="E19" s="20">
        <f>SUM(E13:E18,E12,E9,E6)</f>
        <v>1797708</v>
      </c>
      <c r="F19" s="23">
        <f t="shared" si="0"/>
        <v>94.509265830770445</v>
      </c>
    </row>
    <row r="20" spans="1:6" s="7" customFormat="1">
      <c r="A20" s="4" t="s">
        <v>34</v>
      </c>
      <c r="B20" s="4" t="s">
        <v>35</v>
      </c>
      <c r="C20" s="5">
        <v>29690</v>
      </c>
      <c r="D20" s="6">
        <v>29690</v>
      </c>
      <c r="E20" s="18">
        <v>359265</v>
      </c>
      <c r="F20" s="21">
        <f t="shared" si="0"/>
        <v>1210.0538901987202</v>
      </c>
    </row>
    <row r="21" spans="1:6" s="7" customFormat="1">
      <c r="A21" s="4" t="s">
        <v>36</v>
      </c>
      <c r="B21" s="4" t="s">
        <v>37</v>
      </c>
      <c r="C21" s="5">
        <v>492637</v>
      </c>
      <c r="D21" s="6">
        <v>390341</v>
      </c>
      <c r="E21" s="18">
        <v>88160</v>
      </c>
      <c r="F21" s="21">
        <f t="shared" si="0"/>
        <v>22.585380475020557</v>
      </c>
    </row>
    <row r="22" spans="1:6" s="7" customFormat="1">
      <c r="A22" s="4" t="s">
        <v>38</v>
      </c>
      <c r="B22" s="4" t="s">
        <v>39</v>
      </c>
      <c r="C22" s="5">
        <v>83868</v>
      </c>
      <c r="D22" s="6">
        <v>84202</v>
      </c>
      <c r="E22" s="18">
        <v>2673</v>
      </c>
      <c r="F22" s="21">
        <f t="shared" si="0"/>
        <v>3.1745089190280518</v>
      </c>
    </row>
    <row r="23" spans="1:6" s="7" customFormat="1" ht="14.25" customHeight="1">
      <c r="A23" s="4" t="s">
        <v>40</v>
      </c>
      <c r="B23" s="8" t="s">
        <v>41</v>
      </c>
      <c r="C23" s="9">
        <f>SUM(C20:C22)</f>
        <v>606195</v>
      </c>
      <c r="D23" s="10">
        <f>SUM(D20:D22)</f>
        <v>504233</v>
      </c>
      <c r="E23" s="19">
        <f>SUM(E20:E22)</f>
        <v>450098</v>
      </c>
      <c r="F23" s="22">
        <f t="shared" si="0"/>
        <v>89.26389189124869</v>
      </c>
    </row>
    <row r="24" spans="1:6" s="7" customFormat="1" ht="15.75" customHeight="1">
      <c r="A24" s="4" t="s">
        <v>42</v>
      </c>
      <c r="B24" s="8" t="s">
        <v>43</v>
      </c>
      <c r="C24" s="9">
        <f>SUM(C23,C19)</f>
        <v>2194400</v>
      </c>
      <c r="D24" s="10">
        <f>SUM(D23,D19)</f>
        <v>2406383</v>
      </c>
      <c r="E24" s="19">
        <f>SUM(E23,E19)</f>
        <v>2247806</v>
      </c>
      <c r="F24" s="22">
        <f t="shared" si="0"/>
        <v>93.410151251899634</v>
      </c>
    </row>
    <row r="25" spans="1:6" s="7" customFormat="1" ht="14.25" customHeight="1">
      <c r="A25" s="4" t="s">
        <v>44</v>
      </c>
      <c r="B25" s="8" t="s">
        <v>45</v>
      </c>
      <c r="C25" s="9">
        <v>0</v>
      </c>
      <c r="D25" s="6">
        <v>0</v>
      </c>
      <c r="E25" s="19">
        <v>10818</v>
      </c>
      <c r="F25" s="22">
        <v>0</v>
      </c>
    </row>
    <row r="26" spans="1:6" s="7" customFormat="1" ht="14.25" customHeight="1">
      <c r="A26" s="4" t="s">
        <v>46</v>
      </c>
      <c r="B26" s="8" t="s">
        <v>47</v>
      </c>
      <c r="C26" s="9">
        <v>169365</v>
      </c>
      <c r="D26" s="10">
        <v>206825</v>
      </c>
      <c r="E26" s="19">
        <v>302617</v>
      </c>
      <c r="F26" s="22">
        <f t="shared" si="0"/>
        <v>146.31548410491962</v>
      </c>
    </row>
    <row r="27" spans="1:6" s="7" customFormat="1" ht="15.75" customHeight="1">
      <c r="A27" s="4" t="s">
        <v>48</v>
      </c>
      <c r="B27" s="8" t="s">
        <v>49</v>
      </c>
      <c r="C27" s="9">
        <f>SUM(C24:C26)</f>
        <v>2363765</v>
      </c>
      <c r="D27" s="10">
        <f>SUM(D24:D26)</f>
        <v>2613208</v>
      </c>
      <c r="E27" s="19">
        <f>SUM(E24:E26)</f>
        <v>2561241</v>
      </c>
      <c r="F27" s="22">
        <f t="shared" si="0"/>
        <v>98.011371463733468</v>
      </c>
    </row>
    <row r="28" spans="1:6" s="7" customFormat="1" ht="14.25" customHeight="1">
      <c r="A28" s="4" t="s">
        <v>50</v>
      </c>
      <c r="B28" s="8" t="s">
        <v>51</v>
      </c>
      <c r="C28" s="9">
        <v>-233710</v>
      </c>
      <c r="D28" s="10">
        <v>-240710</v>
      </c>
      <c r="E28" s="19">
        <v>-186301</v>
      </c>
      <c r="F28" s="22">
        <f t="shared" si="0"/>
        <v>77.396452162353029</v>
      </c>
    </row>
    <row r="29" spans="1:6" s="7" customFormat="1" ht="19.5" customHeight="1">
      <c r="A29" s="14" t="s">
        <v>52</v>
      </c>
      <c r="B29" s="14" t="s">
        <v>89</v>
      </c>
      <c r="C29" s="11">
        <f>SUM(C27:C28)</f>
        <v>2130055</v>
      </c>
      <c r="D29" s="12">
        <f>SUM(D27:D28)</f>
        <v>2372498</v>
      </c>
      <c r="E29" s="20">
        <f>SUM(E27:E28)</f>
        <v>2374940</v>
      </c>
      <c r="F29" s="23">
        <f t="shared" si="0"/>
        <v>100.10292948613655</v>
      </c>
    </row>
    <row r="30" spans="1:6" s="7" customFormat="1" ht="15" customHeight="1">
      <c r="A30" s="4" t="s">
        <v>53</v>
      </c>
      <c r="B30" s="4" t="s">
        <v>54</v>
      </c>
      <c r="C30" s="5">
        <v>411950</v>
      </c>
      <c r="D30" s="6">
        <v>411950</v>
      </c>
      <c r="E30" s="18">
        <v>483877</v>
      </c>
      <c r="F30" s="21">
        <f t="shared" si="0"/>
        <v>117.46012865639032</v>
      </c>
    </row>
    <row r="31" spans="1:6" s="7" customFormat="1" ht="15" customHeight="1">
      <c r="A31" s="4" t="s">
        <v>55</v>
      </c>
      <c r="B31" s="4" t="s">
        <v>56</v>
      </c>
      <c r="C31" s="5">
        <v>103672</v>
      </c>
      <c r="D31" s="6">
        <v>105877</v>
      </c>
      <c r="E31" s="18">
        <v>189427</v>
      </c>
      <c r="F31" s="21">
        <f t="shared" si="0"/>
        <v>178.91232278965214</v>
      </c>
    </row>
    <row r="32" spans="1:6" s="7" customFormat="1" ht="15" customHeight="1">
      <c r="A32" s="4" t="s">
        <v>57</v>
      </c>
      <c r="B32" s="4" t="s">
        <v>58</v>
      </c>
      <c r="C32" s="5">
        <v>210645</v>
      </c>
      <c r="D32" s="6">
        <v>320037</v>
      </c>
      <c r="E32" s="18">
        <v>388203</v>
      </c>
      <c r="F32" s="21">
        <f t="shared" si="0"/>
        <v>121.29941225545797</v>
      </c>
    </row>
    <row r="33" spans="1:6" s="7" customFormat="1" ht="17.25" customHeight="1">
      <c r="A33" s="4" t="s">
        <v>59</v>
      </c>
      <c r="B33" s="8" t="s">
        <v>60</v>
      </c>
      <c r="C33" s="9">
        <f>SUM(C30:C32)</f>
        <v>726267</v>
      </c>
      <c r="D33" s="10">
        <f>SUM(D30:D32)</f>
        <v>837864</v>
      </c>
      <c r="E33" s="19">
        <f>SUM(E30:E32)</f>
        <v>1061507</v>
      </c>
      <c r="F33" s="22">
        <f t="shared" si="0"/>
        <v>126.69204071305128</v>
      </c>
    </row>
    <row r="34" spans="1:6" s="7" customFormat="1" ht="15" customHeight="1">
      <c r="A34" s="4" t="s">
        <v>61</v>
      </c>
      <c r="B34" s="4" t="s">
        <v>62</v>
      </c>
      <c r="C34" s="5">
        <v>318260</v>
      </c>
      <c r="D34" s="6">
        <v>203260</v>
      </c>
      <c r="E34" s="18">
        <v>2047</v>
      </c>
      <c r="F34" s="21">
        <f t="shared" si="0"/>
        <v>1.0070845222867264</v>
      </c>
    </row>
    <row r="35" spans="1:6" s="7" customFormat="1" ht="15" customHeight="1">
      <c r="A35" s="4" t="s">
        <v>63</v>
      </c>
      <c r="B35" s="4" t="s">
        <v>64</v>
      </c>
      <c r="C35" s="5">
        <v>287935</v>
      </c>
      <c r="D35" s="6">
        <v>300973</v>
      </c>
      <c r="E35" s="18">
        <v>336094</v>
      </c>
      <c r="F35" s="21">
        <f t="shared" si="0"/>
        <v>111.66915304695107</v>
      </c>
    </row>
    <row r="36" spans="1:6" s="7" customFormat="1" ht="15.75" customHeight="1">
      <c r="A36" s="4" t="s">
        <v>65</v>
      </c>
      <c r="B36" s="8" t="s">
        <v>66</v>
      </c>
      <c r="C36" s="9">
        <f>SUM(C34:C35)</f>
        <v>606195</v>
      </c>
      <c r="D36" s="10">
        <f>SUM(D34:D35)</f>
        <v>504233</v>
      </c>
      <c r="E36" s="19">
        <f>SUM(E34:E35)</f>
        <v>338141</v>
      </c>
      <c r="F36" s="22">
        <f t="shared" si="0"/>
        <v>67.060466094047783</v>
      </c>
    </row>
    <row r="37" spans="1:6" s="7" customFormat="1" ht="15" customHeight="1">
      <c r="A37" s="4" t="s">
        <v>67</v>
      </c>
      <c r="B37" s="4" t="s">
        <v>68</v>
      </c>
      <c r="C37" s="5">
        <v>0</v>
      </c>
      <c r="D37" s="6">
        <v>0</v>
      </c>
      <c r="E37" s="18">
        <v>0</v>
      </c>
      <c r="F37" s="21">
        <v>0</v>
      </c>
    </row>
    <row r="38" spans="1:6" s="7" customFormat="1" ht="15" customHeight="1">
      <c r="A38" s="4" t="s">
        <v>69</v>
      </c>
      <c r="B38" s="4" t="s">
        <v>70</v>
      </c>
      <c r="C38" s="5">
        <v>797593</v>
      </c>
      <c r="D38" s="6">
        <v>691401</v>
      </c>
      <c r="E38" s="18">
        <v>701565</v>
      </c>
      <c r="F38" s="21">
        <f t="shared" si="0"/>
        <v>101.47005862010614</v>
      </c>
    </row>
    <row r="39" spans="1:6" s="7" customFormat="1" ht="15" customHeight="1">
      <c r="A39" s="4" t="s">
        <v>71</v>
      </c>
      <c r="B39" s="4" t="s">
        <v>72</v>
      </c>
      <c r="C39" s="5">
        <v>233710</v>
      </c>
      <c r="D39" s="6">
        <v>240710</v>
      </c>
      <c r="E39" s="18">
        <v>186301</v>
      </c>
      <c r="F39" s="21">
        <f t="shared" si="0"/>
        <v>77.396452162353029</v>
      </c>
    </row>
    <row r="40" spans="1:6" s="7" customFormat="1" ht="15" customHeight="1">
      <c r="A40" s="4" t="s">
        <v>73</v>
      </c>
      <c r="B40" s="8" t="s">
        <v>74</v>
      </c>
      <c r="C40" s="9">
        <f>SUM(C37:C39)</f>
        <v>1031303</v>
      </c>
      <c r="D40" s="10">
        <f>SUM(D37:D39)</f>
        <v>932111</v>
      </c>
      <c r="E40" s="19">
        <f>SUM(E37:E39)</f>
        <v>887866</v>
      </c>
      <c r="F40" s="22">
        <f t="shared" si="0"/>
        <v>95.253247735516481</v>
      </c>
    </row>
    <row r="41" spans="1:6" s="7" customFormat="1" ht="18.75" customHeight="1">
      <c r="A41" s="13" t="s">
        <v>75</v>
      </c>
      <c r="B41" s="14" t="s">
        <v>76</v>
      </c>
      <c r="C41" s="11">
        <f>SUM(C40,C36,C33)</f>
        <v>2363765</v>
      </c>
      <c r="D41" s="12">
        <f>SUM(D40,D36,D33)</f>
        <v>2274208</v>
      </c>
      <c r="E41" s="20">
        <f>SUM(E40,E36,E33)</f>
        <v>2287514</v>
      </c>
      <c r="F41" s="23">
        <f t="shared" si="0"/>
        <v>100.58508280684968</v>
      </c>
    </row>
    <row r="42" spans="1:6" s="7" customFormat="1" ht="15" customHeight="1">
      <c r="A42" s="4" t="s">
        <v>77</v>
      </c>
      <c r="B42" s="4" t="s">
        <v>78</v>
      </c>
      <c r="C42" s="5">
        <v>0</v>
      </c>
      <c r="D42" s="6">
        <v>126000</v>
      </c>
      <c r="E42" s="18">
        <v>132601</v>
      </c>
      <c r="F42" s="21">
        <f t="shared" si="0"/>
        <v>105.23888888888888</v>
      </c>
    </row>
    <row r="43" spans="1:6" s="7" customFormat="1" ht="14.25" customHeight="1">
      <c r="A43" s="4" t="s">
        <v>79</v>
      </c>
      <c r="B43" s="4" t="s">
        <v>80</v>
      </c>
      <c r="C43" s="5">
        <v>0</v>
      </c>
      <c r="D43" s="6">
        <v>0</v>
      </c>
      <c r="E43" s="18">
        <v>7151</v>
      </c>
      <c r="F43" s="21">
        <v>0</v>
      </c>
    </row>
    <row r="44" spans="1:6" s="7" customFormat="1" ht="15" customHeight="1">
      <c r="A44" s="4" t="s">
        <v>81</v>
      </c>
      <c r="B44" s="4" t="s">
        <v>82</v>
      </c>
      <c r="C44" s="5">
        <v>0</v>
      </c>
      <c r="D44" s="6">
        <v>213000</v>
      </c>
      <c r="E44" s="18">
        <v>212703</v>
      </c>
      <c r="F44" s="21">
        <f t="shared" si="0"/>
        <v>99.86056338028169</v>
      </c>
    </row>
    <row r="45" spans="1:6" s="7" customFormat="1" ht="22.5" customHeight="1">
      <c r="A45" s="13" t="s">
        <v>83</v>
      </c>
      <c r="B45" s="14" t="s">
        <v>84</v>
      </c>
      <c r="C45" s="11">
        <f>SUM(C41:C44)</f>
        <v>2363765</v>
      </c>
      <c r="D45" s="12">
        <f>SUM(D41:D44)</f>
        <v>2613208</v>
      </c>
      <c r="E45" s="20">
        <f>SUM(E41:E44)</f>
        <v>2639969</v>
      </c>
      <c r="F45" s="23">
        <f t="shared" si="0"/>
        <v>101.02406697055879</v>
      </c>
    </row>
    <row r="46" spans="1:6" s="7" customFormat="1" ht="15" customHeight="1">
      <c r="A46" s="4" t="s">
        <v>85</v>
      </c>
      <c r="B46" s="8" t="s">
        <v>51</v>
      </c>
      <c r="C46" s="9">
        <v>-233710</v>
      </c>
      <c r="D46" s="10">
        <v>-240710</v>
      </c>
      <c r="E46" s="19">
        <v>-186301</v>
      </c>
      <c r="F46" s="22">
        <f t="shared" si="0"/>
        <v>77.396452162353029</v>
      </c>
    </row>
    <row r="47" spans="1:6" s="7" customFormat="1" ht="20.25" customHeight="1">
      <c r="A47" s="13" t="s">
        <v>86</v>
      </c>
      <c r="B47" s="14" t="s">
        <v>90</v>
      </c>
      <c r="C47" s="11">
        <f>SUM(C45:C46)</f>
        <v>2130055</v>
      </c>
      <c r="D47" s="12">
        <f>SUM(D45:D46)</f>
        <v>2372498</v>
      </c>
      <c r="E47" s="20">
        <f>SUM(E45:E46)</f>
        <v>2453668</v>
      </c>
      <c r="F47" s="23">
        <f t="shared" si="0"/>
        <v>103.42128844787224</v>
      </c>
    </row>
    <row r="48" spans="1:6" s="7" customFormat="1" ht="14.25" customHeight="1">
      <c r="A48" s="4" t="s">
        <v>87</v>
      </c>
      <c r="B48" s="4" t="s">
        <v>88</v>
      </c>
      <c r="C48" s="5">
        <v>247</v>
      </c>
      <c r="D48" s="6">
        <v>292</v>
      </c>
      <c r="E48" s="18">
        <v>289</v>
      </c>
      <c r="F48" s="21">
        <f t="shared" si="0"/>
        <v>98.972602739726028</v>
      </c>
    </row>
    <row r="49" spans="5:5" s="7" customFormat="1">
      <c r="E49" s="17"/>
    </row>
  </sheetData>
  <printOptions horizontalCentered="1" vertic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&amp;L&amp;"Times New Roman,Normál"&amp;11 &amp;C&amp;"Times New Roman,Normál"&amp;11
&amp;"Times New Roman,Félkövér dőlt"2013. évre módosított működési, felhalmozási bevételek, kiadások mérlegszerű bemutatása&amp;R&amp;"Times New Roman,Normál"1. melléklet
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D23" sqref="D23"/>
    </sheetView>
  </sheetViews>
  <sheetFormatPr defaultRowHeight="12.75"/>
  <cols>
    <col min="1" max="1" width="48.7109375" style="108" customWidth="1"/>
    <col min="2" max="2" width="14.42578125" style="108" customWidth="1"/>
    <col min="3" max="3" width="17.7109375" style="108" customWidth="1"/>
    <col min="4" max="16384" width="9.140625" style="108"/>
  </cols>
  <sheetData>
    <row r="1" spans="1:5" ht="17.100000000000001" customHeight="1">
      <c r="A1" s="124" t="s">
        <v>164</v>
      </c>
      <c r="B1" s="125"/>
      <c r="C1" s="125"/>
    </row>
    <row r="2" spans="1:5" ht="17.100000000000001" customHeight="1">
      <c r="A2" s="124" t="s">
        <v>165</v>
      </c>
      <c r="B2" s="125"/>
      <c r="C2" s="125"/>
      <c r="D2" s="126"/>
      <c r="E2" s="126"/>
    </row>
    <row r="3" spans="1:5" ht="17.100000000000001" customHeight="1">
      <c r="A3" s="125" t="s">
        <v>166</v>
      </c>
      <c r="B3" s="125"/>
      <c r="C3" s="125"/>
    </row>
    <row r="4" spans="1:5" ht="22.5" customHeight="1">
      <c r="A4" s="250">
        <v>41639</v>
      </c>
      <c r="B4" s="251"/>
      <c r="C4" s="251"/>
    </row>
    <row r="5" spans="1:5" ht="17.100000000000001" customHeight="1"/>
    <row r="6" spans="1:5" ht="17.100000000000001" customHeight="1"/>
    <row r="7" spans="1:5" ht="17.100000000000001" customHeight="1"/>
    <row r="8" spans="1:5" ht="17.100000000000001" customHeight="1"/>
    <row r="9" spans="1:5" ht="17.100000000000001" customHeight="1"/>
    <row r="10" spans="1:5" ht="17.100000000000001" customHeight="1">
      <c r="A10" s="127" t="s">
        <v>167</v>
      </c>
      <c r="B10" s="128" t="s">
        <v>168</v>
      </c>
      <c r="C10" s="129"/>
    </row>
    <row r="11" spans="1:5" ht="17.100000000000001" customHeight="1">
      <c r="A11" s="130"/>
      <c r="B11" s="131" t="s">
        <v>169</v>
      </c>
      <c r="C11" s="131" t="s">
        <v>170</v>
      </c>
    </row>
    <row r="12" spans="1:5" ht="18" customHeight="1">
      <c r="A12" s="132" t="s">
        <v>171</v>
      </c>
      <c r="B12" s="132"/>
      <c r="C12" s="132"/>
    </row>
    <row r="13" spans="1:5" ht="18" customHeight="1">
      <c r="A13" s="130" t="s">
        <v>172</v>
      </c>
      <c r="B13" s="133">
        <v>100</v>
      </c>
      <c r="C13" s="134">
        <v>26220</v>
      </c>
    </row>
    <row r="14" spans="1:5" ht="18" customHeight="1">
      <c r="A14" s="132" t="s">
        <v>173</v>
      </c>
      <c r="B14" s="132"/>
      <c r="C14" s="135"/>
    </row>
    <row r="15" spans="1:5" ht="18" customHeight="1">
      <c r="A15" s="130" t="s">
        <v>174</v>
      </c>
      <c r="B15" s="133">
        <v>52.21</v>
      </c>
      <c r="C15" s="134">
        <v>92130</v>
      </c>
    </row>
    <row r="16" spans="1:5" ht="18" customHeight="1">
      <c r="A16" s="132" t="s">
        <v>175</v>
      </c>
      <c r="B16" s="132"/>
      <c r="C16" s="135"/>
    </row>
    <row r="17" spans="1:3" ht="18" customHeight="1">
      <c r="A17" s="130" t="s">
        <v>176</v>
      </c>
      <c r="B17" s="130">
        <v>18.46</v>
      </c>
      <c r="C17" s="134">
        <v>1200</v>
      </c>
    </row>
    <row r="18" spans="1:3" ht="18" customHeight="1">
      <c r="A18" s="136" t="s">
        <v>177</v>
      </c>
      <c r="B18" s="137"/>
      <c r="C18" s="135"/>
    </row>
    <row r="19" spans="1:3" ht="18" customHeight="1">
      <c r="A19" s="130" t="s">
        <v>178</v>
      </c>
      <c r="B19" s="133">
        <v>12</v>
      </c>
      <c r="C19" s="134">
        <v>360</v>
      </c>
    </row>
    <row r="20" spans="1:3" ht="24.75" customHeight="1">
      <c r="A20" s="112" t="s">
        <v>179</v>
      </c>
      <c r="B20" s="112">
        <v>0.04</v>
      </c>
      <c r="C20" s="113">
        <v>211</v>
      </c>
    </row>
    <row r="21" spans="1:3" ht="24.75" customHeight="1">
      <c r="A21" s="112" t="s">
        <v>231</v>
      </c>
      <c r="B21" s="138">
        <v>100</v>
      </c>
      <c r="C21" s="113">
        <v>500</v>
      </c>
    </row>
    <row r="22" spans="1:3" ht="24.75" customHeight="1">
      <c r="A22" s="112" t="s">
        <v>180</v>
      </c>
      <c r="B22" s="138">
        <v>49.1</v>
      </c>
      <c r="C22" s="113">
        <v>1720</v>
      </c>
    </row>
    <row r="23" spans="1:3" s="109" customFormat="1" ht="24.75" customHeight="1">
      <c r="A23" s="116" t="s">
        <v>181</v>
      </c>
      <c r="B23" s="139">
        <v>51</v>
      </c>
      <c r="C23" s="140">
        <v>1530</v>
      </c>
    </row>
    <row r="24" spans="1:3" ht="17.100000000000001" customHeight="1">
      <c r="A24" s="141" t="s">
        <v>232</v>
      </c>
      <c r="B24" s="142"/>
      <c r="C24" s="143"/>
    </row>
    <row r="25" spans="1:3" ht="17.100000000000001" customHeight="1">
      <c r="A25" s="144" t="s">
        <v>233</v>
      </c>
      <c r="B25" s="146">
        <v>100</v>
      </c>
      <c r="C25" s="145">
        <v>51200</v>
      </c>
    </row>
    <row r="26" spans="1:3" ht="17.100000000000001" customHeight="1"/>
    <row r="27" spans="1:3" ht="17.100000000000001" customHeight="1"/>
    <row r="28" spans="1:3" ht="17.100000000000001" customHeight="1"/>
    <row r="29" spans="1:3" ht="17.100000000000001" customHeight="1"/>
    <row r="30" spans="1:3" ht="17.100000000000001" customHeight="1"/>
    <row r="31" spans="1:3" ht="17.100000000000001" customHeight="1"/>
    <row r="32" spans="1:3" ht="17.100000000000001" customHeight="1">
      <c r="A32" s="108" t="s">
        <v>182</v>
      </c>
    </row>
    <row r="33" ht="17.100000000000001" customHeight="1"/>
    <row r="34" ht="17.100000000000001" customHeight="1"/>
  </sheetData>
  <mergeCells count="1">
    <mergeCell ref="A4:C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&amp;R
10.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D25"/>
  <sheetViews>
    <sheetView workbookViewId="0">
      <selection activeCell="B4" sqref="B4"/>
    </sheetView>
  </sheetViews>
  <sheetFormatPr defaultRowHeight="17.100000000000001" customHeight="1"/>
  <cols>
    <col min="1" max="1" width="4.140625" style="117" customWidth="1"/>
    <col min="2" max="2" width="54.7109375" style="117" customWidth="1"/>
    <col min="3" max="3" width="17" style="117" bestFit="1" customWidth="1"/>
    <col min="4" max="4" width="9.140625" style="117"/>
    <col min="5" max="16384" width="9.140625" style="108"/>
  </cols>
  <sheetData>
    <row r="2" spans="2:3" ht="17.100000000000001" customHeight="1">
      <c r="C2" s="117" t="s">
        <v>240</v>
      </c>
    </row>
    <row r="4" spans="2:3" ht="17.100000000000001" customHeight="1">
      <c r="C4" s="118" t="s">
        <v>147</v>
      </c>
    </row>
    <row r="6" spans="2:3" ht="36" customHeight="1">
      <c r="B6" s="226" t="s">
        <v>229</v>
      </c>
      <c r="C6" s="226"/>
    </row>
    <row r="9" spans="2:3" ht="17.100000000000001" customHeight="1">
      <c r="B9" s="119" t="s">
        <v>148</v>
      </c>
      <c r="C9" s="119" t="s">
        <v>149</v>
      </c>
    </row>
    <row r="10" spans="2:3" ht="15.95" customHeight="1">
      <c r="B10" s="120" t="s">
        <v>150</v>
      </c>
      <c r="C10" s="120">
        <v>547</v>
      </c>
    </row>
    <row r="11" spans="2:3" ht="17.100000000000001" customHeight="1">
      <c r="B11" s="120" t="s">
        <v>151</v>
      </c>
      <c r="C11" s="121">
        <v>345</v>
      </c>
    </row>
    <row r="12" spans="2:3" ht="17.100000000000001" customHeight="1">
      <c r="B12" s="120" t="s">
        <v>152</v>
      </c>
      <c r="C12" s="121">
        <v>11280</v>
      </c>
    </row>
    <row r="13" spans="2:3" ht="17.100000000000001" customHeight="1">
      <c r="B13" s="120" t="s">
        <v>153</v>
      </c>
      <c r="C13" s="121">
        <v>14478</v>
      </c>
    </row>
    <row r="14" spans="2:3" ht="17.100000000000001" customHeight="1">
      <c r="B14" s="120" t="s">
        <v>154</v>
      </c>
      <c r="C14" s="121">
        <v>595</v>
      </c>
    </row>
    <row r="15" spans="2:3" ht="17.100000000000001" customHeight="1">
      <c r="B15" s="120" t="s">
        <v>155</v>
      </c>
      <c r="C15" s="121">
        <v>900</v>
      </c>
    </row>
    <row r="16" spans="2:3" ht="17.100000000000001" customHeight="1">
      <c r="B16" s="120" t="s">
        <v>156</v>
      </c>
      <c r="C16" s="121">
        <v>7029</v>
      </c>
    </row>
    <row r="17" spans="2:3" ht="17.100000000000001" customHeight="1">
      <c r="B17" s="120" t="s">
        <v>157</v>
      </c>
      <c r="C17" s="121">
        <v>60</v>
      </c>
    </row>
    <row r="18" spans="2:3" ht="17.100000000000001" customHeight="1">
      <c r="B18" s="120" t="s">
        <v>158</v>
      </c>
      <c r="C18" s="121">
        <v>102</v>
      </c>
    </row>
    <row r="19" spans="2:3" ht="17.100000000000001" customHeight="1">
      <c r="B19" s="120" t="s">
        <v>159</v>
      </c>
      <c r="C19" s="121">
        <v>8000</v>
      </c>
    </row>
    <row r="20" spans="2:3" ht="17.100000000000001" customHeight="1">
      <c r="B20" s="120" t="s">
        <v>160</v>
      </c>
      <c r="C20" s="121">
        <v>334</v>
      </c>
    </row>
    <row r="21" spans="2:3" ht="17.100000000000001" customHeight="1">
      <c r="B21" s="120" t="s">
        <v>161</v>
      </c>
      <c r="C21" s="121">
        <v>75049</v>
      </c>
    </row>
    <row r="22" spans="2:3" ht="17.100000000000001" customHeight="1">
      <c r="B22" s="120" t="s">
        <v>162</v>
      </c>
      <c r="C22" s="121">
        <v>610</v>
      </c>
    </row>
    <row r="23" spans="2:3" ht="17.100000000000001" customHeight="1">
      <c r="B23" s="120" t="s">
        <v>163</v>
      </c>
      <c r="C23" s="121">
        <v>2500</v>
      </c>
    </row>
    <row r="24" spans="2:3" ht="17.100000000000001" customHeight="1">
      <c r="B24" s="120" t="s">
        <v>234</v>
      </c>
      <c r="C24" s="121">
        <v>2016</v>
      </c>
    </row>
    <row r="25" spans="2:3" ht="23.25" customHeight="1">
      <c r="B25" s="122" t="s">
        <v>146</v>
      </c>
      <c r="C25" s="123">
        <f>SUM(C10:C24)</f>
        <v>123845</v>
      </c>
    </row>
  </sheetData>
  <mergeCells count="1">
    <mergeCell ref="B6:C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H13" sqref="H13"/>
    </sheetView>
  </sheetViews>
  <sheetFormatPr defaultRowHeight="12.75"/>
  <cols>
    <col min="1" max="1" width="32.7109375" style="108" customWidth="1"/>
    <col min="2" max="7" width="11" style="108" customWidth="1"/>
    <col min="8" max="9" width="11.85546875" style="108" customWidth="1"/>
    <col min="10" max="16384" width="9.140625" style="108"/>
  </cols>
  <sheetData>
    <row r="1" spans="1:9" ht="58.5" customHeight="1">
      <c r="A1" s="106" t="s">
        <v>136</v>
      </c>
      <c r="B1" s="107" t="s">
        <v>137</v>
      </c>
      <c r="C1" s="107" t="s">
        <v>138</v>
      </c>
      <c r="D1" s="107" t="s">
        <v>139</v>
      </c>
      <c r="E1" s="107" t="s">
        <v>140</v>
      </c>
      <c r="F1" s="107" t="s">
        <v>141</v>
      </c>
      <c r="G1" s="107" t="s">
        <v>142</v>
      </c>
      <c r="H1" s="107" t="s">
        <v>143</v>
      </c>
      <c r="I1" s="107" t="s">
        <v>144</v>
      </c>
    </row>
    <row r="2" spans="1:9" ht="2.25" customHeight="1">
      <c r="A2" s="109"/>
      <c r="B2" s="109"/>
      <c r="C2" s="109"/>
      <c r="D2" s="109"/>
      <c r="E2" s="109"/>
      <c r="F2" s="109"/>
      <c r="G2" s="109"/>
      <c r="H2" s="109"/>
      <c r="I2" s="109"/>
    </row>
    <row r="3" spans="1:9" ht="30.75" customHeight="1">
      <c r="A3" s="110" t="s">
        <v>145</v>
      </c>
      <c r="B3" s="111">
        <v>58653</v>
      </c>
      <c r="C3" s="111">
        <v>0</v>
      </c>
      <c r="D3" s="111">
        <v>23741</v>
      </c>
      <c r="E3" s="111">
        <v>0</v>
      </c>
      <c r="F3" s="111">
        <v>82394</v>
      </c>
      <c r="G3" s="111">
        <v>-19196</v>
      </c>
      <c r="H3" s="111">
        <v>63198</v>
      </c>
      <c r="I3" s="111">
        <v>54957</v>
      </c>
    </row>
    <row r="4" spans="1:9" ht="1.5" customHeight="1">
      <c r="A4" s="112"/>
      <c r="B4" s="113"/>
      <c r="C4" s="113"/>
      <c r="D4" s="113"/>
      <c r="E4" s="113"/>
      <c r="F4" s="113"/>
      <c r="G4" s="113"/>
      <c r="H4" s="113"/>
      <c r="I4" s="113"/>
    </row>
    <row r="5" spans="1:9" ht="37.5" customHeight="1">
      <c r="A5" s="114" t="s">
        <v>146</v>
      </c>
      <c r="B5" s="115">
        <v>58653</v>
      </c>
      <c r="C5" s="115">
        <v>0</v>
      </c>
      <c r="D5" s="115">
        <v>23741</v>
      </c>
      <c r="E5" s="115">
        <v>0</v>
      </c>
      <c r="F5" s="115">
        <v>82394</v>
      </c>
      <c r="G5" s="115">
        <v>-19196</v>
      </c>
      <c r="H5" s="115">
        <v>63198</v>
      </c>
      <c r="I5" s="115">
        <v>54957</v>
      </c>
    </row>
    <row r="6" spans="1:9" ht="3" customHeight="1">
      <c r="A6" s="116"/>
      <c r="B6" s="116"/>
      <c r="C6" s="116"/>
      <c r="D6" s="116"/>
      <c r="E6" s="116"/>
      <c r="F6" s="116"/>
      <c r="G6" s="116"/>
      <c r="H6" s="116"/>
      <c r="I6" s="116"/>
    </row>
    <row r="7" spans="1:9" ht="18" customHeight="1">
      <c r="A7" s="109"/>
      <c r="B7" s="109"/>
      <c r="C7" s="109"/>
      <c r="D7" s="109"/>
      <c r="E7" s="109"/>
      <c r="F7" s="109"/>
      <c r="G7" s="109"/>
      <c r="H7" s="109"/>
      <c r="I7" s="109"/>
    </row>
    <row r="8" spans="1:9" ht="18" customHeight="1">
      <c r="A8" s="109"/>
      <c r="B8" s="109"/>
      <c r="C8" s="109"/>
      <c r="D8" s="109"/>
      <c r="E8" s="109"/>
      <c r="F8" s="109"/>
      <c r="G8" s="109"/>
      <c r="H8" s="109"/>
      <c r="I8" s="109"/>
    </row>
    <row r="9" spans="1:9" ht="18" customHeight="1">
      <c r="A9" s="109"/>
      <c r="B9" s="109"/>
      <c r="C9" s="109"/>
      <c r="D9" s="109"/>
      <c r="E9" s="109"/>
      <c r="F9" s="109"/>
      <c r="G9" s="109"/>
      <c r="H9" s="109"/>
      <c r="I9" s="109"/>
    </row>
    <row r="10" spans="1:9" ht="18" customHeight="1">
      <c r="A10" s="109"/>
      <c r="B10" s="109"/>
      <c r="C10" s="109"/>
      <c r="D10" s="109"/>
      <c r="E10" s="109"/>
      <c r="F10" s="109"/>
      <c r="G10" s="109"/>
      <c r="H10" s="109"/>
      <c r="I10" s="109"/>
    </row>
    <row r="11" spans="1:9" ht="18" customHeight="1">
      <c r="A11" s="109"/>
      <c r="B11" s="109"/>
      <c r="C11" s="109"/>
      <c r="D11" s="109"/>
      <c r="E11" s="109"/>
      <c r="F11" s="109"/>
      <c r="G11" s="109"/>
      <c r="H11" s="109"/>
      <c r="I11" s="109"/>
    </row>
    <row r="12" spans="1:9" ht="18" customHeight="1">
      <c r="A12" s="109"/>
      <c r="B12" s="109"/>
      <c r="C12" s="109"/>
      <c r="D12" s="109"/>
      <c r="E12" s="109"/>
      <c r="F12" s="109"/>
      <c r="G12" s="109"/>
      <c r="H12" s="109"/>
      <c r="I12" s="109"/>
    </row>
    <row r="13" spans="1:9" ht="18" customHeight="1">
      <c r="A13" s="109"/>
      <c r="B13" s="109"/>
      <c r="C13" s="109"/>
      <c r="D13" s="109"/>
      <c r="E13" s="109"/>
      <c r="F13" s="109"/>
      <c r="G13" s="109"/>
      <c r="H13" s="109"/>
      <c r="I13" s="109"/>
    </row>
    <row r="14" spans="1:9" ht="18" customHeight="1">
      <c r="A14" s="109"/>
      <c r="B14" s="109"/>
      <c r="C14" s="109"/>
      <c r="D14" s="109"/>
      <c r="E14" s="109"/>
      <c r="F14" s="109"/>
      <c r="G14" s="109"/>
      <c r="H14" s="109"/>
      <c r="I14" s="109"/>
    </row>
    <row r="15" spans="1:9" ht="18" customHeight="1">
      <c r="A15" s="109"/>
      <c r="B15" s="109"/>
      <c r="C15" s="109"/>
      <c r="D15" s="109"/>
      <c r="E15" s="109"/>
      <c r="F15" s="109"/>
      <c r="G15" s="109"/>
      <c r="H15" s="109"/>
      <c r="I15" s="109"/>
    </row>
    <row r="16" spans="1:9" ht="18" customHeight="1">
      <c r="A16" s="109"/>
      <c r="B16" s="109"/>
      <c r="C16" s="109"/>
      <c r="D16" s="109"/>
      <c r="E16" s="109"/>
      <c r="F16" s="109"/>
      <c r="G16" s="109"/>
      <c r="H16" s="109"/>
      <c r="I16" s="109"/>
    </row>
    <row r="17" spans="1:9" ht="18" customHeight="1">
      <c r="A17" s="109"/>
      <c r="B17" s="109"/>
      <c r="C17" s="109"/>
      <c r="D17" s="109"/>
      <c r="E17" s="109"/>
      <c r="F17" s="109"/>
      <c r="G17" s="109"/>
      <c r="H17" s="109"/>
      <c r="I17" s="109"/>
    </row>
    <row r="18" spans="1:9" ht="18" customHeight="1">
      <c r="A18" s="109"/>
      <c r="B18" s="109"/>
      <c r="C18" s="109"/>
      <c r="D18" s="109"/>
      <c r="E18" s="109"/>
      <c r="F18" s="109"/>
      <c r="G18" s="109"/>
      <c r="H18" s="109"/>
      <c r="I18" s="109"/>
    </row>
    <row r="19" spans="1:9" ht="18" customHeight="1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9" ht="18" customHeight="1">
      <c r="A20" s="109"/>
      <c r="B20" s="109"/>
      <c r="C20" s="109"/>
      <c r="D20" s="109"/>
      <c r="E20" s="109"/>
      <c r="F20" s="109"/>
      <c r="G20" s="109"/>
      <c r="H20" s="109"/>
      <c r="I20" s="109"/>
    </row>
    <row r="21" spans="1:9" ht="18" customHeight="1">
      <c r="A21" s="109"/>
      <c r="B21" s="109"/>
      <c r="C21" s="109"/>
      <c r="D21" s="109"/>
      <c r="E21" s="109"/>
      <c r="F21" s="109"/>
      <c r="G21" s="109"/>
      <c r="H21" s="109"/>
      <c r="I21" s="109"/>
    </row>
    <row r="22" spans="1:9" ht="18" customHeight="1">
      <c r="A22" s="109"/>
      <c r="B22" s="109"/>
      <c r="C22" s="109"/>
      <c r="D22" s="109"/>
      <c r="E22" s="109"/>
      <c r="F22" s="109"/>
      <c r="G22" s="109"/>
      <c r="H22" s="109"/>
      <c r="I22" s="109"/>
    </row>
    <row r="23" spans="1:9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>
      <c r="A24" s="109"/>
      <c r="B24" s="109"/>
      <c r="C24" s="109"/>
      <c r="D24" s="109"/>
      <c r="E24" s="109"/>
      <c r="F24" s="109"/>
      <c r="G24" s="109"/>
      <c r="H24" s="109"/>
      <c r="I24" s="109"/>
    </row>
    <row r="25" spans="1:9">
      <c r="A25" s="109"/>
      <c r="B25" s="109"/>
      <c r="C25" s="109"/>
      <c r="D25" s="109"/>
      <c r="E25" s="109"/>
      <c r="F25" s="109"/>
      <c r="G25" s="109"/>
      <c r="H25" s="109"/>
      <c r="I25" s="109"/>
    </row>
    <row r="26" spans="1:9">
      <c r="A26" s="109"/>
      <c r="B26" s="109"/>
      <c r="C26" s="109"/>
      <c r="D26" s="109"/>
      <c r="E26" s="109"/>
      <c r="F26" s="109"/>
      <c r="G26" s="109"/>
      <c r="H26" s="109"/>
      <c r="I26" s="109"/>
    </row>
    <row r="27" spans="1:9">
      <c r="A27" s="109"/>
      <c r="B27" s="109"/>
      <c r="C27" s="109"/>
      <c r="D27" s="109"/>
      <c r="E27" s="109"/>
      <c r="F27" s="109"/>
      <c r="G27" s="109"/>
      <c r="H27" s="109"/>
      <c r="I27" s="109"/>
    </row>
    <row r="28" spans="1:9">
      <c r="A28" s="109"/>
      <c r="B28" s="109"/>
      <c r="C28" s="109"/>
      <c r="D28" s="109"/>
      <c r="E28" s="109"/>
      <c r="F28" s="109"/>
      <c r="G28" s="109"/>
      <c r="H28" s="109"/>
      <c r="I28" s="109"/>
    </row>
    <row r="29" spans="1:9">
      <c r="A29" s="109"/>
      <c r="B29" s="109"/>
      <c r="C29" s="109"/>
      <c r="D29" s="109"/>
      <c r="E29" s="109"/>
      <c r="F29" s="109"/>
      <c r="G29" s="109"/>
      <c r="H29" s="109"/>
      <c r="I29" s="109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&amp;C&amp;"Times New Roman CE,Félkövér dőlt"&amp;16
2013. évi pénzmaradvány alakulása&amp;R
&amp;"Times New Roman,Normál"&amp;11Adatok ezer Ft-ban
3.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8:F32"/>
  <sheetViews>
    <sheetView workbookViewId="0">
      <selection activeCell="C10" sqref="C10"/>
    </sheetView>
  </sheetViews>
  <sheetFormatPr defaultRowHeight="12.75"/>
  <cols>
    <col min="1" max="1" width="6.28515625" style="108" customWidth="1"/>
    <col min="2" max="2" width="36.140625" style="108" customWidth="1"/>
    <col min="3" max="5" width="10.140625" style="108" customWidth="1"/>
    <col min="6" max="6" width="9" style="108" customWidth="1"/>
    <col min="7" max="16384" width="9.140625" style="108"/>
  </cols>
  <sheetData>
    <row r="18" spans="1:6" ht="15">
      <c r="A18" s="205" t="s">
        <v>211</v>
      </c>
      <c r="B18" s="127" t="s">
        <v>184</v>
      </c>
      <c r="C18" s="206" t="s">
        <v>212</v>
      </c>
      <c r="D18" s="110" t="s">
        <v>213</v>
      </c>
      <c r="E18" s="207" t="s">
        <v>91</v>
      </c>
      <c r="F18" s="207" t="s">
        <v>91</v>
      </c>
    </row>
    <row r="19" spans="1:6" ht="15">
      <c r="A19" s="130" t="s">
        <v>214</v>
      </c>
      <c r="B19" s="208"/>
      <c r="C19" s="128" t="s">
        <v>215</v>
      </c>
      <c r="D19" s="129"/>
      <c r="E19" s="130"/>
      <c r="F19" s="209" t="s">
        <v>216</v>
      </c>
    </row>
    <row r="20" spans="1:6" ht="3" customHeight="1">
      <c r="A20" s="210"/>
      <c r="B20" s="211"/>
      <c r="C20" s="211"/>
      <c r="D20" s="211"/>
      <c r="E20" s="211"/>
      <c r="F20" s="212"/>
    </row>
    <row r="21" spans="1:6" ht="15.75">
      <c r="A21" s="213"/>
      <c r="B21" s="214"/>
      <c r="C21" s="215"/>
      <c r="D21" s="215"/>
      <c r="E21" s="215"/>
      <c r="F21" s="216"/>
    </row>
    <row r="22" spans="1:6" ht="18" customHeight="1">
      <c r="A22" s="217" t="s">
        <v>1</v>
      </c>
      <c r="B22" s="159" t="s">
        <v>217</v>
      </c>
      <c r="C22" s="218">
        <v>170000</v>
      </c>
      <c r="D22" s="218">
        <v>130000</v>
      </c>
      <c r="E22" s="218">
        <v>127945</v>
      </c>
      <c r="F22" s="219">
        <f>SUM(E22/D22*100)</f>
        <v>98.419230769230765</v>
      </c>
    </row>
    <row r="23" spans="1:6" ht="18" customHeight="1">
      <c r="A23" s="217" t="s">
        <v>3</v>
      </c>
      <c r="B23" s="159" t="s">
        <v>218</v>
      </c>
      <c r="C23" s="218">
        <v>4000</v>
      </c>
      <c r="D23" s="218">
        <v>4000</v>
      </c>
      <c r="E23" s="218">
        <v>4291</v>
      </c>
      <c r="F23" s="219">
        <f t="shared" ref="F23:F31" si="0">SUM(E23/D23*100)</f>
        <v>107.27500000000001</v>
      </c>
    </row>
    <row r="24" spans="1:6" ht="18" customHeight="1">
      <c r="A24" s="217" t="s">
        <v>5</v>
      </c>
      <c r="B24" s="159" t="s">
        <v>219</v>
      </c>
      <c r="C24" s="218">
        <v>45000</v>
      </c>
      <c r="D24" s="218">
        <v>45000</v>
      </c>
      <c r="E24" s="218">
        <v>42279</v>
      </c>
      <c r="F24" s="219">
        <f t="shared" si="0"/>
        <v>93.953333333333333</v>
      </c>
    </row>
    <row r="25" spans="1:6" ht="18" customHeight="1">
      <c r="A25" s="217" t="s">
        <v>7</v>
      </c>
      <c r="B25" s="159" t="s">
        <v>220</v>
      </c>
      <c r="C25" s="218">
        <v>5000</v>
      </c>
      <c r="D25" s="218">
        <v>5000</v>
      </c>
      <c r="E25" s="218">
        <v>4140</v>
      </c>
      <c r="F25" s="219">
        <f t="shared" si="0"/>
        <v>82.8</v>
      </c>
    </row>
    <row r="26" spans="1:6" ht="18" customHeight="1">
      <c r="A26" s="217" t="s">
        <v>9</v>
      </c>
      <c r="B26" s="159" t="s">
        <v>221</v>
      </c>
      <c r="C26" s="218">
        <v>1000</v>
      </c>
      <c r="D26" s="218">
        <v>1000</v>
      </c>
      <c r="E26" s="218">
        <v>513</v>
      </c>
      <c r="F26" s="219">
        <f t="shared" si="0"/>
        <v>51.300000000000004</v>
      </c>
    </row>
    <row r="27" spans="1:6" ht="18" customHeight="1">
      <c r="A27" s="217" t="s">
        <v>11</v>
      </c>
      <c r="B27" s="159" t="s">
        <v>222</v>
      </c>
      <c r="C27" s="218">
        <v>1000</v>
      </c>
      <c r="D27" s="218">
        <v>1000</v>
      </c>
      <c r="E27" s="218">
        <v>2226</v>
      </c>
      <c r="F27" s="219">
        <f t="shared" si="0"/>
        <v>222.6</v>
      </c>
    </row>
    <row r="28" spans="1:6" ht="18" customHeight="1">
      <c r="A28" s="217" t="s">
        <v>13</v>
      </c>
      <c r="B28" s="159" t="s">
        <v>223</v>
      </c>
      <c r="C28" s="218">
        <v>1000</v>
      </c>
      <c r="D28" s="218">
        <v>1000</v>
      </c>
      <c r="E28" s="218">
        <v>790</v>
      </c>
      <c r="F28" s="219">
        <f t="shared" si="0"/>
        <v>79</v>
      </c>
    </row>
    <row r="29" spans="1:6" ht="33.75" customHeight="1">
      <c r="A29" s="217" t="s">
        <v>15</v>
      </c>
      <c r="B29" s="220" t="s">
        <v>224</v>
      </c>
      <c r="C29" s="218">
        <v>8000</v>
      </c>
      <c r="D29" s="218">
        <v>8000</v>
      </c>
      <c r="E29" s="218">
        <v>152</v>
      </c>
      <c r="F29" s="219">
        <f t="shared" si="0"/>
        <v>1.9</v>
      </c>
    </row>
    <row r="30" spans="1:6" ht="18" customHeight="1">
      <c r="A30" s="217" t="s">
        <v>17</v>
      </c>
      <c r="B30" s="159" t="s">
        <v>225</v>
      </c>
      <c r="C30" s="218">
        <v>9880</v>
      </c>
      <c r="D30" s="218">
        <v>9880</v>
      </c>
      <c r="E30" s="218">
        <v>18352</v>
      </c>
      <c r="F30" s="219">
        <f t="shared" si="0"/>
        <v>185.748987854251</v>
      </c>
    </row>
    <row r="31" spans="1:6" ht="28.5" customHeight="1">
      <c r="A31" s="221"/>
      <c r="B31" s="221" t="s">
        <v>226</v>
      </c>
      <c r="C31" s="222">
        <f>SUM(C22:C30)</f>
        <v>244880</v>
      </c>
      <c r="D31" s="222">
        <f>SUM(D22:D30)</f>
        <v>204880</v>
      </c>
      <c r="E31" s="222">
        <f>SUM(E22:E30)</f>
        <v>200688</v>
      </c>
      <c r="F31" s="225">
        <f t="shared" si="0"/>
        <v>97.953924248340499</v>
      </c>
    </row>
    <row r="32" spans="1:6" ht="3" customHeight="1">
      <c r="A32" s="223"/>
      <c r="B32" s="224"/>
      <c r="C32" s="154"/>
      <c r="D32" s="154"/>
      <c r="E32" s="154"/>
      <c r="F32" s="15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
&amp;"Times New Roman,Félkövér dőlt"&amp;12Társadalom-, szociálpolitikai és egyéb juttatások alakulása 
2013. évben&amp;R&amp;"Times New Roman,Normál"&amp;11
Adatok ezer Ft-ban
4.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58"/>
  <sheetViews>
    <sheetView workbookViewId="0">
      <selection activeCell="C38" sqref="C38"/>
    </sheetView>
  </sheetViews>
  <sheetFormatPr defaultRowHeight="15.95" customHeight="1"/>
  <cols>
    <col min="1" max="1" width="25.85546875" style="24" customWidth="1"/>
    <col min="2" max="2" width="33.7109375" style="24" customWidth="1"/>
    <col min="3" max="4" width="15" style="24" customWidth="1"/>
    <col min="5" max="5" width="12.42578125" style="24" customWidth="1"/>
    <col min="6" max="6" width="16.28515625" style="25" customWidth="1"/>
    <col min="7" max="7" width="10.7109375" style="24" customWidth="1"/>
    <col min="8" max="8" width="12.85546875" style="24" customWidth="1"/>
    <col min="9" max="9" width="13.28515625" style="24" customWidth="1"/>
    <col min="10" max="10" width="12.42578125" style="24" customWidth="1"/>
    <col min="11" max="11" width="14.7109375" style="24" customWidth="1"/>
    <col min="12" max="13" width="10.7109375" style="24" customWidth="1"/>
    <col min="14" max="14" width="9.5703125" style="24" bestFit="1" customWidth="1"/>
    <col min="15" max="20" width="9.140625" style="24"/>
    <col min="21" max="16384" width="9.140625" style="26"/>
  </cols>
  <sheetData>
    <row r="1" spans="1:20" ht="16.5" customHeight="1" thickBot="1"/>
    <row r="2" spans="1:20" ht="22.5" customHeight="1">
      <c r="A2" s="237" t="s">
        <v>96</v>
      </c>
      <c r="B2" s="239" t="s">
        <v>97</v>
      </c>
      <c r="C2" s="241" t="s">
        <v>98</v>
      </c>
      <c r="D2" s="241" t="s">
        <v>99</v>
      </c>
      <c r="E2" s="239" t="s">
        <v>100</v>
      </c>
      <c r="F2" s="241" t="s">
        <v>101</v>
      </c>
      <c r="G2" s="27"/>
      <c r="H2" s="27"/>
      <c r="I2" s="27"/>
      <c r="J2" s="27"/>
      <c r="K2" s="227" t="s">
        <v>102</v>
      </c>
    </row>
    <row r="3" spans="1:20" ht="22.5" customHeight="1" thickBot="1">
      <c r="A3" s="238"/>
      <c r="B3" s="240"/>
      <c r="C3" s="242"/>
      <c r="D3" s="243"/>
      <c r="E3" s="240"/>
      <c r="F3" s="242"/>
      <c r="G3" s="28" t="s">
        <v>103</v>
      </c>
      <c r="H3" s="28" t="s">
        <v>104</v>
      </c>
      <c r="I3" s="28" t="s">
        <v>105</v>
      </c>
      <c r="J3" s="29" t="s">
        <v>106</v>
      </c>
      <c r="K3" s="228"/>
      <c r="M3" s="30"/>
      <c r="N3" s="30"/>
    </row>
    <row r="4" spans="1:20" ht="15.95" customHeight="1">
      <c r="A4" s="229" t="s">
        <v>107</v>
      </c>
      <c r="B4" s="31"/>
      <c r="C4" s="31"/>
      <c r="D4" s="31"/>
      <c r="E4" s="31"/>
      <c r="F4" s="32"/>
      <c r="G4" s="31"/>
      <c r="H4" s="31"/>
      <c r="I4" s="31"/>
      <c r="J4" s="31"/>
      <c r="K4" s="33"/>
      <c r="M4" s="30"/>
      <c r="N4" s="30"/>
    </row>
    <row r="5" spans="1:20" ht="15.95" customHeight="1">
      <c r="A5" s="230"/>
      <c r="B5" s="34"/>
      <c r="C5" s="35"/>
      <c r="D5" s="35"/>
      <c r="E5" s="36"/>
      <c r="F5" s="37"/>
      <c r="G5" s="38"/>
      <c r="H5" s="38"/>
      <c r="I5" s="38"/>
      <c r="J5" s="38"/>
      <c r="K5" s="39"/>
      <c r="M5" s="30"/>
      <c r="N5" s="30"/>
    </row>
    <row r="6" spans="1:20" s="47" customFormat="1" ht="25.5" customHeight="1">
      <c r="A6" s="230"/>
      <c r="B6" s="40" t="s">
        <v>108</v>
      </c>
      <c r="C6" s="41">
        <v>200000</v>
      </c>
      <c r="D6" s="41">
        <v>113398</v>
      </c>
      <c r="E6" s="42">
        <v>45265</v>
      </c>
      <c r="F6" s="43" t="s">
        <v>109</v>
      </c>
      <c r="G6" s="41">
        <v>113398</v>
      </c>
      <c r="H6" s="41">
        <v>0</v>
      </c>
      <c r="I6" s="41">
        <v>0</v>
      </c>
      <c r="J6" s="41">
        <v>0</v>
      </c>
      <c r="K6" s="44">
        <v>0</v>
      </c>
      <c r="L6" s="45"/>
      <c r="M6" s="46"/>
      <c r="N6" s="46"/>
      <c r="O6" s="45"/>
      <c r="P6" s="45"/>
      <c r="Q6" s="45"/>
      <c r="R6" s="45"/>
      <c r="S6" s="45"/>
      <c r="T6" s="45"/>
    </row>
    <row r="7" spans="1:20" ht="18" customHeight="1">
      <c r="A7" s="230"/>
      <c r="B7" s="48"/>
      <c r="C7" s="49"/>
      <c r="D7" s="49"/>
      <c r="E7" s="50"/>
      <c r="F7" s="51"/>
      <c r="G7" s="38"/>
      <c r="H7" s="38"/>
      <c r="I7" s="38"/>
      <c r="J7" s="38"/>
      <c r="K7" s="52"/>
      <c r="M7" s="30"/>
      <c r="N7" s="30"/>
    </row>
    <row r="8" spans="1:20" ht="15.95" customHeight="1">
      <c r="A8" s="231"/>
      <c r="B8" s="53"/>
      <c r="C8" s="54"/>
      <c r="D8" s="54"/>
      <c r="E8" s="55"/>
      <c r="F8" s="56"/>
      <c r="G8" s="54"/>
      <c r="H8" s="54"/>
      <c r="I8" s="54"/>
      <c r="J8" s="54"/>
      <c r="K8" s="57"/>
    </row>
    <row r="9" spans="1:20" ht="15.95" customHeight="1">
      <c r="A9" s="230"/>
      <c r="B9" s="55"/>
      <c r="C9" s="54"/>
      <c r="D9" s="54"/>
      <c r="E9" s="55"/>
      <c r="F9" s="56"/>
      <c r="G9" s="54"/>
      <c r="H9" s="54"/>
      <c r="I9" s="54"/>
      <c r="J9" s="54"/>
      <c r="K9" s="57"/>
      <c r="M9" s="30"/>
    </row>
    <row r="10" spans="1:20" s="47" customFormat="1" ht="33" customHeight="1">
      <c r="A10" s="230"/>
      <c r="B10" s="58" t="s">
        <v>110</v>
      </c>
      <c r="C10" s="41">
        <v>12000</v>
      </c>
      <c r="D10" s="41">
        <v>4800</v>
      </c>
      <c r="E10" s="42">
        <v>43089</v>
      </c>
      <c r="F10" s="43" t="s">
        <v>111</v>
      </c>
      <c r="G10" s="41">
        <v>1200</v>
      </c>
      <c r="H10" s="41">
        <v>1200</v>
      </c>
      <c r="I10" s="41">
        <v>1200</v>
      </c>
      <c r="J10" s="41">
        <v>1200</v>
      </c>
      <c r="K10" s="44">
        <v>0</v>
      </c>
      <c r="L10" s="45"/>
      <c r="M10" s="46"/>
      <c r="N10" s="45"/>
      <c r="O10" s="45"/>
      <c r="P10" s="45"/>
      <c r="Q10" s="45"/>
      <c r="R10" s="45"/>
      <c r="S10" s="45"/>
      <c r="T10" s="45"/>
    </row>
    <row r="11" spans="1:20" ht="15.75" customHeight="1">
      <c r="A11" s="230"/>
      <c r="B11" s="59"/>
      <c r="C11" s="38"/>
      <c r="D11" s="38"/>
      <c r="E11" s="60"/>
      <c r="F11" s="51"/>
      <c r="G11" s="61">
        <v>492</v>
      </c>
      <c r="H11" s="61">
        <v>351</v>
      </c>
      <c r="I11" s="61">
        <v>210</v>
      </c>
      <c r="J11" s="61">
        <v>68</v>
      </c>
      <c r="K11" s="62"/>
      <c r="M11" s="30"/>
    </row>
    <row r="12" spans="1:20" ht="15.95" customHeight="1" thickBot="1">
      <c r="A12" s="232"/>
      <c r="B12" s="63"/>
      <c r="C12" s="64"/>
      <c r="D12" s="64"/>
      <c r="E12" s="63"/>
      <c r="F12" s="65"/>
      <c r="G12" s="64"/>
      <c r="H12" s="64"/>
      <c r="I12" s="64"/>
      <c r="J12" s="64"/>
      <c r="K12" s="66"/>
    </row>
    <row r="13" spans="1:20" s="24" customFormat="1" ht="15.95" customHeight="1">
      <c r="A13" s="67"/>
      <c r="B13" s="55"/>
      <c r="C13" s="54"/>
      <c r="D13" s="54"/>
      <c r="E13" s="55"/>
      <c r="F13" s="56"/>
      <c r="G13" s="54"/>
      <c r="H13" s="54"/>
      <c r="I13" s="54"/>
      <c r="J13" s="54"/>
      <c r="K13" s="57"/>
    </row>
    <row r="14" spans="1:20" s="72" customFormat="1" ht="33" customHeight="1">
      <c r="A14" s="68" t="s">
        <v>112</v>
      </c>
      <c r="B14" s="69" t="s">
        <v>113</v>
      </c>
      <c r="C14" s="61">
        <v>61654</v>
      </c>
      <c r="D14" s="61">
        <v>41134</v>
      </c>
      <c r="E14" s="70">
        <v>42004</v>
      </c>
      <c r="F14" s="71" t="s">
        <v>111</v>
      </c>
      <c r="G14" s="61">
        <v>41134</v>
      </c>
      <c r="H14" s="61">
        <v>0</v>
      </c>
      <c r="I14" s="61">
        <v>0</v>
      </c>
      <c r="J14" s="61">
        <v>0</v>
      </c>
      <c r="K14" s="62">
        <v>0</v>
      </c>
    </row>
    <row r="15" spans="1:20" s="24" customFormat="1" ht="15.95" customHeight="1">
      <c r="A15" s="67"/>
      <c r="B15" s="55"/>
      <c r="C15" s="54"/>
      <c r="D15" s="54"/>
      <c r="E15" s="55"/>
      <c r="F15" s="73"/>
      <c r="G15" s="74"/>
      <c r="H15" s="74"/>
      <c r="I15" s="74"/>
      <c r="J15" s="74"/>
      <c r="K15" s="75"/>
    </row>
    <row r="16" spans="1:20" s="24" customFormat="1" ht="15.95" customHeight="1">
      <c r="A16" s="67"/>
      <c r="B16" s="55"/>
      <c r="C16" s="54"/>
      <c r="D16" s="54"/>
      <c r="E16" s="55"/>
      <c r="F16" s="56"/>
      <c r="G16" s="54"/>
      <c r="H16" s="54"/>
      <c r="I16" s="54"/>
      <c r="J16" s="54"/>
      <c r="K16" s="57"/>
    </row>
    <row r="17" spans="1:20" s="72" customFormat="1" ht="24.75" customHeight="1">
      <c r="A17" s="68" t="s">
        <v>114</v>
      </c>
      <c r="B17" s="76" t="s">
        <v>115</v>
      </c>
      <c r="C17" s="61">
        <v>3450</v>
      </c>
      <c r="D17" s="61">
        <v>2853</v>
      </c>
      <c r="E17" s="70">
        <v>42495</v>
      </c>
      <c r="F17" s="71" t="s">
        <v>111</v>
      </c>
      <c r="G17" s="61">
        <v>2853</v>
      </c>
      <c r="H17" s="61">
        <v>0</v>
      </c>
      <c r="I17" s="61">
        <v>0</v>
      </c>
      <c r="J17" s="61">
        <v>0</v>
      </c>
      <c r="K17" s="62">
        <v>0</v>
      </c>
    </row>
    <row r="18" spans="1:20" s="24" customFormat="1" ht="15.95" customHeight="1">
      <c r="A18" s="67"/>
      <c r="B18" s="55"/>
      <c r="C18" s="54"/>
      <c r="D18" s="54"/>
      <c r="E18" s="55"/>
      <c r="F18" s="73"/>
      <c r="G18" s="74"/>
      <c r="H18" s="74"/>
      <c r="I18" s="74"/>
      <c r="J18" s="74"/>
      <c r="K18" s="75"/>
    </row>
    <row r="19" spans="1:20" s="24" customFormat="1" ht="15.95" customHeight="1" thickBot="1">
      <c r="A19" s="67"/>
      <c r="B19" s="55"/>
      <c r="C19" s="54"/>
      <c r="D19" s="54"/>
      <c r="E19" s="55"/>
      <c r="F19" s="56"/>
      <c r="G19" s="54"/>
      <c r="H19" s="54"/>
      <c r="I19" s="54"/>
      <c r="J19" s="54"/>
      <c r="K19" s="57"/>
    </row>
    <row r="20" spans="1:20" ht="15.95" customHeight="1">
      <c r="A20" s="229" t="s">
        <v>116</v>
      </c>
      <c r="B20" s="77"/>
      <c r="C20" s="78"/>
      <c r="D20" s="78"/>
      <c r="E20" s="77"/>
      <c r="F20" s="79"/>
      <c r="G20" s="78"/>
      <c r="H20" s="78"/>
      <c r="I20" s="78"/>
      <c r="J20" s="78"/>
      <c r="K20" s="80"/>
    </row>
    <row r="21" spans="1:20" ht="15.95" customHeight="1">
      <c r="A21" s="233"/>
      <c r="B21" s="81"/>
      <c r="C21" s="38"/>
      <c r="D21" s="38"/>
      <c r="E21" s="81"/>
      <c r="F21" s="51"/>
      <c r="G21" s="38"/>
      <c r="H21" s="38"/>
      <c r="I21" s="38"/>
      <c r="J21" s="38"/>
      <c r="K21" s="39"/>
    </row>
    <row r="22" spans="1:20" s="47" customFormat="1" ht="24.75" customHeight="1">
      <c r="A22" s="233"/>
      <c r="B22" s="82" t="s">
        <v>117</v>
      </c>
      <c r="C22" s="41">
        <v>130000</v>
      </c>
      <c r="D22" s="41">
        <v>47895</v>
      </c>
      <c r="E22" s="42">
        <v>42262</v>
      </c>
      <c r="F22" s="43" t="s">
        <v>111</v>
      </c>
      <c r="G22" s="41">
        <v>47895</v>
      </c>
      <c r="H22" s="41">
        <v>0</v>
      </c>
      <c r="I22" s="41"/>
      <c r="J22" s="83">
        <v>0</v>
      </c>
      <c r="K22" s="44">
        <v>0</v>
      </c>
      <c r="L22" s="45"/>
      <c r="M22" s="45"/>
      <c r="N22" s="46"/>
      <c r="O22" s="45"/>
      <c r="P22" s="45"/>
      <c r="Q22" s="45"/>
      <c r="R22" s="45"/>
      <c r="S22" s="45"/>
      <c r="T22" s="45"/>
    </row>
    <row r="23" spans="1:20" ht="16.5" customHeight="1">
      <c r="A23" s="233"/>
      <c r="B23" s="81"/>
      <c r="C23" s="38"/>
      <c r="D23" s="38"/>
      <c r="E23" s="60"/>
      <c r="F23" s="84"/>
      <c r="G23" s="49"/>
      <c r="H23" s="49"/>
      <c r="I23" s="49"/>
      <c r="J23" s="49"/>
      <c r="K23" s="52"/>
      <c r="N23" s="30"/>
    </row>
    <row r="24" spans="1:20" ht="15.95" customHeight="1">
      <c r="A24" s="233"/>
      <c r="B24" s="55"/>
      <c r="C24" s="54"/>
      <c r="D24" s="54"/>
      <c r="E24" s="55"/>
      <c r="F24" s="56"/>
      <c r="G24" s="54"/>
      <c r="H24" s="54"/>
      <c r="I24" s="54"/>
      <c r="J24" s="54"/>
      <c r="K24" s="57"/>
    </row>
    <row r="25" spans="1:20" s="47" customFormat="1" ht="58.5" customHeight="1">
      <c r="A25" s="233"/>
      <c r="B25" s="58" t="s">
        <v>118</v>
      </c>
      <c r="C25" s="41">
        <v>338946</v>
      </c>
      <c r="D25" s="41">
        <v>124664</v>
      </c>
      <c r="E25" s="42">
        <v>42277</v>
      </c>
      <c r="F25" s="43" t="s">
        <v>111</v>
      </c>
      <c r="G25" s="41">
        <v>124664</v>
      </c>
      <c r="H25" s="41">
        <v>0</v>
      </c>
      <c r="I25" s="41"/>
      <c r="J25" s="83">
        <v>0</v>
      </c>
      <c r="K25" s="44">
        <v>0</v>
      </c>
      <c r="L25" s="45"/>
      <c r="M25" s="45"/>
      <c r="N25" s="45"/>
      <c r="O25" s="45"/>
      <c r="P25" s="45"/>
      <c r="Q25" s="45"/>
      <c r="R25" s="45"/>
      <c r="S25" s="45"/>
      <c r="T25" s="45"/>
    </row>
    <row r="26" spans="1:20" ht="17.25" customHeight="1">
      <c r="A26" s="233"/>
      <c r="B26" s="59"/>
      <c r="C26" s="38"/>
      <c r="D26" s="38"/>
      <c r="E26" s="60"/>
      <c r="F26" s="84"/>
      <c r="G26" s="49"/>
      <c r="H26" s="49"/>
      <c r="I26" s="49"/>
      <c r="J26" s="49"/>
      <c r="K26" s="52"/>
    </row>
    <row r="27" spans="1:20" ht="17.25" customHeight="1">
      <c r="A27" s="233"/>
      <c r="B27" s="59"/>
      <c r="C27" s="38"/>
      <c r="D27" s="38"/>
      <c r="E27" s="60"/>
      <c r="F27" s="51"/>
      <c r="G27" s="38"/>
      <c r="H27" s="38"/>
      <c r="I27" s="38"/>
      <c r="J27" s="38"/>
      <c r="K27" s="39"/>
    </row>
    <row r="28" spans="1:20" ht="17.25" customHeight="1">
      <c r="A28" s="233"/>
      <c r="B28" s="69" t="s">
        <v>119</v>
      </c>
      <c r="C28" s="61">
        <v>112864</v>
      </c>
      <c r="D28" s="61">
        <v>112864</v>
      </c>
      <c r="E28" s="70">
        <v>42004</v>
      </c>
      <c r="F28" s="71" t="s">
        <v>111</v>
      </c>
      <c r="G28" s="61">
        <v>112864</v>
      </c>
      <c r="H28" s="61">
        <v>0</v>
      </c>
      <c r="I28" s="61">
        <v>0</v>
      </c>
      <c r="J28" s="61">
        <v>0</v>
      </c>
      <c r="K28" s="62">
        <v>0</v>
      </c>
    </row>
    <row r="29" spans="1:20" ht="17.25" customHeight="1">
      <c r="A29" s="233"/>
      <c r="B29" s="59"/>
      <c r="C29" s="38"/>
      <c r="D29" s="38"/>
      <c r="E29" s="60"/>
      <c r="F29" s="51"/>
      <c r="G29" s="38"/>
      <c r="H29" s="38"/>
      <c r="I29" s="38"/>
      <c r="J29" s="38"/>
      <c r="K29" s="39"/>
    </row>
    <row r="30" spans="1:20" ht="15.95" customHeight="1">
      <c r="A30" s="233"/>
      <c r="B30" s="55"/>
      <c r="C30" s="54"/>
      <c r="D30" s="54"/>
      <c r="E30" s="55"/>
      <c r="F30" s="56"/>
      <c r="G30" s="54"/>
      <c r="H30" s="54"/>
      <c r="I30" s="54"/>
      <c r="J30" s="54"/>
      <c r="K30" s="57"/>
    </row>
    <row r="31" spans="1:20" ht="41.25" customHeight="1">
      <c r="A31" s="233"/>
      <c r="B31" s="235" t="s">
        <v>230</v>
      </c>
      <c r="C31" s="85">
        <v>1000000</v>
      </c>
      <c r="D31" s="85"/>
      <c r="E31" s="86">
        <v>48349</v>
      </c>
      <c r="F31" s="87" t="s">
        <v>120</v>
      </c>
      <c r="G31" s="85">
        <v>0</v>
      </c>
      <c r="H31" s="85">
        <v>0</v>
      </c>
      <c r="I31" s="85">
        <v>0</v>
      </c>
      <c r="J31" s="88">
        <v>0</v>
      </c>
      <c r="K31" s="89">
        <v>0</v>
      </c>
    </row>
    <row r="32" spans="1:20" ht="15.75" customHeight="1">
      <c r="A32" s="233"/>
      <c r="B32" s="236"/>
      <c r="C32" s="90"/>
      <c r="D32" s="90">
        <v>348913</v>
      </c>
      <c r="E32" s="91"/>
      <c r="F32" s="92"/>
      <c r="G32" s="90">
        <v>348913</v>
      </c>
      <c r="H32" s="93">
        <v>0</v>
      </c>
      <c r="I32" s="93">
        <v>0</v>
      </c>
      <c r="J32" s="94">
        <v>0</v>
      </c>
      <c r="K32" s="95">
        <v>0</v>
      </c>
      <c r="L32" s="30"/>
      <c r="M32" s="30"/>
    </row>
    <row r="33" spans="1:11" ht="15.75" customHeight="1">
      <c r="A33" s="233"/>
      <c r="B33" s="96"/>
      <c r="C33" s="54"/>
      <c r="D33" s="54"/>
      <c r="E33" s="55"/>
      <c r="F33" s="73"/>
      <c r="G33" s="74"/>
      <c r="H33" s="97"/>
      <c r="I33" s="97"/>
      <c r="J33" s="97"/>
      <c r="K33" s="98"/>
    </row>
    <row r="34" spans="1:11" ht="15.95" customHeight="1" thickBot="1">
      <c r="A34" s="234"/>
      <c r="B34" s="63"/>
      <c r="C34" s="64"/>
      <c r="D34" s="64"/>
      <c r="E34" s="63"/>
      <c r="F34" s="65"/>
      <c r="G34" s="64"/>
      <c r="H34" s="64"/>
      <c r="I34" s="64"/>
      <c r="J34" s="64"/>
      <c r="K34" s="66"/>
    </row>
    <row r="35" spans="1:11" ht="15.95" customHeight="1">
      <c r="C35" s="30"/>
      <c r="D35" s="30"/>
      <c r="E35" s="25"/>
      <c r="G35" s="30"/>
      <c r="H35" s="99"/>
      <c r="I35" s="30"/>
      <c r="J35" s="30"/>
      <c r="K35" s="30"/>
    </row>
    <row r="36" spans="1:11" ht="15.95" customHeight="1">
      <c r="C36" s="30"/>
      <c r="D36" s="30"/>
      <c r="E36" s="30"/>
      <c r="F36" s="100"/>
      <c r="G36" s="30"/>
      <c r="H36" s="30"/>
      <c r="I36" s="30"/>
      <c r="J36" s="30"/>
      <c r="K36" s="30"/>
    </row>
    <row r="37" spans="1:11" ht="15.95" customHeight="1">
      <c r="C37" s="101"/>
      <c r="D37" s="101"/>
      <c r="E37" s="101"/>
      <c r="F37" s="100"/>
      <c r="G37" s="30"/>
      <c r="H37" s="30"/>
      <c r="I37" s="30"/>
      <c r="J37" s="30"/>
      <c r="K37" s="30"/>
    </row>
    <row r="38" spans="1:11" ht="15.95" customHeight="1">
      <c r="C38" s="30"/>
      <c r="D38" s="30"/>
      <c r="G38" s="30"/>
      <c r="H38" s="30"/>
      <c r="I38" s="30"/>
      <c r="J38" s="30"/>
      <c r="K38" s="30"/>
    </row>
    <row r="39" spans="1:11" ht="15.95" customHeight="1">
      <c r="C39" s="30"/>
      <c r="D39" s="30"/>
      <c r="G39" s="30"/>
      <c r="H39" s="30"/>
      <c r="I39" s="30"/>
      <c r="J39" s="30"/>
      <c r="K39" s="30"/>
    </row>
    <row r="40" spans="1:11" ht="15.95" customHeight="1">
      <c r="C40" s="30"/>
      <c r="D40" s="30"/>
      <c r="F40" s="100"/>
      <c r="G40" s="30"/>
      <c r="H40" s="30"/>
      <c r="I40" s="30"/>
      <c r="J40" s="30"/>
      <c r="K40" s="30"/>
    </row>
    <row r="41" spans="1:11" ht="15.95" customHeight="1">
      <c r="C41" s="30"/>
      <c r="D41" s="30"/>
      <c r="G41" s="30"/>
      <c r="H41" s="30"/>
      <c r="I41" s="30"/>
      <c r="J41" s="30"/>
      <c r="K41" s="30"/>
    </row>
    <row r="42" spans="1:11" ht="15.95" customHeight="1">
      <c r="C42" s="30"/>
      <c r="D42" s="30"/>
      <c r="G42" s="30"/>
      <c r="H42" s="30"/>
      <c r="I42" s="30"/>
      <c r="J42" s="30"/>
      <c r="K42" s="30"/>
    </row>
    <row r="43" spans="1:11" ht="15.95" customHeight="1">
      <c r="C43" s="30"/>
      <c r="D43" s="30"/>
      <c r="G43" s="30"/>
      <c r="H43" s="30"/>
      <c r="I43" s="30"/>
      <c r="J43" s="30"/>
      <c r="K43" s="30"/>
    </row>
    <row r="44" spans="1:11" ht="15.95" customHeight="1">
      <c r="C44" s="30"/>
      <c r="D44" s="30"/>
      <c r="G44" s="30"/>
      <c r="H44" s="30"/>
      <c r="I44" s="30"/>
      <c r="J44" s="30"/>
      <c r="K44" s="30"/>
    </row>
    <row r="45" spans="1:11" ht="15.95" customHeight="1">
      <c r="C45" s="30"/>
      <c r="D45" s="30"/>
      <c r="G45" s="30"/>
      <c r="H45" s="30"/>
      <c r="I45" s="30"/>
      <c r="J45" s="30"/>
      <c r="K45" s="30"/>
    </row>
    <row r="46" spans="1:11" ht="15.95" customHeight="1">
      <c r="G46" s="30"/>
      <c r="H46" s="30"/>
      <c r="I46" s="30"/>
      <c r="J46" s="30"/>
      <c r="K46" s="30"/>
    </row>
    <row r="47" spans="1:11" ht="15.95" customHeight="1">
      <c r="G47" s="30"/>
      <c r="H47" s="30"/>
      <c r="I47" s="30"/>
      <c r="J47" s="30"/>
      <c r="K47" s="30"/>
    </row>
    <row r="48" spans="1:11" ht="15.95" customHeight="1">
      <c r="G48" s="30"/>
      <c r="H48" s="30"/>
      <c r="I48" s="30"/>
      <c r="J48" s="30"/>
      <c r="K48" s="30"/>
    </row>
    <row r="49" spans="7:11" ht="15.95" customHeight="1">
      <c r="G49" s="30"/>
      <c r="H49" s="30"/>
      <c r="I49" s="30"/>
      <c r="J49" s="30"/>
      <c r="K49" s="30"/>
    </row>
    <row r="50" spans="7:11" ht="15.95" customHeight="1">
      <c r="G50" s="30"/>
      <c r="H50" s="30"/>
      <c r="I50" s="30"/>
      <c r="J50" s="30"/>
      <c r="K50" s="30"/>
    </row>
    <row r="51" spans="7:11" ht="15.95" customHeight="1">
      <c r="G51" s="30"/>
      <c r="H51" s="30"/>
      <c r="I51" s="30"/>
      <c r="J51" s="30"/>
      <c r="K51" s="30"/>
    </row>
    <row r="52" spans="7:11" ht="15.95" customHeight="1">
      <c r="G52" s="30"/>
      <c r="H52" s="30"/>
      <c r="I52" s="30"/>
      <c r="J52" s="30"/>
      <c r="K52" s="30"/>
    </row>
    <row r="53" spans="7:11" ht="15.95" customHeight="1">
      <c r="G53" s="30"/>
      <c r="H53" s="30"/>
      <c r="I53" s="30"/>
      <c r="J53" s="30"/>
      <c r="K53" s="30"/>
    </row>
    <row r="54" spans="7:11" ht="15.95" customHeight="1">
      <c r="G54" s="30"/>
      <c r="H54" s="30"/>
      <c r="I54" s="30"/>
      <c r="J54" s="30"/>
      <c r="K54" s="30"/>
    </row>
    <row r="55" spans="7:11" ht="15.95" customHeight="1">
      <c r="G55" s="30"/>
      <c r="H55" s="30"/>
      <c r="I55" s="30"/>
      <c r="J55" s="30"/>
      <c r="K55" s="30"/>
    </row>
    <row r="56" spans="7:11" ht="15.95" customHeight="1">
      <c r="G56" s="30"/>
      <c r="H56" s="30"/>
      <c r="I56" s="30"/>
      <c r="J56" s="30"/>
      <c r="K56" s="30"/>
    </row>
    <row r="57" spans="7:11" ht="15.95" customHeight="1">
      <c r="G57" s="30"/>
      <c r="H57" s="30"/>
      <c r="I57" s="30"/>
      <c r="J57" s="30"/>
      <c r="K57" s="30"/>
    </row>
    <row r="58" spans="7:11" ht="15.95" customHeight="1">
      <c r="G58" s="30"/>
      <c r="H58" s="30"/>
      <c r="I58" s="30"/>
      <c r="J58" s="30"/>
      <c r="K58" s="30"/>
    </row>
  </sheetData>
  <mergeCells count="10">
    <mergeCell ref="K2:K3"/>
    <mergeCell ref="A4:A12"/>
    <mergeCell ref="A20:A34"/>
    <mergeCell ref="B31:B32"/>
    <mergeCell ref="A2:A3"/>
    <mergeCell ref="B2:B3"/>
    <mergeCell ref="C2:C3"/>
    <mergeCell ref="D2:D3"/>
    <mergeCell ref="E2:E3"/>
    <mergeCell ref="F2:F3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>
    <oddHeader>&amp;C&amp;"Times New Roman,Félkövér"&amp;16K I M U T A T Á S &amp;"Times New Roman,Normál"&amp;10
&amp;"Times New Roman,Félkövér"&amp;12Szigetvár Város Önkormányzata Pénzügyi intézménytől felvett hiteleiről&amp;R5. melléklet
&amp;"Times New Roman,Normál"&amp;11Adatok: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6"/>
  </sheetPr>
  <dimension ref="A1:H26"/>
  <sheetViews>
    <sheetView zoomScale="75" zoomScaleNormal="100" zoomScaleSheetLayoutView="75" workbookViewId="0">
      <selection activeCell="F4" sqref="F4"/>
    </sheetView>
  </sheetViews>
  <sheetFormatPr defaultRowHeight="15.75"/>
  <cols>
    <col min="1" max="1" width="47.28515625" style="167" customWidth="1"/>
    <col min="2" max="4" width="13.140625" style="167" customWidth="1"/>
    <col min="5" max="5" width="47.28515625" style="167" customWidth="1"/>
    <col min="6" max="8" width="13.140625" style="167" customWidth="1"/>
    <col min="9" max="16384" width="9.140625" style="167"/>
  </cols>
  <sheetData>
    <row r="1" spans="1:8" ht="21.75" customHeight="1">
      <c r="G1" s="167" t="s">
        <v>241</v>
      </c>
      <c r="H1" s="168"/>
    </row>
    <row r="2" spans="1:8" ht="20.25">
      <c r="A2" s="244" t="s">
        <v>187</v>
      </c>
      <c r="B2" s="244"/>
      <c r="C2" s="244"/>
      <c r="D2" s="244"/>
      <c r="E2" s="244"/>
      <c r="F2" s="244"/>
      <c r="G2" s="244"/>
      <c r="H2" s="244"/>
    </row>
    <row r="3" spans="1:8" ht="20.25">
      <c r="A3" s="245" t="s">
        <v>227</v>
      </c>
      <c r="B3" s="245"/>
      <c r="C3" s="245"/>
      <c r="D3" s="245"/>
      <c r="E3" s="245"/>
      <c r="F3" s="245"/>
      <c r="G3" s="245"/>
      <c r="H3" s="245"/>
    </row>
    <row r="4" spans="1:8" ht="20.25">
      <c r="A4" s="169"/>
      <c r="B4" s="169"/>
      <c r="C4" s="169"/>
      <c r="D4" s="169"/>
      <c r="E4" s="169"/>
      <c r="F4" s="169"/>
      <c r="G4" s="169"/>
      <c r="H4" s="169"/>
    </row>
    <row r="5" spans="1:8" ht="21" customHeight="1" thickBot="1">
      <c r="A5" s="170"/>
      <c r="B5" s="170"/>
      <c r="C5" s="170"/>
      <c r="D5" s="170"/>
      <c r="E5" s="170"/>
      <c r="F5" s="170"/>
      <c r="G5" s="170"/>
      <c r="H5" s="171" t="s">
        <v>188</v>
      </c>
    </row>
    <row r="6" spans="1:8" ht="18.75" thickBot="1">
      <c r="A6" s="246" t="s">
        <v>189</v>
      </c>
      <c r="B6" s="247"/>
      <c r="C6" s="247"/>
      <c r="D6" s="248"/>
      <c r="E6" s="246" t="s">
        <v>190</v>
      </c>
      <c r="F6" s="247"/>
      <c r="G6" s="247"/>
      <c r="H6" s="248"/>
    </row>
    <row r="7" spans="1:8" ht="36.75" thickBot="1">
      <c r="A7" s="172" t="s">
        <v>0</v>
      </c>
      <c r="B7" s="173" t="s">
        <v>191</v>
      </c>
      <c r="C7" s="174" t="s">
        <v>192</v>
      </c>
      <c r="D7" s="172" t="s">
        <v>193</v>
      </c>
      <c r="E7" s="175" t="s">
        <v>0</v>
      </c>
      <c r="F7" s="173" t="s">
        <v>191</v>
      </c>
      <c r="G7" s="174" t="s">
        <v>192</v>
      </c>
      <c r="H7" s="172" t="s">
        <v>193</v>
      </c>
    </row>
    <row r="8" spans="1:8" ht="27.75" customHeight="1">
      <c r="A8" s="176" t="s">
        <v>206</v>
      </c>
      <c r="B8" s="177">
        <v>318260</v>
      </c>
      <c r="C8" s="178">
        <v>203260</v>
      </c>
      <c r="D8" s="179">
        <v>2047</v>
      </c>
      <c r="E8" s="180" t="s">
        <v>207</v>
      </c>
      <c r="F8" s="177">
        <v>29690</v>
      </c>
      <c r="G8" s="178">
        <v>29690</v>
      </c>
      <c r="H8" s="181">
        <v>359265</v>
      </c>
    </row>
    <row r="9" spans="1:8" ht="27.75" customHeight="1">
      <c r="A9" s="182" t="s">
        <v>208</v>
      </c>
      <c r="B9" s="177">
        <v>287935</v>
      </c>
      <c r="C9" s="178">
        <v>300973</v>
      </c>
      <c r="D9" s="179">
        <v>336094</v>
      </c>
      <c r="E9" s="183" t="s">
        <v>209</v>
      </c>
      <c r="F9" s="177">
        <v>492637</v>
      </c>
      <c r="G9" s="178">
        <v>390341</v>
      </c>
      <c r="H9" s="179">
        <v>88160</v>
      </c>
    </row>
    <row r="10" spans="1:8" ht="27.75" customHeight="1">
      <c r="A10" s="182"/>
      <c r="B10" s="177"/>
      <c r="C10" s="178"/>
      <c r="D10" s="179"/>
      <c r="E10" s="183" t="s">
        <v>210</v>
      </c>
      <c r="F10" s="177">
        <v>83868</v>
      </c>
      <c r="G10" s="178">
        <v>84202</v>
      </c>
      <c r="H10" s="179">
        <v>2138</v>
      </c>
    </row>
    <row r="11" spans="1:8" ht="27.75" customHeight="1">
      <c r="A11" s="182"/>
      <c r="B11" s="177"/>
      <c r="C11" s="178"/>
      <c r="D11" s="179"/>
      <c r="E11" s="183" t="s">
        <v>235</v>
      </c>
      <c r="F11" s="177"/>
      <c r="G11" s="178"/>
      <c r="H11" s="179">
        <v>535</v>
      </c>
    </row>
    <row r="12" spans="1:8" ht="27.75" customHeight="1">
      <c r="A12" s="182"/>
      <c r="B12" s="177"/>
      <c r="C12" s="178"/>
      <c r="D12" s="179"/>
      <c r="E12" s="183"/>
      <c r="F12" s="177"/>
      <c r="G12" s="178"/>
      <c r="H12" s="179"/>
    </row>
    <row r="13" spans="1:8" ht="27.75" customHeight="1">
      <c r="A13" s="182"/>
      <c r="B13" s="177"/>
      <c r="C13" s="178"/>
      <c r="D13" s="179"/>
      <c r="E13" s="183"/>
      <c r="F13" s="177"/>
      <c r="G13" s="178"/>
      <c r="H13" s="179"/>
    </row>
    <row r="14" spans="1:8" ht="27.75" customHeight="1">
      <c r="A14" s="182"/>
      <c r="B14" s="177"/>
      <c r="C14" s="178"/>
      <c r="D14" s="179"/>
      <c r="E14" s="183"/>
      <c r="F14" s="177"/>
      <c r="G14" s="178"/>
      <c r="H14" s="179"/>
    </row>
    <row r="15" spans="1:8" ht="27.75" customHeight="1">
      <c r="A15" s="182"/>
      <c r="B15" s="177"/>
      <c r="C15" s="178"/>
      <c r="D15" s="179"/>
      <c r="E15" s="183"/>
      <c r="F15" s="177"/>
      <c r="G15" s="178"/>
      <c r="H15" s="179"/>
    </row>
    <row r="16" spans="1:8" ht="27.75" customHeight="1">
      <c r="A16" s="184"/>
      <c r="B16" s="185"/>
      <c r="C16" s="186"/>
      <c r="D16" s="187"/>
      <c r="E16" s="188" t="s">
        <v>202</v>
      </c>
      <c r="F16" s="185"/>
      <c r="G16" s="186"/>
      <c r="H16" s="179"/>
    </row>
    <row r="17" spans="1:8" ht="27.75" customHeight="1" thickBot="1">
      <c r="A17" s="204"/>
      <c r="B17" s="190"/>
      <c r="C17" s="191"/>
      <c r="D17" s="192"/>
      <c r="E17" s="193" t="s">
        <v>202</v>
      </c>
      <c r="F17" s="194"/>
      <c r="G17" s="195"/>
      <c r="H17" s="196"/>
    </row>
    <row r="18" spans="1:8" ht="28.5" customHeight="1" thickBot="1">
      <c r="A18" s="197" t="s">
        <v>203</v>
      </c>
      <c r="B18" s="198">
        <f>SUM(B8:B17)</f>
        <v>606195</v>
      </c>
      <c r="C18" s="198">
        <f>SUM(C8:C17)</f>
        <v>504233</v>
      </c>
      <c r="D18" s="198">
        <f>SUM(D8:D17)</f>
        <v>338141</v>
      </c>
      <c r="E18" s="199" t="s">
        <v>203</v>
      </c>
      <c r="F18" s="198">
        <f>SUM(F8:F17)</f>
        <v>606195</v>
      </c>
      <c r="G18" s="198">
        <f>SUM(G8:G17)</f>
        <v>504233</v>
      </c>
      <c r="H18" s="198">
        <f>SUM(H8:H17)</f>
        <v>450098</v>
      </c>
    </row>
    <row r="19" spans="1:8" ht="31.5" customHeight="1" thickBot="1">
      <c r="A19" s="199" t="s">
        <v>204</v>
      </c>
      <c r="B19" s="200">
        <f>SUM(F18-B18)</f>
        <v>0</v>
      </c>
      <c r="C19" s="202">
        <f>SUM(G18-C18)</f>
        <v>0</v>
      </c>
      <c r="D19" s="201">
        <f>SUM(H18-D18)</f>
        <v>111957</v>
      </c>
      <c r="E19" s="199" t="s">
        <v>205</v>
      </c>
      <c r="F19" s="200"/>
      <c r="G19" s="200"/>
      <c r="H19" s="200"/>
    </row>
    <row r="21" spans="1:8">
      <c r="A21" s="249"/>
      <c r="B21" s="249"/>
    </row>
    <row r="22" spans="1:8">
      <c r="D22" s="203" t="s">
        <v>202</v>
      </c>
    </row>
    <row r="26" spans="1:8">
      <c r="E26" s="167" t="s">
        <v>202</v>
      </c>
    </row>
  </sheetData>
  <mergeCells count="5">
    <mergeCell ref="A2:H2"/>
    <mergeCell ref="A3:H3"/>
    <mergeCell ref="A6:D6"/>
    <mergeCell ref="E6:H6"/>
    <mergeCell ref="A21:B21"/>
  </mergeCells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7"/>
  </sheetPr>
  <dimension ref="A1:H22"/>
  <sheetViews>
    <sheetView zoomScale="75" zoomScaleNormal="100" zoomScaleSheetLayoutView="71" workbookViewId="0">
      <selection activeCell="E4" sqref="E4"/>
    </sheetView>
  </sheetViews>
  <sheetFormatPr defaultRowHeight="15.75"/>
  <cols>
    <col min="1" max="1" width="47.28515625" style="167" customWidth="1"/>
    <col min="2" max="4" width="13.140625" style="167" customWidth="1"/>
    <col min="5" max="5" width="44.5703125" style="167" customWidth="1"/>
    <col min="6" max="6" width="13.140625" style="167" customWidth="1"/>
    <col min="7" max="7" width="14.28515625" style="167" customWidth="1"/>
    <col min="8" max="8" width="13.140625" style="167" customWidth="1"/>
    <col min="9" max="16384" width="9.140625" style="167"/>
  </cols>
  <sheetData>
    <row r="1" spans="1:8" ht="22.5" customHeight="1">
      <c r="G1" s="167" t="s">
        <v>242</v>
      </c>
      <c r="H1" s="168"/>
    </row>
    <row r="2" spans="1:8" ht="20.25">
      <c r="A2" s="244" t="s">
        <v>187</v>
      </c>
      <c r="B2" s="244"/>
      <c r="C2" s="244"/>
      <c r="D2" s="244"/>
      <c r="E2" s="244"/>
      <c r="F2" s="244"/>
      <c r="G2" s="244"/>
      <c r="H2" s="244"/>
    </row>
    <row r="3" spans="1:8" ht="20.25">
      <c r="A3" s="245" t="s">
        <v>228</v>
      </c>
      <c r="B3" s="245"/>
      <c r="C3" s="245"/>
      <c r="D3" s="245"/>
      <c r="E3" s="245"/>
      <c r="F3" s="245"/>
      <c r="G3" s="245"/>
      <c r="H3" s="245"/>
    </row>
    <row r="4" spans="1:8" ht="20.25">
      <c r="A4" s="169"/>
      <c r="B4" s="169"/>
      <c r="C4" s="169"/>
      <c r="D4" s="169"/>
      <c r="E4" s="169"/>
      <c r="F4" s="169"/>
      <c r="G4" s="169"/>
      <c r="H4" s="169"/>
    </row>
    <row r="5" spans="1:8" ht="21" customHeight="1" thickBot="1">
      <c r="A5" s="170"/>
      <c r="B5" s="170"/>
      <c r="C5" s="170"/>
      <c r="D5" s="170"/>
      <c r="E5" s="170"/>
      <c r="F5" s="170"/>
      <c r="G5" s="170"/>
      <c r="H5" s="171" t="s">
        <v>188</v>
      </c>
    </row>
    <row r="6" spans="1:8" ht="18.75" thickBot="1">
      <c r="A6" s="246" t="s">
        <v>189</v>
      </c>
      <c r="B6" s="247"/>
      <c r="C6" s="247"/>
      <c r="D6" s="248"/>
      <c r="E6" s="246" t="s">
        <v>190</v>
      </c>
      <c r="F6" s="247"/>
      <c r="G6" s="247"/>
      <c r="H6" s="248"/>
    </row>
    <row r="7" spans="1:8" ht="36.75" thickBot="1">
      <c r="A7" s="172" t="s">
        <v>0</v>
      </c>
      <c r="B7" s="173" t="s">
        <v>191</v>
      </c>
      <c r="C7" s="174" t="s">
        <v>192</v>
      </c>
      <c r="D7" s="172" t="s">
        <v>193</v>
      </c>
      <c r="E7" s="175" t="s">
        <v>0</v>
      </c>
      <c r="F7" s="173" t="s">
        <v>191</v>
      </c>
      <c r="G7" s="174" t="s">
        <v>192</v>
      </c>
      <c r="H7" s="172" t="s">
        <v>193</v>
      </c>
    </row>
    <row r="8" spans="1:8" ht="27.75" customHeight="1">
      <c r="A8" s="176" t="s">
        <v>56</v>
      </c>
      <c r="B8" s="177">
        <v>103672</v>
      </c>
      <c r="C8" s="178">
        <v>105877</v>
      </c>
      <c r="D8" s="179">
        <v>189427</v>
      </c>
      <c r="E8" s="180" t="s">
        <v>194</v>
      </c>
      <c r="F8" s="177">
        <v>790815</v>
      </c>
      <c r="G8" s="178">
        <v>1009852</v>
      </c>
      <c r="H8" s="181">
        <v>987105</v>
      </c>
    </row>
    <row r="9" spans="1:8" ht="27.75" customHeight="1">
      <c r="A9" s="182" t="s">
        <v>236</v>
      </c>
      <c r="B9" s="177">
        <v>210645</v>
      </c>
      <c r="C9" s="178">
        <v>320037</v>
      </c>
      <c r="D9" s="179">
        <v>388203</v>
      </c>
      <c r="E9" s="183" t="s">
        <v>195</v>
      </c>
      <c r="F9" s="177">
        <v>563680</v>
      </c>
      <c r="G9" s="178">
        <v>648495</v>
      </c>
      <c r="H9" s="179">
        <v>624302</v>
      </c>
    </row>
    <row r="10" spans="1:8" ht="27.75" customHeight="1">
      <c r="A10" s="182"/>
      <c r="B10" s="177"/>
      <c r="C10" s="178"/>
      <c r="D10" s="179"/>
      <c r="E10" s="183" t="s">
        <v>196</v>
      </c>
      <c r="F10" s="177"/>
      <c r="G10" s="178">
        <v>3093</v>
      </c>
      <c r="H10" s="179"/>
    </row>
    <row r="11" spans="1:8" ht="27.75" customHeight="1">
      <c r="A11" s="182" t="s">
        <v>197</v>
      </c>
      <c r="B11" s="177">
        <v>411950</v>
      </c>
      <c r="C11" s="178">
        <v>411950</v>
      </c>
      <c r="D11" s="179">
        <v>483877</v>
      </c>
      <c r="E11" s="183"/>
      <c r="F11" s="177"/>
      <c r="G11" s="178"/>
      <c r="H11" s="179"/>
    </row>
    <row r="12" spans="1:8" ht="27.75" customHeight="1">
      <c r="A12" s="182" t="s">
        <v>198</v>
      </c>
      <c r="B12" s="177">
        <v>797593</v>
      </c>
      <c r="C12" s="178">
        <v>691401</v>
      </c>
      <c r="D12" s="179">
        <v>701565</v>
      </c>
      <c r="E12" s="183"/>
      <c r="F12" s="177"/>
      <c r="G12" s="178"/>
      <c r="H12" s="179"/>
    </row>
    <row r="13" spans="1:8" ht="27.75" customHeight="1">
      <c r="A13" s="182"/>
      <c r="B13" s="177"/>
      <c r="C13" s="178"/>
      <c r="D13" s="179"/>
      <c r="E13" s="183" t="s">
        <v>199</v>
      </c>
      <c r="F13" s="177"/>
      <c r="G13" s="178"/>
      <c r="H13" s="179">
        <v>10818</v>
      </c>
    </row>
    <row r="14" spans="1:8" ht="27.75" customHeight="1">
      <c r="A14" s="182" t="s">
        <v>200</v>
      </c>
      <c r="B14" s="177"/>
      <c r="C14" s="178">
        <v>126000</v>
      </c>
      <c r="D14" s="179">
        <v>132601</v>
      </c>
      <c r="E14" s="183" t="s">
        <v>201</v>
      </c>
      <c r="F14" s="177">
        <v>169365</v>
      </c>
      <c r="G14" s="178">
        <v>206825</v>
      </c>
      <c r="H14" s="179">
        <v>302617</v>
      </c>
    </row>
    <row r="15" spans="1:8" ht="27.75" customHeight="1">
      <c r="A15" s="184" t="s">
        <v>80</v>
      </c>
      <c r="B15" s="177"/>
      <c r="C15" s="178"/>
      <c r="D15" s="179">
        <v>7151</v>
      </c>
      <c r="E15" s="183" t="s">
        <v>202</v>
      </c>
      <c r="F15" s="177"/>
      <c r="G15" s="178"/>
      <c r="H15" s="179"/>
    </row>
    <row r="16" spans="1:8" ht="27.75" customHeight="1">
      <c r="A16" s="184" t="s">
        <v>237</v>
      </c>
      <c r="B16" s="185"/>
      <c r="C16" s="186">
        <v>213000</v>
      </c>
      <c r="D16" s="187">
        <v>212703</v>
      </c>
      <c r="E16" s="188"/>
      <c r="F16" s="185"/>
      <c r="G16" s="186"/>
      <c r="H16" s="179"/>
    </row>
    <row r="17" spans="1:8" ht="27.75" customHeight="1" thickBot="1">
      <c r="A17" s="189"/>
      <c r="B17" s="190"/>
      <c r="C17" s="191"/>
      <c r="D17" s="192"/>
      <c r="E17" s="193" t="s">
        <v>202</v>
      </c>
      <c r="F17" s="194"/>
      <c r="G17" s="195"/>
      <c r="H17" s="196"/>
    </row>
    <row r="18" spans="1:8" ht="27" customHeight="1" thickBot="1">
      <c r="A18" s="197" t="s">
        <v>203</v>
      </c>
      <c r="B18" s="198">
        <f>SUM(B8:B17)</f>
        <v>1523860</v>
      </c>
      <c r="C18" s="198">
        <f>SUM(C8:C17)</f>
        <v>1868265</v>
      </c>
      <c r="D18" s="198">
        <f>SUM(D8:D17)</f>
        <v>2115527</v>
      </c>
      <c r="E18" s="199" t="s">
        <v>203</v>
      </c>
      <c r="F18" s="198">
        <f>SUM(F8:F17)</f>
        <v>1523860</v>
      </c>
      <c r="G18" s="198">
        <f>SUM(G8:G17)</f>
        <v>1868265</v>
      </c>
      <c r="H18" s="198">
        <f>SUM(H8:H17)</f>
        <v>1924842</v>
      </c>
    </row>
    <row r="19" spans="1:8" ht="25.5" customHeight="1" thickBot="1">
      <c r="A19" s="199" t="s">
        <v>204</v>
      </c>
      <c r="B19" s="200"/>
      <c r="C19" s="200"/>
      <c r="D19" s="201"/>
      <c r="E19" s="199" t="s">
        <v>205</v>
      </c>
      <c r="F19" s="200">
        <f>SUM(B18-F18)</f>
        <v>0</v>
      </c>
      <c r="G19" s="202">
        <f>SUM(C18-G18)</f>
        <v>0</v>
      </c>
      <c r="H19" s="201">
        <f>SUM(D18-H18)</f>
        <v>190685</v>
      </c>
    </row>
    <row r="21" spans="1:8">
      <c r="A21" s="249"/>
      <c r="B21" s="249"/>
    </row>
    <row r="22" spans="1:8">
      <c r="D22" s="203" t="s">
        <v>202</v>
      </c>
    </row>
  </sheetData>
  <mergeCells count="5">
    <mergeCell ref="A2:H2"/>
    <mergeCell ref="A3:H3"/>
    <mergeCell ref="A6:D6"/>
    <mergeCell ref="E6:H6"/>
    <mergeCell ref="A21:B2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7"/>
  <sheetViews>
    <sheetView workbookViewId="0">
      <selection activeCell="C8" sqref="C8"/>
    </sheetView>
  </sheetViews>
  <sheetFormatPr defaultRowHeight="12.75"/>
  <cols>
    <col min="1" max="1" width="6.42578125" style="108" customWidth="1"/>
    <col min="2" max="2" width="65.42578125" style="108" customWidth="1"/>
    <col min="3" max="3" width="12.85546875" style="108" customWidth="1"/>
    <col min="4" max="16384" width="9.140625" style="108"/>
  </cols>
  <sheetData>
    <row r="1" spans="1:3" ht="18.75" customHeight="1">
      <c r="A1" s="147"/>
      <c r="B1" s="148"/>
    </row>
    <row r="2" spans="1:3" ht="18.75" customHeight="1">
      <c r="A2" s="147"/>
      <c r="B2" s="148"/>
    </row>
    <row r="3" spans="1:3" ht="32.25" customHeight="1">
      <c r="A3" s="149" t="s">
        <v>183</v>
      </c>
      <c r="B3" s="150" t="s">
        <v>184</v>
      </c>
      <c r="C3" s="151" t="s">
        <v>185</v>
      </c>
    </row>
    <row r="4" spans="1:3" ht="2.25" customHeight="1">
      <c r="A4" s="152"/>
      <c r="B4" s="153"/>
      <c r="C4" s="154"/>
    </row>
    <row r="5" spans="1:3" ht="18.75" customHeight="1">
      <c r="A5" s="155"/>
      <c r="B5" s="156"/>
      <c r="C5" s="157"/>
    </row>
    <row r="6" spans="1:3" ht="18.75" customHeight="1">
      <c r="A6" s="158" t="s">
        <v>1</v>
      </c>
      <c r="B6" s="159" t="s">
        <v>238</v>
      </c>
      <c r="C6" s="160">
        <v>30</v>
      </c>
    </row>
    <row r="7" spans="1:3" ht="18.75" customHeight="1">
      <c r="A7" s="158" t="s">
        <v>3</v>
      </c>
      <c r="B7" s="159" t="s">
        <v>239</v>
      </c>
      <c r="C7" s="160">
        <v>3279</v>
      </c>
    </row>
    <row r="8" spans="1:3" ht="18.75" customHeight="1">
      <c r="A8" s="161"/>
      <c r="B8" s="161"/>
      <c r="C8" s="160"/>
    </row>
    <row r="9" spans="1:3" ht="2.25" customHeight="1">
      <c r="A9" s="162"/>
      <c r="B9" s="162"/>
      <c r="C9" s="163"/>
    </row>
    <row r="10" spans="1:3" ht="30" customHeight="1">
      <c r="A10" s="164"/>
      <c r="B10" s="165" t="s">
        <v>186</v>
      </c>
      <c r="C10" s="166">
        <f>SUM(C6:C9)</f>
        <v>3309</v>
      </c>
    </row>
    <row r="11" spans="1:3" ht="2.25" customHeight="1">
      <c r="A11" s="154"/>
      <c r="B11" s="154"/>
      <c r="C11" s="154"/>
    </row>
    <row r="12" spans="1:3" ht="18.75" customHeight="1"/>
    <row r="13" spans="1:3" ht="18.75" customHeight="1"/>
    <row r="14" spans="1:3" ht="18.75" customHeight="1"/>
    <row r="15" spans="1:3" ht="18.75" customHeight="1"/>
    <row r="16" spans="1:3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&amp;C&amp;"Times New Roman CE,Félkövér dőlt"&amp;14
KIMUTATÁS&amp;"Arial,Normál"&amp;10
&amp;"Times New Roman CE,Félkövér dőlt"&amp;12Szigetvár Város Önkormányzata által alkalmazott
közvetett támogatásokról
2013. évben&amp;R
8. melléklet
Adatok ezer Ft-ban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4:N11"/>
  <sheetViews>
    <sheetView topLeftCell="B1" workbookViewId="0">
      <selection activeCell="H17" sqref="H17"/>
    </sheetView>
  </sheetViews>
  <sheetFormatPr defaultRowHeight="15.95" customHeight="1"/>
  <cols>
    <col min="1" max="1" width="5.85546875" style="24" customWidth="1"/>
    <col min="2" max="2" width="28.85546875" style="24" customWidth="1"/>
    <col min="3" max="3" width="26.5703125" style="24" customWidth="1"/>
    <col min="4" max="4" width="13.7109375" style="24" customWidth="1"/>
    <col min="5" max="5" width="9.42578125" style="24" customWidth="1"/>
    <col min="6" max="6" width="10.7109375" style="24" customWidth="1"/>
    <col min="7" max="7" width="13.7109375" style="24" customWidth="1"/>
    <col min="8" max="8" width="15.42578125" style="24" customWidth="1"/>
    <col min="9" max="14" width="9.140625" style="24"/>
    <col min="15" max="16384" width="9.140625" style="26"/>
  </cols>
  <sheetData>
    <row r="4" spans="1:14" s="104" customFormat="1" ht="34.5" customHeight="1">
      <c r="A4" s="102" t="s">
        <v>121</v>
      </c>
      <c r="B4" s="102" t="s">
        <v>122</v>
      </c>
      <c r="C4" s="102" t="s">
        <v>123</v>
      </c>
      <c r="D4" s="102" t="s">
        <v>124</v>
      </c>
      <c r="E4" s="102" t="s">
        <v>125</v>
      </c>
      <c r="F4" s="102" t="s">
        <v>126</v>
      </c>
      <c r="G4" s="102" t="s">
        <v>127</v>
      </c>
      <c r="H4" s="69" t="s">
        <v>128</v>
      </c>
      <c r="I4" s="103"/>
      <c r="J4" s="103"/>
      <c r="K4" s="103"/>
      <c r="L4" s="103"/>
      <c r="M4" s="103"/>
      <c r="N4" s="103"/>
    </row>
    <row r="5" spans="1:14" ht="6" customHeight="1">
      <c r="A5" s="105"/>
      <c r="B5" s="105"/>
      <c r="C5" s="105"/>
      <c r="D5" s="105"/>
      <c r="E5" s="105"/>
      <c r="F5" s="105"/>
      <c r="G5" s="105"/>
      <c r="H5" s="105"/>
    </row>
    <row r="6" spans="1:14" ht="24" customHeight="1">
      <c r="A6" s="71" t="s">
        <v>1</v>
      </c>
      <c r="B6" s="76" t="s">
        <v>129</v>
      </c>
      <c r="C6" s="76" t="s">
        <v>107</v>
      </c>
      <c r="D6" s="61">
        <v>25000000</v>
      </c>
      <c r="E6" s="71" t="s">
        <v>130</v>
      </c>
      <c r="F6" s="71" t="s">
        <v>131</v>
      </c>
      <c r="G6" s="70">
        <v>41659</v>
      </c>
      <c r="H6" s="61">
        <v>2650000</v>
      </c>
    </row>
    <row r="7" spans="1:14" ht="6" customHeight="1">
      <c r="A7" s="71"/>
      <c r="B7" s="76"/>
      <c r="C7" s="76"/>
      <c r="D7" s="61"/>
      <c r="E7" s="71"/>
      <c r="F7" s="71"/>
      <c r="G7" s="70"/>
      <c r="H7" s="61"/>
    </row>
    <row r="8" spans="1:14" ht="24" customHeight="1">
      <c r="A8" s="71"/>
      <c r="B8" s="76" t="s">
        <v>129</v>
      </c>
      <c r="C8" s="76" t="s">
        <v>132</v>
      </c>
      <c r="D8" s="61">
        <v>15000000</v>
      </c>
      <c r="E8" s="71" t="s">
        <v>130</v>
      </c>
      <c r="F8" s="71" t="s">
        <v>131</v>
      </c>
      <c r="G8" s="70">
        <v>41810</v>
      </c>
      <c r="H8" s="61">
        <v>12500000</v>
      </c>
    </row>
    <row r="9" spans="1:14" ht="6" customHeight="1">
      <c r="A9" s="71"/>
      <c r="B9" s="76"/>
      <c r="C9" s="76"/>
      <c r="D9" s="61"/>
      <c r="E9" s="71"/>
      <c r="F9" s="71"/>
      <c r="G9" s="76"/>
      <c r="H9" s="61"/>
    </row>
    <row r="10" spans="1:14" ht="24" customHeight="1">
      <c r="A10" s="71" t="s">
        <v>5</v>
      </c>
      <c r="B10" s="76" t="s">
        <v>133</v>
      </c>
      <c r="C10" s="76" t="s">
        <v>134</v>
      </c>
      <c r="D10" s="61">
        <v>400000000</v>
      </c>
      <c r="E10" s="71" t="s">
        <v>130</v>
      </c>
      <c r="F10" s="71" t="s">
        <v>135</v>
      </c>
      <c r="G10" s="70">
        <v>45676</v>
      </c>
      <c r="H10" s="61">
        <v>27386000</v>
      </c>
    </row>
    <row r="11" spans="1:14" ht="6" customHeight="1">
      <c r="A11" s="71"/>
      <c r="B11" s="76"/>
      <c r="C11" s="76"/>
      <c r="D11" s="61"/>
      <c r="E11" s="71"/>
      <c r="F11" s="71"/>
      <c r="G11" s="76"/>
      <c r="H11" s="61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 dőlt"&amp;12
Szigetvár Város Önkormányzat készfizető kezességvállalásai&amp;R
9&amp;"Times New Roman,Normál". 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Mérleg</vt:lpstr>
      <vt:lpstr>Önk.váll.m.fela.</vt:lpstr>
      <vt:lpstr>penzm </vt:lpstr>
      <vt:lpstr>Segély</vt:lpstr>
      <vt:lpstr>Hitelek</vt:lpstr>
      <vt:lpstr>Felh_mérleg</vt:lpstr>
      <vt:lpstr>Mük_mérleg</vt:lpstr>
      <vt:lpstr>kedvezm.adó</vt:lpstr>
      <vt:lpstr>Kezesség</vt:lpstr>
      <vt:lpstr>GT érdek.</vt:lpstr>
      <vt:lpstr>Felh_mérleg!Nyomtatási_terület</vt:lpstr>
      <vt:lpstr>Mük_mérleg!Nyomtatási_terület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2014-04-10T11:52:32Z</cp:lastPrinted>
  <dcterms:created xsi:type="dcterms:W3CDTF">2013-04-11T09:30:50Z</dcterms:created>
  <dcterms:modified xsi:type="dcterms:W3CDTF">2014-06-05T08:06:16Z</dcterms:modified>
</cp:coreProperties>
</file>