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228" windowHeight="9300" activeTab="0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</sheets>
  <definedNames>
    <definedName name="_xlnm.Print_Titles" localSheetId="1">'02'!$1:$2</definedName>
    <definedName name="_xlnm.Print_Area" localSheetId="1">'02'!$A$1:$G$49</definedName>
  </definedNames>
  <calcPr fullCalcOnLoad="1"/>
</workbook>
</file>

<file path=xl/sharedStrings.xml><?xml version="1.0" encoding="utf-8"?>
<sst xmlns="http://schemas.openxmlformats.org/spreadsheetml/2006/main" count="354" uniqueCount="298">
  <si>
    <t>Állami hozzájárulás összesen:</t>
  </si>
  <si>
    <t>IV. Települési önk. kulturális feladatainak támogatása</t>
  </si>
  <si>
    <t>b)  intézmény üzemeltetési támogatás</t>
  </si>
  <si>
    <t>a) a kötelezően foglalkoztatott szakmai dolgozók bértámogatása</t>
  </si>
  <si>
    <t>4. települési önk. által az idős és hajléktalan személyek részére nyújtott szociális szakosított ellátási feladatok</t>
  </si>
  <si>
    <t xml:space="preserve">  j) Gyermekek napközbeni ellátása</t>
  </si>
  <si>
    <t xml:space="preserve">   h)  Pszichiátriai és szenvedélybetegek nappali intézményi ellátása</t>
  </si>
  <si>
    <t xml:space="preserve">   d) Házi segítségnyújtás</t>
  </si>
  <si>
    <t xml:space="preserve">   c) Szociális étkeztetés</t>
  </si>
  <si>
    <t xml:space="preserve">   b) Gyermekjóléti Központ </t>
  </si>
  <si>
    <t xml:space="preserve">  a) Szociális és gyermekjóléti alapszolgáltatások általános feladatai</t>
  </si>
  <si>
    <t>2. Hozzájárulás a pénzbeli szociális ellátásokhoz ( egyösszegű)</t>
  </si>
  <si>
    <t>1. Egyes jövedelempótló támogatások (évközi igénylés alapján)</t>
  </si>
  <si>
    <t xml:space="preserve">   - iskolában kedvezményes</t>
  </si>
  <si>
    <t xml:space="preserve">   - iskolában ingyenes</t>
  </si>
  <si>
    <t xml:space="preserve">   - óvodában kedvezményes</t>
  </si>
  <si>
    <t xml:space="preserve">   - óvodában ingyenes</t>
  </si>
  <si>
    <t xml:space="preserve">   -  bölcsődében ingyenes</t>
  </si>
  <si>
    <t>3. Ingyenes és kedvezményes gyermek étkeztetés</t>
  </si>
  <si>
    <t>2. Óvodaműködtetési támogatás</t>
  </si>
  <si>
    <t xml:space="preserve"> - óvodapedagógusok nevelő munkáját közvetlenük segítők átlagbérének és közterheinek elismert összege</t>
  </si>
  <si>
    <t xml:space="preserve">  - óvodapedagógusok átlagbérének és közterheinek elismert összege</t>
  </si>
  <si>
    <t>1. Óvodapedagógusok és az óvodapedagógusok nevelő munkáját közvetlenül segítők bértámogatása</t>
  </si>
  <si>
    <t>II. Települési önkormányzatok egyes köznevelési feladatainak támogatása</t>
  </si>
  <si>
    <t>d) egyéb kötelező önkormányzati feladatok támogatása</t>
  </si>
  <si>
    <t>c) beszámítás összege</t>
  </si>
  <si>
    <t xml:space="preserve">     bd) közutak fenntartásának támogatása</t>
  </si>
  <si>
    <t xml:space="preserve">     bc) köztemető fenntartással kapcsolatos feladatok támogatása</t>
  </si>
  <si>
    <t xml:space="preserve">     bb) közvilágítás fenntartásának támogatása</t>
  </si>
  <si>
    <t xml:space="preserve">     ba) zöldterület gazdálkodással kapcsolatos feladatok ellátásának támogatása</t>
  </si>
  <si>
    <t>b) település-üzemeltetéshez kapcsolódó feladataellátás támogatása</t>
  </si>
  <si>
    <t>a) önkormányzati hivatal működésénak támogatása</t>
  </si>
  <si>
    <t>I. Helyi önkormányzatok működésének általános támogatása</t>
  </si>
  <si>
    <t>Normatíva     Ft/fő</t>
  </si>
  <si>
    <t>mutató</t>
  </si>
  <si>
    <t>létszám</t>
  </si>
  <si>
    <t>Hozzájárulás jogcíme</t>
  </si>
  <si>
    <t>Hozzájárulás        Ft-ban</t>
  </si>
  <si>
    <t xml:space="preserve">   e) Falugondnoki és tanyagondnoki szolgálat</t>
  </si>
  <si>
    <t xml:space="preserve">   f) Fogyatékos és demens személyek nappali intézményi ellátása</t>
  </si>
  <si>
    <t xml:space="preserve">   g) Időskoruak  nappali intézményi ellátása</t>
  </si>
  <si>
    <t xml:space="preserve"> l) Gyermekek átmeneti intézményei </t>
  </si>
  <si>
    <t>III. Települési önkormányzatok szoc. és gyermekjóléti feladatainak támogatása</t>
  </si>
  <si>
    <t xml:space="preserve"> Könyvtári, közművelődési és múzeumi feladatok támogatása</t>
  </si>
  <si>
    <t>Települési önk.által fenntartott előadó-művészeti szervezetek támogatása</t>
  </si>
  <si>
    <t xml:space="preserve"> Üdülőhelyi feladatok</t>
  </si>
  <si>
    <t xml:space="preserve">  Lakott külterülettel kapcsolatos feladatok támogatása</t>
  </si>
  <si>
    <t>4.a Az időskoruak átmeneti és tartós, a hajléktalanok tartós bentlakást nyújtó szoc. intézményekben a számított intézményvezetői és a segítő munkatárs létsz.bértámogatás</t>
  </si>
  <si>
    <t>1.sz.mell.</t>
  </si>
  <si>
    <t xml:space="preserve">   Nemesnép Községi Önkormányzat </t>
  </si>
  <si>
    <t xml:space="preserve">       2013. évi költségvetés</t>
  </si>
  <si>
    <t xml:space="preserve">   Bevételei forrásonként és kiadásai kiemelt előirányzatonként</t>
  </si>
  <si>
    <t>14.sz. melléklet</t>
  </si>
  <si>
    <t>adatok ezer forintban</t>
  </si>
  <si>
    <t>ezer Ft-ban</t>
  </si>
  <si>
    <t xml:space="preserve">            Megnevezés</t>
  </si>
  <si>
    <t>2004. évi teljesítés</t>
  </si>
  <si>
    <t>2006. tény</t>
  </si>
  <si>
    <t xml:space="preserve">2011.évi tény </t>
  </si>
  <si>
    <t>2008 várható</t>
  </si>
  <si>
    <t>2007mód.</t>
  </si>
  <si>
    <t>változás +,-</t>
  </si>
  <si>
    <t>2007 jav.mód.</t>
  </si>
  <si>
    <t>2012. évi várható</t>
  </si>
  <si>
    <t xml:space="preserve">változás + - </t>
  </si>
  <si>
    <t>előirányzat összesen</t>
  </si>
  <si>
    <t>kötelező feladat</t>
  </si>
  <si>
    <t>nem kötelező feladat</t>
  </si>
  <si>
    <t>I. Működési bevételek:</t>
  </si>
  <si>
    <t>Közhatalmi bevételek összesen</t>
  </si>
  <si>
    <t xml:space="preserve"> Közhatalmi bevételek</t>
  </si>
  <si>
    <t>1. Intézményi működési bevételek</t>
  </si>
  <si>
    <t>1.1.Egyéb saját működési bevételek</t>
  </si>
  <si>
    <t>1.2. Egyéb sajátos bevétel</t>
  </si>
  <si>
    <t>1.4. Kamatbevételek</t>
  </si>
  <si>
    <t>2. Önkormányzatok sajátos müködési bevételei</t>
  </si>
  <si>
    <t>2.1. Illeték</t>
  </si>
  <si>
    <t>2.2. Helyi adók</t>
  </si>
  <si>
    <t>2.2.1. idegenforgalmi adó</t>
  </si>
  <si>
    <t xml:space="preserve">  2.2.1.1.       -ebből felhalmozási célú</t>
  </si>
  <si>
    <t>2.2.2. Iparüzési adó</t>
  </si>
  <si>
    <t>2.3. Átengedett központi adók</t>
  </si>
  <si>
    <t>2.3.1. Szja helyben maradó része</t>
  </si>
  <si>
    <t>2.3.2. Szja jövedelem különbség mérséklése</t>
  </si>
  <si>
    <t>2.3.3. Szja normatív módon</t>
  </si>
  <si>
    <t>2.3.4. Gépjármű</t>
  </si>
  <si>
    <t>2.3.5. Termőföld bérbeadás</t>
  </si>
  <si>
    <t>2.4. Bíróságok, pótlékok és egyéb sajátos bev.</t>
  </si>
  <si>
    <t>II.</t>
  </si>
  <si>
    <t>Támogatások:</t>
  </si>
  <si>
    <t>1. Önkormányzatok költségvetési támogatása</t>
  </si>
  <si>
    <t>1.1. Normatív támogatások</t>
  </si>
  <si>
    <t>1.2. Központosított előirányzatok</t>
  </si>
  <si>
    <t>1.3. Kiegészítő tám. a helyi önkorm. bérkiad.</t>
  </si>
  <si>
    <t>1.4. Helyi önkormányzatok színházi támogatása</t>
  </si>
  <si>
    <t>1.5. Egyes jövedelempótló támogatások</t>
  </si>
  <si>
    <t>1.6. Fejlesztési célú támogatások</t>
  </si>
  <si>
    <t>1.7. ÖNHIKI</t>
  </si>
  <si>
    <t>1.8. Működésképtelen önk. támog.</t>
  </si>
  <si>
    <t>1.9  Egyéb központi támogatás</t>
  </si>
  <si>
    <t>III. Felhalmozási  és tőke jellegű bevételek:</t>
  </si>
  <si>
    <t>1. Tágyi eszközök, immaterális javak értékesítése</t>
  </si>
  <si>
    <t xml:space="preserve">2. Önkormányzatok sajátos felhalmozási és tőkebev-i </t>
  </si>
  <si>
    <t>3.</t>
  </si>
  <si>
    <t>Kommunális adó felhalmoz.célú 2.2.1.1. sor</t>
  </si>
  <si>
    <t>3. Pénzügyi befektetés bevételei</t>
  </si>
  <si>
    <t>4.</t>
  </si>
  <si>
    <t>Pénzügyi befektetések bevételei</t>
  </si>
  <si>
    <t>Támogatásértékű bevételek mük. És felh.p.átv.Á.H:kiv.</t>
  </si>
  <si>
    <t>Támogatásértékű bevételek</t>
  </si>
  <si>
    <t xml:space="preserve"> - támogat.ért.működési bevétel</t>
  </si>
  <si>
    <t xml:space="preserve"> - támogatás ért.felhalmozási bevétel</t>
  </si>
  <si>
    <t>Á.H.kivüli pénzeszközátvételek</t>
  </si>
  <si>
    <t xml:space="preserve">  - működési célú pénzeszközátvétel Á.H. kivülről</t>
  </si>
  <si>
    <t xml:space="preserve"> - felhalmozási célú pénzeszközátvéte ÁH. kivűlről</t>
  </si>
  <si>
    <t>Költségvetési visszatérülések</t>
  </si>
  <si>
    <t xml:space="preserve">V. </t>
  </si>
  <si>
    <t>Támogatási kölcsönök visszatérülése,</t>
  </si>
  <si>
    <t xml:space="preserve">értékpapírok értékesítésének, </t>
  </si>
  <si>
    <t>kibocsátásának bevétele:</t>
  </si>
  <si>
    <t>1. Működési kölcsön visszatérülése</t>
  </si>
  <si>
    <t>2. Felhalmozási kölcsön visszatérülése</t>
  </si>
  <si>
    <t xml:space="preserve">VI. </t>
  </si>
  <si>
    <t xml:space="preserve"> Pénzforgalom nélküli bevételek: </t>
  </si>
  <si>
    <t>1. Előző évi pénzmaradvány igénybevétele</t>
  </si>
  <si>
    <t>2. Előző évi vállalkozási eredmény igénybevétele</t>
  </si>
  <si>
    <t>Költségvetési bevételek</t>
  </si>
  <si>
    <t xml:space="preserve">VII. </t>
  </si>
  <si>
    <t xml:space="preserve"> Hitelek:</t>
  </si>
  <si>
    <t xml:space="preserve">1. Működési célú hitelek, </t>
  </si>
  <si>
    <t>2.</t>
  </si>
  <si>
    <t>Rövid lejáratú hitel (beruházás megelőlegezési)</t>
  </si>
  <si>
    <t xml:space="preserve">2. Felhalmozási célú hitel, kötvénykibocsátás </t>
  </si>
  <si>
    <t>Kiegyenlitő, fűggő, átfutó bevételek</t>
  </si>
  <si>
    <t>Bevételek összesen:</t>
  </si>
  <si>
    <t xml:space="preserve">I. </t>
  </si>
  <si>
    <t>Személyi juttatások</t>
  </si>
  <si>
    <t>Munkaadókat terhelő járulékok</t>
  </si>
  <si>
    <t xml:space="preserve">III. </t>
  </si>
  <si>
    <t>Dologi és egyéb folyó kiadások</t>
  </si>
  <si>
    <t>IV.</t>
  </si>
  <si>
    <t>Ellátottak pénzbeni juttatásai</t>
  </si>
  <si>
    <t>Speciális célú támogatások</t>
  </si>
  <si>
    <t>2. Támogatás értékű működési kiadás</t>
  </si>
  <si>
    <t>3.. Működési kiadás ÁH kívülre</t>
  </si>
  <si>
    <t>4. Társ. szoc.pol. és egyéb juttatás</t>
  </si>
  <si>
    <t xml:space="preserve">               Működési kiadások</t>
  </si>
  <si>
    <t>VI.</t>
  </si>
  <si>
    <t>Beruházási kiadások</t>
  </si>
  <si>
    <t>VII.</t>
  </si>
  <si>
    <t>Felújítási kiadások</t>
  </si>
  <si>
    <t>VIII.</t>
  </si>
  <si>
    <t>Egyéb felhalmozási kiadások</t>
  </si>
  <si>
    <t>1. Támogatás értékű felhalmozási kiadás</t>
  </si>
  <si>
    <t>2. Felhalmozási kiadás ÁH kívülre</t>
  </si>
  <si>
    <t xml:space="preserve">           Felhalmozási kiadások</t>
  </si>
  <si>
    <t>Általános tartalék</t>
  </si>
  <si>
    <t xml:space="preserve">Céltartalék </t>
  </si>
  <si>
    <t xml:space="preserve">Költségvetési kiadások össezsesn </t>
  </si>
  <si>
    <t>költségvetési kiadások összesen</t>
  </si>
  <si>
    <t xml:space="preserve">IX:  </t>
  </si>
  <si>
    <t>hitel törlesztés</t>
  </si>
  <si>
    <t xml:space="preserve">X. </t>
  </si>
  <si>
    <t>Hitel kamata</t>
  </si>
  <si>
    <t>Hitel műveletek kiadásai</t>
  </si>
  <si>
    <t>Kiegyenlitő, fűggő, átfutó kiadások</t>
  </si>
  <si>
    <t xml:space="preserve">Kiadások mind összesen </t>
  </si>
  <si>
    <t>Költségvetési létszámkeret</t>
  </si>
  <si>
    <t>Részmunkaidős közfoglalkoztatott</t>
  </si>
  <si>
    <t>Sor- szám</t>
  </si>
  <si>
    <t>Megnevezés</t>
  </si>
  <si>
    <t>BEVÉTELEK</t>
  </si>
  <si>
    <t>I.</t>
  </si>
  <si>
    <t>Működési  bevételek</t>
  </si>
  <si>
    <t>2. Közhatalmi bevételek</t>
  </si>
  <si>
    <t xml:space="preserve">   2.2  Helyi adók</t>
  </si>
  <si>
    <t xml:space="preserve">   2.3 Átengedett központi adók</t>
  </si>
  <si>
    <t xml:space="preserve">   2.4 Bírságok, pótlékok és egyéb sajátos bevételek</t>
  </si>
  <si>
    <t>MŰKÖDÉSI BEVÉTELEK ÖSSZESEN:</t>
  </si>
  <si>
    <t xml:space="preserve"> Kapott támogatások</t>
  </si>
  <si>
    <t xml:space="preserve">   1.1 Normatív hozzájárulások</t>
  </si>
  <si>
    <t xml:space="preserve">   1.2 Központosított előirányzatok</t>
  </si>
  <si>
    <t>TÁMOGATÁSOK ÖSSZESEN:</t>
  </si>
  <si>
    <t>III.</t>
  </si>
  <si>
    <t xml:space="preserve"> Felhalmozási  bevételek</t>
  </si>
  <si>
    <t>1. Tárgyi eszközök és immateriális javak értékesítése</t>
  </si>
  <si>
    <t>2. Önkormányzatok sajátos felhalmozási és tőkebevételei</t>
  </si>
  <si>
    <t>3. Pénzügyi befektetések bevételei</t>
  </si>
  <si>
    <t>FELHALMOZÁSI ÉS TŐKEJELLEGŰ BEVÉTELEK ÖSSZESEN:</t>
  </si>
  <si>
    <t xml:space="preserve">IV. </t>
  </si>
  <si>
    <t xml:space="preserve"> Támogatásértékű bevételek</t>
  </si>
  <si>
    <t xml:space="preserve">1. Támogatásértékű működési bevétel </t>
  </si>
  <si>
    <t>2. Támogatásértékű felhalmozási bevétel</t>
  </si>
  <si>
    <t xml:space="preserve"> TÁMOGATÁSÉRTÉKŰ BEVÉTEL ÖSSZESEN:</t>
  </si>
  <si>
    <t>V.</t>
  </si>
  <si>
    <t>Véglegesen átvett pénzeszközök</t>
  </si>
  <si>
    <t>1.Működési célú pénzeszköz átvétel államháztartáson kívülről</t>
  </si>
  <si>
    <t>2. Felhalmozási célú pénzeszköz átvétel államháztartáson kívülről</t>
  </si>
  <si>
    <t>VÉGLEGESEN ÁTVETT PÉNZESZKÖZÖK ÖSSZESEN:</t>
  </si>
  <si>
    <t>Támogatási kölcsönök visszatérülése, igénybevétele, értékpapírok kibocsátása</t>
  </si>
  <si>
    <t>Költségvetési bevétel összege</t>
  </si>
  <si>
    <t xml:space="preserve">VII.  </t>
  </si>
  <si>
    <t>Hiány összege/ Hitelfelvétel</t>
  </si>
  <si>
    <t>1. Felhalmozási célú hitel felvétele</t>
  </si>
  <si>
    <t>HITELEK ÖSSZESEN:</t>
  </si>
  <si>
    <t>Pénzforgalom nélküli bevételek</t>
  </si>
  <si>
    <t>1. Előző évi előirányzat-maradvány, pénzmaradvány igénybevétele</t>
  </si>
  <si>
    <t>PÉNZFORGALOM NÉLKÜLI BEVÉTELEK ÖSSZESEN:</t>
  </si>
  <si>
    <t>BEVÉTELEK MINDÖSSZESEN:</t>
  </si>
  <si>
    <t>Működési költségvetés</t>
  </si>
  <si>
    <t>1.</t>
  </si>
  <si>
    <t>Munkaadókat terhelő járulékok és szociális hj. adó</t>
  </si>
  <si>
    <t xml:space="preserve">Dologi kiadások </t>
  </si>
  <si>
    <t>Egyéb működési célú kiadások</t>
  </si>
  <si>
    <t>5.</t>
  </si>
  <si>
    <t>Szociális  juttatások</t>
  </si>
  <si>
    <t>Működési költségvetés összesen:</t>
  </si>
  <si>
    <t>Felhalmozási költségvetés</t>
  </si>
  <si>
    <t>Beruházások</t>
  </si>
  <si>
    <t>Felújítások</t>
  </si>
  <si>
    <t>Felhalmozási költségvetés összesen:</t>
  </si>
  <si>
    <t>Hitelek  és kölcsönök kiadása</t>
  </si>
  <si>
    <t>Hitelek visszafizetése</t>
  </si>
  <si>
    <t>Kölcsönök nyújtása</t>
  </si>
  <si>
    <t>Hitelek  és kölcsönök kiadása összesen:</t>
  </si>
  <si>
    <t>Pénzforgalom nélküli kiadások (tartalékok)</t>
  </si>
  <si>
    <t>Önkormányzat kiadásai összesen</t>
  </si>
  <si>
    <t>5. sz. melléklet</t>
  </si>
  <si>
    <t xml:space="preserve">                     Nemesnép Községi  Önkormányzat</t>
  </si>
  <si>
    <t>Támogatás értékű kiadások, működési célú pénzeszköz átadások ÁH. kívülre és társ. szoc. pol. és egyéb juttatás</t>
  </si>
  <si>
    <t xml:space="preserve">2013. évi  költségvetés  </t>
  </si>
  <si>
    <t>adatok ezer Ft-ban</t>
  </si>
  <si>
    <t>Sor.</t>
  </si>
  <si>
    <t xml:space="preserve">                    M e g n e v e z é s</t>
  </si>
  <si>
    <t>Közös Hivatal</t>
  </si>
  <si>
    <t>Közös Hivatal 2012.évi iskola finanszírozás</t>
  </si>
  <si>
    <t xml:space="preserve"> Központi Orvosi ügyelet</t>
  </si>
  <si>
    <t>Támogatás értékű kiadások</t>
  </si>
  <si>
    <t>Tűzoltó alapítvány és Rendőrség támogatás</t>
  </si>
  <si>
    <t xml:space="preserve"> </t>
  </si>
  <si>
    <t>Államháztartáson kívülre átadott pénzeszköz</t>
  </si>
  <si>
    <t xml:space="preserve">Rend. szoc. segély  </t>
  </si>
  <si>
    <t>Egészségkár.személy rendsz.szoc.seg.</t>
  </si>
  <si>
    <t>Foglalkoztatást helyettesítő támogatás</t>
  </si>
  <si>
    <t>Normatív lakásfenntartási támogatás</t>
  </si>
  <si>
    <t>Rendszeres gyermekvédelmi támogatás</t>
  </si>
  <si>
    <t xml:space="preserve">Pénzbeli átmeneti segély </t>
  </si>
  <si>
    <t>Pénzbeli temetési segély</t>
  </si>
  <si>
    <t>Egyéb az önkorm. rend.megállapít.juttatás pénzbeli</t>
  </si>
  <si>
    <t xml:space="preserve">Természetbeni átmeneti segély </t>
  </si>
  <si>
    <t>Önkormányzat. ált. folyósított. ellátások</t>
  </si>
  <si>
    <t xml:space="preserve">Mind összesen </t>
  </si>
  <si>
    <t>Nemesnép  Községi Önkormányzat</t>
  </si>
  <si>
    <t xml:space="preserve">                                     </t>
  </si>
  <si>
    <t xml:space="preserve">       Előirányzat felhasználási és likviditási ütemterv</t>
  </si>
  <si>
    <t>6.sz.melléklet</t>
  </si>
  <si>
    <t>Bevételek</t>
  </si>
  <si>
    <t xml:space="preserve">Január </t>
  </si>
  <si>
    <t>Febr.</t>
  </si>
  <si>
    <t>Márc.</t>
  </si>
  <si>
    <t xml:space="preserve">Április </t>
  </si>
  <si>
    <t xml:space="preserve">Május </t>
  </si>
  <si>
    <t>Június</t>
  </si>
  <si>
    <t>Július</t>
  </si>
  <si>
    <t>Aug.</t>
  </si>
  <si>
    <t>Szept.</t>
  </si>
  <si>
    <t>Okt.</t>
  </si>
  <si>
    <t>Nov.</t>
  </si>
  <si>
    <t>Dec.</t>
  </si>
  <si>
    <t>Összesen</t>
  </si>
  <si>
    <t>Közhatalmi és működési bev.</t>
  </si>
  <si>
    <t>Helyi adók és gépj. adó</t>
  </si>
  <si>
    <t>Állami h.jár, egyéb bev.</t>
  </si>
  <si>
    <t>Támogat.értékű bev.átvett p.e., kölcs,v.tér.</t>
  </si>
  <si>
    <t>támogatatás értékű felhalmoz.bevételek</t>
  </si>
  <si>
    <t>Felhalmozási és tőkej. bev.</t>
  </si>
  <si>
    <t>Hitel</t>
  </si>
  <si>
    <t>beruházási megelőleg.i hitel</t>
  </si>
  <si>
    <t>Értékpapir értékesítése</t>
  </si>
  <si>
    <t>Pénzmaradvány felhasználás</t>
  </si>
  <si>
    <t>Bevételek göngyölítve</t>
  </si>
  <si>
    <t>Kiadások</t>
  </si>
  <si>
    <t>Munkaadói terh. járulékok</t>
  </si>
  <si>
    <t>Dologi kiadások</t>
  </si>
  <si>
    <t>Lakossági szociális juttatások</t>
  </si>
  <si>
    <t>Támogatásért.műk. kiadások</t>
  </si>
  <si>
    <t>Felhalmozási kiadások</t>
  </si>
  <si>
    <t>Tartalék</t>
  </si>
  <si>
    <t>Kiadások göngyölítve</t>
  </si>
  <si>
    <t>Pénzkészlet</t>
  </si>
  <si>
    <t xml:space="preserve">2013. I. félévi mód eir. </t>
  </si>
  <si>
    <t xml:space="preserve">2013.I. félévi mód. előir. </t>
  </si>
  <si>
    <t>Egyéb működési célú központi támogatás</t>
  </si>
  <si>
    <t>Szerkezetátalakítási tartalék</t>
  </si>
  <si>
    <t>Egyéb pénzbeli juttatások</t>
  </si>
  <si>
    <t>2013. I. félévi módosított előirányzat</t>
  </si>
  <si>
    <t>2013.I. félévi módosított előirányzat</t>
  </si>
  <si>
    <t xml:space="preserve">2013. I. félévi módosítás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</si>
</sst>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_-* #,##0\ _F_t_-;\-* #,##0\ _F_t_-;_-* &quot;-&quot;??\ _F_t_-;_-@_-"/>
    <numFmt numFmtId="166" formatCode="#,###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Arial CE"/>
      <family val="2"/>
    </font>
    <font>
      <b/>
      <i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0"/>
      <name val="Times New Roman CE"/>
      <family val="0"/>
    </font>
    <font>
      <b/>
      <i/>
      <sz val="9"/>
      <name val="Arial CE"/>
      <family val="2"/>
    </font>
    <font>
      <i/>
      <sz val="9"/>
      <name val="Arial CE"/>
      <family val="2"/>
    </font>
    <font>
      <sz val="14"/>
      <name val="Arial CE"/>
      <family val="2"/>
    </font>
    <font>
      <b/>
      <i/>
      <sz val="10"/>
      <name val="Arial CE"/>
      <family val="2"/>
    </font>
    <font>
      <i/>
      <sz val="10"/>
      <name val="Arial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3" borderId="0" applyNumberFormat="0" applyBorder="0" applyAlignment="0" applyProtection="0"/>
    <xf numFmtId="0" fontId="10" fillId="11" borderId="0" applyNumberFormat="0" applyBorder="0" applyAlignment="0" applyProtection="0"/>
    <xf numFmtId="0" fontId="44" fillId="44" borderId="1" applyNumberFormat="0" applyAlignment="0" applyProtection="0"/>
    <xf numFmtId="0" fontId="11" fillId="45" borderId="2" applyNumberFormat="0" applyAlignment="0" applyProtection="0"/>
    <xf numFmtId="0" fontId="12" fillId="46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47" borderId="7" applyNumberFormat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8" fillId="15" borderId="2" applyNumberFormat="0" applyAlignment="0" applyProtection="0"/>
    <xf numFmtId="0" fontId="1" fillId="48" borderId="12" applyNumberFormat="0" applyFont="0" applyAlignment="0" applyProtection="0"/>
    <xf numFmtId="0" fontId="52" fillId="49" borderId="0" applyNumberFormat="0" applyBorder="0" applyAlignment="0" applyProtection="0"/>
    <xf numFmtId="0" fontId="53" fillId="50" borderId="13" applyNumberFormat="0" applyAlignment="0" applyProtection="0"/>
    <xf numFmtId="0" fontId="19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0" fillId="51" borderId="0" applyNumberFormat="0" applyBorder="0" applyAlignment="0" applyProtection="0"/>
    <xf numFmtId="0" fontId="21" fillId="0" borderId="0">
      <alignment/>
      <protection/>
    </xf>
    <xf numFmtId="0" fontId="27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1" fillId="52" borderId="15" applyNumberFormat="0" applyFont="0" applyAlignment="0" applyProtection="0"/>
    <xf numFmtId="0" fontId="22" fillId="45" borderId="16" applyNumberFormat="0" applyAlignment="0" applyProtection="0"/>
    <xf numFmtId="0" fontId="55" fillId="0" borderId="17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53" borderId="0" applyNumberFormat="0" applyBorder="0" applyAlignment="0" applyProtection="0"/>
    <xf numFmtId="0" fontId="57" fillId="54" borderId="0" applyNumberFormat="0" applyBorder="0" applyAlignment="0" applyProtection="0"/>
    <xf numFmtId="0" fontId="58" fillId="50" borderId="1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5" fillId="0" borderId="0" applyNumberFormat="0" applyFill="0" applyBorder="0" applyAlignment="0" applyProtection="0"/>
  </cellStyleXfs>
  <cellXfs count="353">
    <xf numFmtId="0" fontId="0" fillId="0" borderId="0" xfId="0" applyFont="1" applyAlignment="1">
      <alignment/>
    </xf>
    <xf numFmtId="0" fontId="3" fillId="0" borderId="0" xfId="96" applyFont="1" applyAlignment="1">
      <alignment vertical="center"/>
      <protection/>
    </xf>
    <xf numFmtId="3" fontId="3" fillId="0" borderId="0" xfId="96" applyNumberFormat="1" applyFont="1" applyAlignment="1">
      <alignment vertical="center"/>
      <protection/>
    </xf>
    <xf numFmtId="0" fontId="3" fillId="0" borderId="0" xfId="96" applyFont="1" applyFill="1" applyBorder="1" applyAlignment="1">
      <alignment vertical="center" wrapText="1"/>
      <protection/>
    </xf>
    <xf numFmtId="3" fontId="4" fillId="0" borderId="0" xfId="96" applyNumberFormat="1" applyFont="1" applyFill="1" applyBorder="1" applyAlignment="1">
      <alignment vertical="center"/>
      <protection/>
    </xf>
    <xf numFmtId="0" fontId="4" fillId="0" borderId="0" xfId="96" applyFont="1" applyFill="1" applyBorder="1" applyAlignment="1">
      <alignment vertical="center"/>
      <protection/>
    </xf>
    <xf numFmtId="0" fontId="3" fillId="0" borderId="0" xfId="96" applyFont="1" applyBorder="1" applyAlignment="1">
      <alignment vertical="center"/>
      <protection/>
    </xf>
    <xf numFmtId="3" fontId="3" fillId="0" borderId="0" xfId="96" applyNumberFormat="1" applyFont="1" applyBorder="1" applyAlignment="1">
      <alignment vertical="center"/>
      <protection/>
    </xf>
    <xf numFmtId="3" fontId="3" fillId="0" borderId="0" xfId="96" applyNumberFormat="1" applyFont="1" applyFill="1" applyAlignment="1">
      <alignment vertical="center"/>
      <protection/>
    </xf>
    <xf numFmtId="3" fontId="5" fillId="0" borderId="19" xfId="96" applyNumberFormat="1" applyFont="1" applyFill="1" applyBorder="1" applyAlignment="1">
      <alignment vertical="center"/>
      <protection/>
    </xf>
    <xf numFmtId="3" fontId="5" fillId="0" borderId="19" xfId="96" applyNumberFormat="1" applyFont="1" applyBorder="1" applyAlignment="1">
      <alignment vertical="center"/>
      <protection/>
    </xf>
    <xf numFmtId="0" fontId="3" fillId="0" borderId="19" xfId="96" applyFont="1" applyBorder="1" applyAlignment="1">
      <alignment vertical="center" wrapText="1"/>
      <protection/>
    </xf>
    <xf numFmtId="3" fontId="5" fillId="0" borderId="19" xfId="96" applyNumberFormat="1" applyFont="1" applyFill="1" applyBorder="1" applyAlignment="1">
      <alignment horizontal="right" vertical="center"/>
      <protection/>
    </xf>
    <xf numFmtId="0" fontId="6" fillId="0" borderId="19" xfId="96" applyFont="1" applyBorder="1" applyAlignment="1">
      <alignment vertical="center" wrapText="1"/>
      <protection/>
    </xf>
    <xf numFmtId="0" fontId="7" fillId="0" borderId="19" xfId="96" applyFont="1" applyBorder="1" applyAlignment="1">
      <alignment vertical="center" wrapText="1"/>
      <protection/>
    </xf>
    <xf numFmtId="0" fontId="6" fillId="0" borderId="19" xfId="96" applyFont="1" applyBorder="1" applyAlignment="1">
      <alignment vertical="center"/>
      <protection/>
    </xf>
    <xf numFmtId="10" fontId="8" fillId="0" borderId="0" xfId="96" applyNumberFormat="1" applyFont="1" applyAlignment="1">
      <alignment vertical="center"/>
      <protection/>
    </xf>
    <xf numFmtId="164" fontId="5" fillId="0" borderId="19" xfId="96" applyNumberFormat="1" applyFont="1" applyBorder="1" applyAlignment="1">
      <alignment vertical="center"/>
      <protection/>
    </xf>
    <xf numFmtId="10" fontId="3" fillId="0" borderId="0" xfId="96" applyNumberFormat="1" applyFont="1" applyFill="1" applyAlignment="1">
      <alignment vertical="center"/>
      <protection/>
    </xf>
    <xf numFmtId="3" fontId="5" fillId="0" borderId="19" xfId="96" applyNumberFormat="1" applyFont="1" applyBorder="1" applyAlignment="1">
      <alignment horizontal="right" vertical="center"/>
      <protection/>
    </xf>
    <xf numFmtId="0" fontId="7" fillId="0" borderId="19" xfId="96" applyFont="1" applyBorder="1" applyAlignment="1">
      <alignment vertical="center"/>
      <protection/>
    </xf>
    <xf numFmtId="0" fontId="6" fillId="0" borderId="20" xfId="96" applyFont="1" applyBorder="1" applyAlignment="1">
      <alignment vertical="center"/>
      <protection/>
    </xf>
    <xf numFmtId="4" fontId="5" fillId="0" borderId="19" xfId="96" applyNumberFormat="1" applyFont="1" applyFill="1" applyBorder="1" applyAlignment="1">
      <alignment vertical="center"/>
      <protection/>
    </xf>
    <xf numFmtId="0" fontId="6" fillId="0" borderId="21" xfId="96" applyFont="1" applyFill="1" applyBorder="1" applyAlignment="1">
      <alignment vertical="center"/>
      <protection/>
    </xf>
    <xf numFmtId="3" fontId="4" fillId="0" borderId="22" xfId="96" applyNumberFormat="1" applyFont="1" applyFill="1" applyBorder="1" applyAlignment="1">
      <alignment horizontal="center" vertical="center" wrapText="1"/>
      <protection/>
    </xf>
    <xf numFmtId="3" fontId="4" fillId="0" borderId="23" xfId="96" applyNumberFormat="1" applyFont="1" applyFill="1" applyBorder="1" applyAlignment="1">
      <alignment horizontal="center" vertical="center" wrapText="1"/>
      <protection/>
    </xf>
    <xf numFmtId="3" fontId="4" fillId="0" borderId="24" xfId="96" applyNumberFormat="1" applyFont="1" applyFill="1" applyBorder="1" applyAlignment="1">
      <alignment horizontal="center" vertical="center" wrapText="1"/>
      <protection/>
    </xf>
    <xf numFmtId="3" fontId="3" fillId="0" borderId="0" xfId="96" applyNumberFormat="1" applyFont="1" applyFill="1" applyBorder="1" applyAlignment="1">
      <alignment vertical="center" wrapText="1"/>
      <protection/>
    </xf>
    <xf numFmtId="0" fontId="3" fillId="0" borderId="0" xfId="96" applyFont="1" applyFill="1" applyAlignment="1">
      <alignment vertical="center"/>
      <protection/>
    </xf>
    <xf numFmtId="0" fontId="6" fillId="0" borderId="25" xfId="96" applyFont="1" applyFill="1" applyBorder="1" applyAlignment="1">
      <alignment vertical="center"/>
      <protection/>
    </xf>
    <xf numFmtId="3" fontId="5" fillId="0" borderId="25" xfId="96" applyNumberFormat="1" applyFont="1" applyBorder="1" applyAlignment="1">
      <alignment vertical="center"/>
      <protection/>
    </xf>
    <xf numFmtId="3" fontId="5" fillId="0" borderId="25" xfId="96" applyNumberFormat="1" applyFont="1" applyFill="1" applyBorder="1" applyAlignment="1">
      <alignment vertical="center"/>
      <protection/>
    </xf>
    <xf numFmtId="0" fontId="4" fillId="0" borderId="26" xfId="96" applyFont="1" applyFill="1" applyBorder="1" applyAlignment="1">
      <alignment vertical="center"/>
      <protection/>
    </xf>
    <xf numFmtId="3" fontId="4" fillId="0" borderId="27" xfId="96" applyNumberFormat="1" applyFont="1" applyFill="1" applyBorder="1" applyAlignment="1">
      <alignment vertical="center"/>
      <protection/>
    </xf>
    <xf numFmtId="3" fontId="4" fillId="0" borderId="28" xfId="96" applyNumberFormat="1" applyFont="1" applyFill="1" applyBorder="1" applyAlignment="1">
      <alignment vertical="center"/>
      <protection/>
    </xf>
    <xf numFmtId="0" fontId="26" fillId="0" borderId="29" xfId="96" applyFont="1" applyFill="1" applyBorder="1" applyAlignment="1">
      <alignment horizontal="center" vertical="top"/>
      <protection/>
    </xf>
    <xf numFmtId="0" fontId="28" fillId="0" borderId="0" xfId="94" applyFont="1">
      <alignment/>
      <protection/>
    </xf>
    <xf numFmtId="0" fontId="28" fillId="0" borderId="0" xfId="94" applyFont="1" applyAlignment="1">
      <alignment horizontal="left"/>
      <protection/>
    </xf>
    <xf numFmtId="0" fontId="29" fillId="0" borderId="0" xfId="94" applyFont="1">
      <alignment/>
      <protection/>
    </xf>
    <xf numFmtId="0" fontId="29" fillId="0" borderId="0" xfId="94" applyFont="1" applyAlignment="1">
      <alignment horizontal="left"/>
      <protection/>
    </xf>
    <xf numFmtId="0" fontId="30" fillId="0" borderId="0" xfId="94" applyFont="1" applyAlignment="1">
      <alignment horizontal="left"/>
      <protection/>
    </xf>
    <xf numFmtId="3" fontId="29" fillId="0" borderId="0" xfId="94" applyNumberFormat="1" applyFont="1" applyAlignment="1">
      <alignment horizontal="left"/>
      <protection/>
    </xf>
    <xf numFmtId="0" fontId="28" fillId="0" borderId="0" xfId="94" applyFont="1" applyBorder="1">
      <alignment/>
      <protection/>
    </xf>
    <xf numFmtId="0" fontId="27" fillId="0" borderId="0" xfId="94" applyFont="1" applyAlignment="1">
      <alignment horizontal="left"/>
      <protection/>
    </xf>
    <xf numFmtId="0" fontId="27" fillId="0" borderId="0" xfId="94" applyFont="1">
      <alignment/>
      <protection/>
    </xf>
    <xf numFmtId="0" fontId="31" fillId="0" borderId="30" xfId="94" applyFont="1" applyBorder="1">
      <alignment/>
      <protection/>
    </xf>
    <xf numFmtId="0" fontId="33" fillId="0" borderId="31" xfId="94" applyFont="1" applyBorder="1">
      <alignment/>
      <protection/>
    </xf>
    <xf numFmtId="0" fontId="33" fillId="0" borderId="32" xfId="94" applyFont="1" applyBorder="1" applyAlignment="1">
      <alignment horizontal="justify" vertical="center"/>
      <protection/>
    </xf>
    <xf numFmtId="0" fontId="33" fillId="0" borderId="30" xfId="94" applyFont="1" applyBorder="1" applyAlignment="1">
      <alignment horizontal="justify" vertical="center"/>
      <protection/>
    </xf>
    <xf numFmtId="0" fontId="31" fillId="0" borderId="33" xfId="94" applyFont="1" applyBorder="1" applyAlignment="1">
      <alignment horizontal="justify" vertical="justify" wrapText="1"/>
      <protection/>
    </xf>
    <xf numFmtId="0" fontId="31" fillId="0" borderId="34" xfId="94" applyFont="1" applyBorder="1" applyAlignment="1">
      <alignment horizontal="justify" vertical="center" wrapText="1"/>
      <protection/>
    </xf>
    <xf numFmtId="0" fontId="31" fillId="0" borderId="34" xfId="94" applyFont="1" applyBorder="1" applyAlignment="1">
      <alignment horizontal="justify" vertical="justify" wrapText="1"/>
      <protection/>
    </xf>
    <xf numFmtId="0" fontId="31" fillId="0" borderId="35" xfId="94" applyFont="1" applyBorder="1" applyAlignment="1">
      <alignment horizontal="justify" vertical="justify" wrapText="1"/>
      <protection/>
    </xf>
    <xf numFmtId="0" fontId="31" fillId="0" borderId="0" xfId="94" applyFont="1">
      <alignment/>
      <protection/>
    </xf>
    <xf numFmtId="0" fontId="31" fillId="0" borderId="36" xfId="94" applyFont="1" applyBorder="1">
      <alignment/>
      <protection/>
    </xf>
    <xf numFmtId="0" fontId="31" fillId="0" borderId="37" xfId="94" applyFont="1" applyBorder="1">
      <alignment/>
      <protection/>
    </xf>
    <xf numFmtId="0" fontId="33" fillId="0" borderId="37" xfId="94" applyFont="1" applyBorder="1">
      <alignment/>
      <protection/>
    </xf>
    <xf numFmtId="0" fontId="33" fillId="0" borderId="0" xfId="94" applyFont="1" applyBorder="1">
      <alignment/>
      <protection/>
    </xf>
    <xf numFmtId="0" fontId="33" fillId="0" borderId="38" xfId="94" applyFont="1" applyBorder="1" applyAlignment="1">
      <alignment horizontal="justify" vertical="center"/>
      <protection/>
    </xf>
    <xf numFmtId="0" fontId="33" fillId="0" borderId="37" xfId="94" applyFont="1" applyBorder="1" applyAlignment="1">
      <alignment horizontal="justify" vertical="center"/>
      <protection/>
    </xf>
    <xf numFmtId="0" fontId="31" fillId="0" borderId="39" xfId="94" applyFont="1" applyBorder="1" applyAlignment="1">
      <alignment horizontal="justify" vertical="justify" wrapText="1"/>
      <protection/>
    </xf>
    <xf numFmtId="0" fontId="31" fillId="0" borderId="40" xfId="94" applyFont="1" applyBorder="1" applyAlignment="1">
      <alignment horizontal="justify" vertical="center" wrapText="1"/>
      <protection/>
    </xf>
    <xf numFmtId="0" fontId="31" fillId="0" borderId="40" xfId="94" applyFont="1" applyBorder="1" applyAlignment="1">
      <alignment horizontal="justify" vertical="justify" wrapText="1"/>
      <protection/>
    </xf>
    <xf numFmtId="0" fontId="31" fillId="0" borderId="41" xfId="94" applyFont="1" applyBorder="1" applyAlignment="1">
      <alignment horizontal="justify" vertical="justify" wrapText="1"/>
      <protection/>
    </xf>
    <xf numFmtId="0" fontId="8" fillId="0" borderId="33" xfId="94" applyFont="1" applyBorder="1" applyAlignment="1">
      <alignment horizontal="center" vertical="center" wrapText="1"/>
      <protection/>
    </xf>
    <xf numFmtId="0" fontId="32" fillId="0" borderId="36" xfId="94" applyFont="1" applyBorder="1">
      <alignment/>
      <protection/>
    </xf>
    <xf numFmtId="3" fontId="33" fillId="0" borderId="42" xfId="94" applyNumberFormat="1" applyFont="1" applyBorder="1" applyAlignment="1">
      <alignment/>
      <protection/>
    </xf>
    <xf numFmtId="3" fontId="33" fillId="0" borderId="43" xfId="94" applyNumberFormat="1" applyFont="1" applyBorder="1" applyAlignment="1">
      <alignment/>
      <protection/>
    </xf>
    <xf numFmtId="3" fontId="33" fillId="0" borderId="44" xfId="94" applyNumberFormat="1" applyFont="1" applyBorder="1" applyAlignment="1">
      <alignment/>
      <protection/>
    </xf>
    <xf numFmtId="0" fontId="32" fillId="0" borderId="33" xfId="94" applyFont="1" applyBorder="1">
      <alignment/>
      <protection/>
    </xf>
    <xf numFmtId="0" fontId="32" fillId="0" borderId="0" xfId="94" applyFont="1">
      <alignment/>
      <protection/>
    </xf>
    <xf numFmtId="3" fontId="33" fillId="0" borderId="45" xfId="94" applyNumberFormat="1" applyFont="1" applyBorder="1" applyAlignment="1">
      <alignment/>
      <protection/>
    </xf>
    <xf numFmtId="3" fontId="33" fillId="0" borderId="40" xfId="94" applyNumberFormat="1" applyFont="1" applyBorder="1" applyAlignment="1">
      <alignment/>
      <protection/>
    </xf>
    <xf numFmtId="3" fontId="3" fillId="0" borderId="39" xfId="94" applyNumberFormat="1" applyFont="1" applyBorder="1" applyAlignment="1">
      <alignment/>
      <protection/>
    </xf>
    <xf numFmtId="0" fontId="28" fillId="0" borderId="36" xfId="94" applyFont="1" applyBorder="1">
      <alignment/>
      <protection/>
    </xf>
    <xf numFmtId="0" fontId="3" fillId="0" borderId="0" xfId="94" applyFont="1" applyBorder="1">
      <alignment/>
      <protection/>
    </xf>
    <xf numFmtId="3" fontId="3" fillId="0" borderId="46" xfId="94" applyNumberFormat="1" applyFont="1" applyBorder="1" applyAlignment="1">
      <alignment/>
      <protection/>
    </xf>
    <xf numFmtId="3" fontId="3" fillId="0" borderId="34" xfId="94" applyNumberFormat="1" applyFont="1" applyBorder="1" applyAlignment="1">
      <alignment/>
      <protection/>
    </xf>
    <xf numFmtId="3" fontId="3" fillId="0" borderId="33" xfId="94" applyNumberFormat="1" applyFont="1" applyBorder="1" applyAlignment="1">
      <alignment/>
      <protection/>
    </xf>
    <xf numFmtId="0" fontId="28" fillId="0" borderId="33" xfId="94" applyFont="1" applyBorder="1">
      <alignment/>
      <protection/>
    </xf>
    <xf numFmtId="3" fontId="3" fillId="0" borderId="33" xfId="94" applyNumberFormat="1" applyFont="1" applyBorder="1">
      <alignment/>
      <protection/>
    </xf>
    <xf numFmtId="0" fontId="3" fillId="0" borderId="0" xfId="94" applyFont="1" applyFill="1" applyBorder="1">
      <alignment/>
      <protection/>
    </xf>
    <xf numFmtId="0" fontId="28" fillId="0" borderId="47" xfId="94" applyFont="1" applyBorder="1">
      <alignment/>
      <protection/>
    </xf>
    <xf numFmtId="0" fontId="28" fillId="0" borderId="41" xfId="94" applyFont="1" applyBorder="1">
      <alignment/>
      <protection/>
    </xf>
    <xf numFmtId="0" fontId="3" fillId="0" borderId="41" xfId="94" applyFont="1" applyBorder="1">
      <alignment/>
      <protection/>
    </xf>
    <xf numFmtId="0" fontId="32" fillId="0" borderId="48" xfId="94" applyFont="1" applyBorder="1">
      <alignment/>
      <protection/>
    </xf>
    <xf numFmtId="0" fontId="32" fillId="0" borderId="49" xfId="94" applyFont="1" applyBorder="1">
      <alignment/>
      <protection/>
    </xf>
    <xf numFmtId="0" fontId="33" fillId="0" borderId="49" xfId="94" applyFont="1" applyBorder="1">
      <alignment/>
      <protection/>
    </xf>
    <xf numFmtId="3" fontId="33" fillId="0" borderId="46" xfId="94" applyNumberFormat="1" applyFont="1" applyBorder="1" applyAlignment="1">
      <alignment/>
      <protection/>
    </xf>
    <xf numFmtId="3" fontId="33" fillId="0" borderId="34" xfId="94" applyNumberFormat="1" applyFont="1" applyBorder="1" applyAlignment="1">
      <alignment/>
      <protection/>
    </xf>
    <xf numFmtId="3" fontId="33" fillId="0" borderId="33" xfId="94" applyNumberFormat="1" applyFont="1" applyBorder="1" applyAlignment="1">
      <alignment/>
      <protection/>
    </xf>
    <xf numFmtId="3" fontId="3" fillId="0" borderId="34" xfId="94" applyNumberFormat="1" applyFont="1" applyBorder="1">
      <alignment/>
      <protection/>
    </xf>
    <xf numFmtId="0" fontId="3" fillId="0" borderId="50" xfId="94" applyFont="1" applyBorder="1">
      <alignment/>
      <protection/>
    </xf>
    <xf numFmtId="16" fontId="3" fillId="0" borderId="41" xfId="94" applyNumberFormat="1" applyFont="1" applyBorder="1">
      <alignment/>
      <protection/>
    </xf>
    <xf numFmtId="16" fontId="3" fillId="0" borderId="0" xfId="94" applyNumberFormat="1" applyFont="1" applyBorder="1">
      <alignment/>
      <protection/>
    </xf>
    <xf numFmtId="0" fontId="3" fillId="0" borderId="51" xfId="94" applyFont="1" applyBorder="1">
      <alignment/>
      <protection/>
    </xf>
    <xf numFmtId="0" fontId="33" fillId="0" borderId="48" xfId="94" applyFont="1" applyBorder="1">
      <alignment/>
      <protection/>
    </xf>
    <xf numFmtId="0" fontId="3" fillId="0" borderId="36" xfId="94" applyFont="1" applyBorder="1">
      <alignment/>
      <protection/>
    </xf>
    <xf numFmtId="3" fontId="3" fillId="0" borderId="52" xfId="94" applyNumberFormat="1" applyFont="1" applyBorder="1" applyAlignment="1">
      <alignment/>
      <protection/>
    </xf>
    <xf numFmtId="3" fontId="3" fillId="0" borderId="53" xfId="94" applyNumberFormat="1" applyFont="1" applyBorder="1" applyAlignment="1">
      <alignment/>
      <protection/>
    </xf>
    <xf numFmtId="0" fontId="3" fillId="0" borderId="54" xfId="94" applyFont="1" applyBorder="1">
      <alignment/>
      <protection/>
    </xf>
    <xf numFmtId="0" fontId="3" fillId="0" borderId="55" xfId="94" applyFont="1" applyBorder="1">
      <alignment/>
      <protection/>
    </xf>
    <xf numFmtId="3" fontId="3" fillId="0" borderId="56" xfId="94" applyNumberFormat="1" applyFont="1" applyBorder="1" applyAlignment="1">
      <alignment/>
      <protection/>
    </xf>
    <xf numFmtId="3" fontId="3" fillId="0" borderId="57" xfId="94" applyNumberFormat="1" applyFont="1" applyBorder="1" applyAlignment="1">
      <alignment/>
      <protection/>
    </xf>
    <xf numFmtId="3" fontId="28" fillId="0" borderId="33" xfId="94" applyNumberFormat="1" applyFont="1" applyBorder="1">
      <alignment/>
      <protection/>
    </xf>
    <xf numFmtId="3" fontId="28" fillId="0" borderId="0" xfId="94" applyNumberFormat="1" applyFont="1" applyAlignment="1">
      <alignment/>
      <protection/>
    </xf>
    <xf numFmtId="3" fontId="28" fillId="0" borderId="0" xfId="94" applyNumberFormat="1" applyFont="1">
      <alignment/>
      <protection/>
    </xf>
    <xf numFmtId="0" fontId="33" fillId="0" borderId="30" xfId="94" applyFont="1" applyBorder="1">
      <alignment/>
      <protection/>
    </xf>
    <xf numFmtId="0" fontId="33" fillId="0" borderId="58" xfId="94" applyFont="1" applyBorder="1">
      <alignment/>
      <protection/>
    </xf>
    <xf numFmtId="3" fontId="33" fillId="0" borderId="38" xfId="94" applyNumberFormat="1" applyFont="1" applyBorder="1" applyAlignment="1">
      <alignment horizontal="justify" vertical="center"/>
      <protection/>
    </xf>
    <xf numFmtId="3" fontId="33" fillId="0" borderId="37" xfId="94" applyNumberFormat="1" applyFont="1" applyBorder="1" applyAlignment="1">
      <alignment horizontal="justify" vertical="center"/>
      <protection/>
    </xf>
    <xf numFmtId="0" fontId="31" fillId="0" borderId="59" xfId="94" applyFont="1" applyBorder="1" applyAlignment="1">
      <alignment horizontal="justify" vertical="justify" wrapText="1"/>
      <protection/>
    </xf>
    <xf numFmtId="0" fontId="31" fillId="0" borderId="53" xfId="94" applyFont="1" applyBorder="1" applyAlignment="1">
      <alignment horizontal="justify" vertical="justify" wrapText="1"/>
      <protection/>
    </xf>
    <xf numFmtId="0" fontId="31" fillId="0" borderId="53" xfId="94" applyFont="1" applyBorder="1" applyAlignment="1">
      <alignment horizontal="justify" vertical="center" wrapText="1"/>
      <protection/>
    </xf>
    <xf numFmtId="0" fontId="33" fillId="0" borderId="49" xfId="94" applyFont="1" applyBorder="1" applyAlignment="1">
      <alignment horizontal="fill" vertical="justify" wrapText="1"/>
      <protection/>
    </xf>
    <xf numFmtId="3" fontId="33" fillId="0" borderId="33" xfId="94" applyNumberFormat="1" applyFont="1" applyBorder="1">
      <alignment/>
      <protection/>
    </xf>
    <xf numFmtId="3" fontId="33" fillId="0" borderId="34" xfId="94" applyNumberFormat="1" applyFont="1" applyBorder="1">
      <alignment/>
      <protection/>
    </xf>
    <xf numFmtId="3" fontId="32" fillId="0" borderId="34" xfId="94" applyNumberFormat="1" applyFont="1" applyBorder="1">
      <alignment/>
      <protection/>
    </xf>
    <xf numFmtId="3" fontId="32" fillId="0" borderId="33" xfId="94" applyNumberFormat="1" applyFont="1" applyBorder="1">
      <alignment/>
      <protection/>
    </xf>
    <xf numFmtId="3" fontId="33" fillId="0" borderId="39" xfId="94" applyNumberFormat="1" applyFont="1" applyBorder="1">
      <alignment/>
      <protection/>
    </xf>
    <xf numFmtId="3" fontId="33" fillId="0" borderId="40" xfId="94" applyNumberFormat="1" applyFont="1" applyBorder="1">
      <alignment/>
      <protection/>
    </xf>
    <xf numFmtId="3" fontId="3" fillId="0" borderId="60" xfId="94" applyNumberFormat="1" applyFont="1" applyBorder="1" applyAlignment="1">
      <alignment/>
      <protection/>
    </xf>
    <xf numFmtId="3" fontId="28" fillId="0" borderId="34" xfId="94" applyNumberFormat="1" applyFont="1" applyBorder="1">
      <alignment/>
      <protection/>
    </xf>
    <xf numFmtId="0" fontId="3" fillId="0" borderId="47" xfId="94" applyFont="1" applyBorder="1">
      <alignment/>
      <protection/>
    </xf>
    <xf numFmtId="0" fontId="33" fillId="0" borderId="48" xfId="94" applyFont="1" applyBorder="1" applyAlignment="1">
      <alignment horizontal="left" vertical="top"/>
      <protection/>
    </xf>
    <xf numFmtId="0" fontId="33" fillId="0" borderId="53" xfId="94" applyFont="1" applyBorder="1" applyAlignment="1">
      <alignment horizontal="left" vertical="top"/>
      <protection/>
    </xf>
    <xf numFmtId="0" fontId="33" fillId="0" borderId="49" xfId="94" applyFont="1" applyBorder="1" applyAlignment="1">
      <alignment horizontal="left" vertical="top"/>
      <protection/>
    </xf>
    <xf numFmtId="3" fontId="33" fillId="0" borderId="46" xfId="94" applyNumberFormat="1" applyFont="1" applyBorder="1" applyAlignment="1">
      <alignment vertical="top"/>
      <protection/>
    </xf>
    <xf numFmtId="3" fontId="33" fillId="0" borderId="34" xfId="94" applyNumberFormat="1" applyFont="1" applyBorder="1" applyAlignment="1">
      <alignment vertical="top"/>
      <protection/>
    </xf>
    <xf numFmtId="3" fontId="33" fillId="0" borderId="33" xfId="94" applyNumberFormat="1" applyFont="1" applyBorder="1" applyAlignment="1">
      <alignment horizontal="left" vertical="top"/>
      <protection/>
    </xf>
    <xf numFmtId="3" fontId="32" fillId="0" borderId="33" xfId="94" applyNumberFormat="1" applyFont="1" applyBorder="1" applyAlignment="1">
      <alignment horizontal="left" vertical="top"/>
      <protection/>
    </xf>
    <xf numFmtId="3" fontId="32" fillId="0" borderId="34" xfId="94" applyNumberFormat="1" applyFont="1" applyBorder="1" applyAlignment="1">
      <alignment horizontal="left" vertical="top"/>
      <protection/>
    </xf>
    <xf numFmtId="3" fontId="33" fillId="0" borderId="34" xfId="94" applyNumberFormat="1" applyFont="1" applyBorder="1" applyAlignment="1">
      <alignment horizontal="left" vertical="top"/>
      <protection/>
    </xf>
    <xf numFmtId="0" fontId="32" fillId="0" borderId="33" xfId="94" applyFont="1" applyBorder="1" applyAlignment="1">
      <alignment horizontal="left" vertical="top"/>
      <protection/>
    </xf>
    <xf numFmtId="0" fontId="32" fillId="0" borderId="0" xfId="94" applyFont="1" applyAlignment="1">
      <alignment horizontal="left" vertical="top"/>
      <protection/>
    </xf>
    <xf numFmtId="0" fontId="33" fillId="0" borderId="36" xfId="94" applyFont="1" applyBorder="1">
      <alignment/>
      <protection/>
    </xf>
    <xf numFmtId="0" fontId="33" fillId="0" borderId="53" xfId="94" applyFont="1" applyBorder="1">
      <alignment/>
      <protection/>
    </xf>
    <xf numFmtId="0" fontId="33" fillId="0" borderId="33" xfId="94" applyFont="1" applyBorder="1">
      <alignment/>
      <protection/>
    </xf>
    <xf numFmtId="0" fontId="3" fillId="0" borderId="33" xfId="94" applyFont="1" applyBorder="1">
      <alignment/>
      <protection/>
    </xf>
    <xf numFmtId="3" fontId="33" fillId="0" borderId="60" xfId="94" applyNumberFormat="1" applyFont="1" applyBorder="1" applyAlignment="1">
      <alignment/>
      <protection/>
    </xf>
    <xf numFmtId="3" fontId="3" fillId="0" borderId="49" xfId="94" applyNumberFormat="1" applyFont="1" applyBorder="1" applyAlignment="1">
      <alignment/>
      <protection/>
    </xf>
    <xf numFmtId="3" fontId="3" fillId="0" borderId="59" xfId="94" applyNumberFormat="1" applyFont="1" applyBorder="1">
      <alignment/>
      <protection/>
    </xf>
    <xf numFmtId="3" fontId="28" fillId="0" borderId="59" xfId="94" applyNumberFormat="1" applyFont="1" applyBorder="1">
      <alignment/>
      <protection/>
    </xf>
    <xf numFmtId="3" fontId="3" fillId="0" borderId="53" xfId="94" applyNumberFormat="1" applyFont="1" applyBorder="1">
      <alignment/>
      <protection/>
    </xf>
    <xf numFmtId="0" fontId="28" fillId="0" borderId="59" xfId="94" applyFont="1" applyBorder="1">
      <alignment/>
      <protection/>
    </xf>
    <xf numFmtId="3" fontId="33" fillId="0" borderId="52" xfId="94" applyNumberFormat="1" applyFont="1" applyBorder="1" applyAlignment="1">
      <alignment/>
      <protection/>
    </xf>
    <xf numFmtId="3" fontId="33" fillId="0" borderId="48" xfId="94" applyNumberFormat="1" applyFont="1" applyBorder="1" applyAlignment="1">
      <alignment/>
      <protection/>
    </xf>
    <xf numFmtId="3" fontId="33" fillId="0" borderId="61" xfId="94" applyNumberFormat="1" applyFont="1" applyBorder="1" applyAlignment="1">
      <alignment/>
      <protection/>
    </xf>
    <xf numFmtId="3" fontId="33" fillId="0" borderId="62" xfId="94" applyNumberFormat="1" applyFont="1" applyBorder="1" applyAlignment="1">
      <alignment/>
      <protection/>
    </xf>
    <xf numFmtId="3" fontId="33" fillId="0" borderId="63" xfId="94" applyNumberFormat="1" applyFont="1" applyBorder="1" applyAlignment="1">
      <alignment/>
      <protection/>
    </xf>
    <xf numFmtId="3" fontId="33" fillId="0" borderId="32" xfId="94" applyNumberFormat="1" applyFont="1" applyBorder="1" applyAlignment="1">
      <alignment/>
      <protection/>
    </xf>
    <xf numFmtId="0" fontId="30" fillId="0" borderId="0" xfId="94" applyFont="1">
      <alignment/>
      <protection/>
    </xf>
    <xf numFmtId="0" fontId="3" fillId="0" borderId="60" xfId="94" applyFont="1" applyBorder="1">
      <alignment/>
      <protection/>
    </xf>
    <xf numFmtId="0" fontId="3" fillId="0" borderId="35" xfId="94" applyFont="1" applyBorder="1">
      <alignment/>
      <protection/>
    </xf>
    <xf numFmtId="3" fontId="3" fillId="0" borderId="35" xfId="94" applyNumberFormat="1" applyFont="1" applyBorder="1" applyAlignment="1">
      <alignment/>
      <protection/>
    </xf>
    <xf numFmtId="3" fontId="3" fillId="0" borderId="39" xfId="94" applyNumberFormat="1" applyFont="1" applyBorder="1">
      <alignment/>
      <protection/>
    </xf>
    <xf numFmtId="3" fontId="28" fillId="0" borderId="39" xfId="94" applyNumberFormat="1" applyFont="1" applyBorder="1">
      <alignment/>
      <protection/>
    </xf>
    <xf numFmtId="3" fontId="3" fillId="0" borderId="40" xfId="94" applyNumberFormat="1" applyFont="1" applyBorder="1">
      <alignment/>
      <protection/>
    </xf>
    <xf numFmtId="0" fontId="28" fillId="0" borderId="39" xfId="94" applyFont="1" applyBorder="1">
      <alignment/>
      <protection/>
    </xf>
    <xf numFmtId="0" fontId="3" fillId="0" borderId="36" xfId="94" applyFont="1" applyBorder="1" applyAlignment="1">
      <alignment horizontal="center"/>
      <protection/>
    </xf>
    <xf numFmtId="3" fontId="3" fillId="0" borderId="45" xfId="94" applyNumberFormat="1" applyFont="1" applyBorder="1" applyAlignment="1">
      <alignment/>
      <protection/>
    </xf>
    <xf numFmtId="3" fontId="3" fillId="0" borderId="40" xfId="94" applyNumberFormat="1" applyFont="1" applyBorder="1" applyAlignment="1">
      <alignment/>
      <protection/>
    </xf>
    <xf numFmtId="0" fontId="3" fillId="0" borderId="0" xfId="94" applyFont="1">
      <alignment/>
      <protection/>
    </xf>
    <xf numFmtId="0" fontId="33" fillId="0" borderId="60" xfId="94" applyFont="1" applyBorder="1" applyAlignment="1">
      <alignment horizontal="center"/>
      <protection/>
    </xf>
    <xf numFmtId="0" fontId="33" fillId="0" borderId="35" xfId="94" applyFont="1" applyBorder="1">
      <alignment/>
      <protection/>
    </xf>
    <xf numFmtId="0" fontId="3" fillId="0" borderId="48" xfId="94" applyFont="1" applyBorder="1" applyAlignment="1">
      <alignment horizontal="center"/>
      <protection/>
    </xf>
    <xf numFmtId="0" fontId="3" fillId="0" borderId="49" xfId="94" applyFont="1" applyBorder="1">
      <alignment/>
      <protection/>
    </xf>
    <xf numFmtId="0" fontId="3" fillId="0" borderId="47" xfId="94" applyFont="1" applyBorder="1" applyAlignment="1">
      <alignment horizontal="center"/>
      <protection/>
    </xf>
    <xf numFmtId="3" fontId="33" fillId="0" borderId="33" xfId="94" applyNumberFormat="1" applyFont="1" applyBorder="1" applyAlignment="1">
      <alignment/>
      <protection/>
    </xf>
    <xf numFmtId="3" fontId="33" fillId="0" borderId="34" xfId="94" applyNumberFormat="1" applyFont="1" applyBorder="1" applyAlignment="1">
      <alignment/>
      <protection/>
    </xf>
    <xf numFmtId="0" fontId="33" fillId="0" borderId="48" xfId="94" applyFont="1" applyBorder="1" applyAlignment="1">
      <alignment horizontal="center"/>
      <protection/>
    </xf>
    <xf numFmtId="3" fontId="3" fillId="0" borderId="33" xfId="94" applyNumberFormat="1" applyFont="1" applyBorder="1">
      <alignment/>
      <protection/>
    </xf>
    <xf numFmtId="3" fontId="33" fillId="0" borderId="33" xfId="94" applyNumberFormat="1" applyFont="1" applyBorder="1">
      <alignment/>
      <protection/>
    </xf>
    <xf numFmtId="0" fontId="30" fillId="0" borderId="33" xfId="94" applyFont="1" applyBorder="1">
      <alignment/>
      <protection/>
    </xf>
    <xf numFmtId="0" fontId="30" fillId="0" borderId="59" xfId="94" applyFont="1" applyBorder="1">
      <alignment/>
      <protection/>
    </xf>
    <xf numFmtId="0" fontId="33" fillId="0" borderId="0" xfId="94" applyFont="1" applyBorder="1">
      <alignment/>
      <protection/>
    </xf>
    <xf numFmtId="3" fontId="33" fillId="0" borderId="52" xfId="94" applyNumberFormat="1" applyFont="1" applyBorder="1" applyAlignment="1">
      <alignment/>
      <protection/>
    </xf>
    <xf numFmtId="3" fontId="33" fillId="0" borderId="53" xfId="94" applyNumberFormat="1" applyFont="1" applyBorder="1" applyAlignment="1">
      <alignment/>
      <protection/>
    </xf>
    <xf numFmtId="3" fontId="33" fillId="0" borderId="61" xfId="94" applyNumberFormat="1" applyFont="1" applyBorder="1" applyAlignment="1">
      <alignment/>
      <protection/>
    </xf>
    <xf numFmtId="3" fontId="33" fillId="0" borderId="62" xfId="94" applyNumberFormat="1" applyFont="1" applyBorder="1" applyAlignment="1">
      <alignment/>
      <protection/>
    </xf>
    <xf numFmtId="3" fontId="33" fillId="0" borderId="63" xfId="94" applyNumberFormat="1" applyFont="1" applyBorder="1" applyAlignment="1">
      <alignment/>
      <protection/>
    </xf>
    <xf numFmtId="3" fontId="33" fillId="0" borderId="32" xfId="94" applyNumberFormat="1" applyFont="1" applyBorder="1" applyAlignment="1">
      <alignment/>
      <protection/>
    </xf>
    <xf numFmtId="0" fontId="3" fillId="0" borderId="64" xfId="94" applyFont="1" applyBorder="1">
      <alignment/>
      <protection/>
    </xf>
    <xf numFmtId="3" fontId="3" fillId="0" borderId="65" xfId="94" applyNumberFormat="1" applyFont="1" applyBorder="1">
      <alignment/>
      <protection/>
    </xf>
    <xf numFmtId="3" fontId="28" fillId="0" borderId="40" xfId="94" applyNumberFormat="1" applyFont="1" applyBorder="1">
      <alignment/>
      <protection/>
    </xf>
    <xf numFmtId="3" fontId="3" fillId="0" borderId="61" xfId="94" applyNumberFormat="1" applyFont="1" applyBorder="1">
      <alignment/>
      <protection/>
    </xf>
    <xf numFmtId="0" fontId="30" fillId="0" borderId="39" xfId="94" applyFont="1" applyBorder="1">
      <alignment/>
      <protection/>
    </xf>
    <xf numFmtId="3" fontId="3" fillId="0" borderId="62" xfId="94" applyNumberFormat="1" applyFont="1" applyBorder="1">
      <alignment/>
      <protection/>
    </xf>
    <xf numFmtId="3" fontId="3" fillId="0" borderId="63" xfId="94" applyNumberFormat="1" applyFont="1" applyBorder="1">
      <alignment/>
      <protection/>
    </xf>
    <xf numFmtId="0" fontId="28" fillId="0" borderId="0" xfId="94" applyFont="1" applyAlignment="1">
      <alignment horizontal="center"/>
      <protection/>
    </xf>
    <xf numFmtId="3" fontId="26" fillId="0" borderId="65" xfId="95" applyNumberFormat="1" applyFont="1" applyFill="1" applyBorder="1" applyAlignment="1">
      <alignment horizontal="center" vertical="center" wrapText="1"/>
      <protection/>
    </xf>
    <xf numFmtId="3" fontId="26" fillId="0" borderId="62" xfId="95" applyNumberFormat="1" applyFont="1" applyFill="1" applyBorder="1" applyAlignment="1">
      <alignment horizontal="center" vertical="center" wrapText="1"/>
      <protection/>
    </xf>
    <xf numFmtId="0" fontId="3" fillId="0" borderId="0" xfId="95" applyFont="1" applyFill="1">
      <alignment/>
      <protection/>
    </xf>
    <xf numFmtId="3" fontId="26" fillId="0" borderId="33" xfId="95" applyNumberFormat="1" applyFont="1" applyFill="1" applyBorder="1" applyAlignment="1">
      <alignment horizontal="center" vertical="center" wrapText="1"/>
      <protection/>
    </xf>
    <xf numFmtId="3" fontId="26" fillId="0" borderId="33" xfId="95" applyNumberFormat="1" applyFont="1" applyFill="1" applyBorder="1" applyAlignment="1">
      <alignment vertical="center" wrapText="1"/>
      <protection/>
    </xf>
    <xf numFmtId="0" fontId="35" fillId="0" borderId="0" xfId="95" applyFont="1" applyFill="1">
      <alignment/>
      <protection/>
    </xf>
    <xf numFmtId="3" fontId="5" fillId="0" borderId="33" xfId="95" applyNumberFormat="1" applyFont="1" applyFill="1" applyBorder="1" applyAlignment="1">
      <alignment vertical="center" wrapText="1"/>
      <protection/>
    </xf>
    <xf numFmtId="3" fontId="5" fillId="0" borderId="33" xfId="95" applyNumberFormat="1" applyFont="1" applyFill="1" applyBorder="1" applyAlignment="1">
      <alignment horizontal="center" vertical="center" wrapText="1"/>
      <protection/>
    </xf>
    <xf numFmtId="3" fontId="26" fillId="12" borderId="33" xfId="95" applyNumberFormat="1" applyFont="1" applyFill="1" applyBorder="1" applyAlignment="1">
      <alignment horizontal="center" vertical="center" wrapText="1"/>
      <protection/>
    </xf>
    <xf numFmtId="3" fontId="26" fillId="12" borderId="33" xfId="95" applyNumberFormat="1" applyFont="1" applyFill="1" applyBorder="1" applyAlignment="1">
      <alignment vertical="center" wrapText="1"/>
      <protection/>
    </xf>
    <xf numFmtId="0" fontId="35" fillId="0" borderId="0" xfId="95" applyFont="1">
      <alignment/>
      <protection/>
    </xf>
    <xf numFmtId="0" fontId="3" fillId="0" borderId="0" xfId="95" applyFont="1">
      <alignment/>
      <protection/>
    </xf>
    <xf numFmtId="3" fontId="5" fillId="12" borderId="33" xfId="95" applyNumberFormat="1" applyFont="1" applyFill="1" applyBorder="1" applyAlignment="1">
      <alignment horizontal="center" vertical="center" wrapText="1"/>
      <protection/>
    </xf>
    <xf numFmtId="3" fontId="5" fillId="0" borderId="59" xfId="95" applyNumberFormat="1" applyFont="1" applyFill="1" applyBorder="1" applyAlignment="1">
      <alignment horizontal="center" vertical="center" wrapText="1"/>
      <protection/>
    </xf>
    <xf numFmtId="3" fontId="5" fillId="0" borderId="59" xfId="95" applyNumberFormat="1" applyFont="1" applyFill="1" applyBorder="1" applyAlignment="1">
      <alignment vertical="center" wrapText="1"/>
      <protection/>
    </xf>
    <xf numFmtId="3" fontId="3" fillId="0" borderId="0" xfId="95" applyNumberFormat="1" applyFont="1" applyAlignment="1">
      <alignment horizontal="center" vertical="center" wrapText="1"/>
      <protection/>
    </xf>
    <xf numFmtId="3" fontId="3" fillId="0" borderId="0" xfId="95" applyNumberFormat="1" applyFont="1" applyAlignment="1">
      <alignment vertical="center" wrapText="1"/>
      <protection/>
    </xf>
    <xf numFmtId="3" fontId="35" fillId="55" borderId="65" xfId="97" applyNumberFormat="1" applyFont="1" applyFill="1" applyBorder="1" applyAlignment="1">
      <alignment horizontal="center" vertical="center" wrapText="1"/>
      <protection/>
    </xf>
    <xf numFmtId="3" fontId="26" fillId="55" borderId="62" xfId="97" applyNumberFormat="1" applyFont="1" applyFill="1" applyBorder="1" applyAlignment="1">
      <alignment vertical="center" wrapText="1"/>
      <protection/>
    </xf>
    <xf numFmtId="3" fontId="36" fillId="0" borderId="0" xfId="97" applyNumberFormat="1" applyFont="1" applyAlignment="1">
      <alignment vertical="center"/>
      <protection/>
    </xf>
    <xf numFmtId="3" fontId="35" fillId="0" borderId="33" xfId="97" applyNumberFormat="1" applyFont="1" applyFill="1" applyBorder="1" applyAlignment="1">
      <alignment horizontal="center" vertical="center" wrapText="1"/>
      <protection/>
    </xf>
    <xf numFmtId="3" fontId="26" fillId="0" borderId="33" xfId="97" applyNumberFormat="1" applyFont="1" applyFill="1" applyBorder="1" applyAlignment="1">
      <alignment vertical="center" wrapText="1"/>
      <protection/>
    </xf>
    <xf numFmtId="3" fontId="36" fillId="0" borderId="0" xfId="97" applyNumberFormat="1" applyFont="1" applyFill="1" applyAlignment="1">
      <alignment vertical="center"/>
      <protection/>
    </xf>
    <xf numFmtId="3" fontId="3" fillId="0" borderId="33" xfId="97" applyNumberFormat="1" applyFont="1" applyFill="1" applyBorder="1" applyAlignment="1">
      <alignment horizontal="center" vertical="center" wrapText="1"/>
      <protection/>
    </xf>
    <xf numFmtId="3" fontId="5" fillId="0" borderId="33" xfId="97" applyNumberFormat="1" applyFont="1" applyFill="1" applyBorder="1" applyAlignment="1">
      <alignment vertical="center" wrapText="1"/>
      <protection/>
    </xf>
    <xf numFmtId="3" fontId="3" fillId="0" borderId="0" xfId="97" applyNumberFormat="1" applyFont="1" applyFill="1" applyAlignment="1">
      <alignment vertical="center"/>
      <protection/>
    </xf>
    <xf numFmtId="3" fontId="3" fillId="0" borderId="33" xfId="97" applyNumberFormat="1" applyFont="1" applyBorder="1" applyAlignment="1">
      <alignment horizontal="center" vertical="center"/>
      <protection/>
    </xf>
    <xf numFmtId="3" fontId="5" fillId="0" borderId="33" xfId="97" applyNumberFormat="1" applyFont="1" applyBorder="1" applyAlignment="1">
      <alignment vertical="center" wrapText="1"/>
      <protection/>
    </xf>
    <xf numFmtId="3" fontId="5" fillId="0" borderId="33" xfId="97" applyNumberFormat="1" applyFont="1" applyBorder="1" applyAlignment="1">
      <alignment vertical="center"/>
      <protection/>
    </xf>
    <xf numFmtId="3" fontId="3" fillId="0" borderId="0" xfId="97" applyNumberFormat="1" applyFont="1" applyAlignment="1">
      <alignment vertical="center"/>
      <protection/>
    </xf>
    <xf numFmtId="3" fontId="5" fillId="0" borderId="33" xfId="97" applyNumberFormat="1" applyFont="1" applyFill="1" applyBorder="1" applyAlignment="1">
      <alignment vertical="center"/>
      <protection/>
    </xf>
    <xf numFmtId="3" fontId="26" fillId="0" borderId="33" xfId="97" applyNumberFormat="1" applyFont="1" applyBorder="1" applyAlignment="1">
      <alignment vertical="center"/>
      <protection/>
    </xf>
    <xf numFmtId="3" fontId="26" fillId="0" borderId="33" xfId="97" applyNumberFormat="1" applyFont="1" applyBorder="1" applyAlignment="1">
      <alignment vertical="center" wrapText="1"/>
      <protection/>
    </xf>
    <xf numFmtId="3" fontId="26" fillId="0" borderId="33" xfId="97" applyNumberFormat="1" applyFont="1" applyFill="1" applyBorder="1" applyAlignment="1">
      <alignment vertical="center"/>
      <protection/>
    </xf>
    <xf numFmtId="3" fontId="3" fillId="12" borderId="33" xfId="97" applyNumberFormat="1" applyFont="1" applyFill="1" applyBorder="1" applyAlignment="1">
      <alignment horizontal="center" vertical="center"/>
      <protection/>
    </xf>
    <xf numFmtId="3" fontId="5" fillId="12" borderId="33" xfId="97" applyNumberFormat="1" applyFont="1" applyFill="1" applyBorder="1" applyAlignment="1">
      <alignment vertical="center"/>
      <protection/>
    </xf>
    <xf numFmtId="3" fontId="26" fillId="12" borderId="33" xfId="97" applyNumberFormat="1" applyFont="1" applyFill="1" applyBorder="1" applyAlignment="1">
      <alignment vertical="center" wrapText="1"/>
      <protection/>
    </xf>
    <xf numFmtId="3" fontId="26" fillId="12" borderId="33" xfId="97" applyNumberFormat="1" applyFont="1" applyFill="1" applyBorder="1" applyAlignment="1">
      <alignment vertical="center"/>
      <protection/>
    </xf>
    <xf numFmtId="3" fontId="3" fillId="0" borderId="0" xfId="97" applyNumberFormat="1" applyFont="1" applyFill="1" applyBorder="1" applyAlignment="1">
      <alignment vertical="center"/>
      <protection/>
    </xf>
    <xf numFmtId="3" fontId="3" fillId="0" borderId="0" xfId="95" applyNumberFormat="1" applyFont="1" applyFill="1" applyAlignment="1">
      <alignment vertical="center"/>
      <protection/>
    </xf>
    <xf numFmtId="3" fontId="5" fillId="0" borderId="0" xfId="95" applyNumberFormat="1" applyFont="1" applyAlignment="1">
      <alignment vertical="center"/>
      <protection/>
    </xf>
    <xf numFmtId="3" fontId="5" fillId="0" borderId="0" xfId="95" applyNumberFormat="1" applyFont="1" applyFill="1" applyAlignment="1">
      <alignment vertical="center"/>
      <protection/>
    </xf>
    <xf numFmtId="3" fontId="3" fillId="0" borderId="0" xfId="95" applyNumberFormat="1" applyFont="1" applyAlignment="1">
      <alignment vertical="center"/>
      <protection/>
    </xf>
    <xf numFmtId="0" fontId="5" fillId="0" borderId="0" xfId="95" applyFont="1">
      <alignment/>
      <protection/>
    </xf>
    <xf numFmtId="0" fontId="27" fillId="0" borderId="0" xfId="94" applyFont="1" applyAlignment="1">
      <alignment horizontal="right"/>
      <protection/>
    </xf>
    <xf numFmtId="0" fontId="37" fillId="0" borderId="0" xfId="94" applyFont="1" applyAlignment="1">
      <alignment horizontal="centerContinuous"/>
      <protection/>
    </xf>
    <xf numFmtId="0" fontId="27" fillId="0" borderId="0" xfId="94" applyFont="1" applyAlignment="1">
      <alignment horizontal="centerContinuous"/>
      <protection/>
    </xf>
    <xf numFmtId="0" fontId="29" fillId="0" borderId="0" xfId="94" applyFont="1" applyAlignment="1">
      <alignment horizontal="centerContinuous"/>
      <protection/>
    </xf>
    <xf numFmtId="0" fontId="29" fillId="0" borderId="0" xfId="94" applyFont="1" applyAlignment="1">
      <alignment horizontal="center" vertical="justify"/>
      <protection/>
    </xf>
    <xf numFmtId="0" fontId="30" fillId="0" borderId="0" xfId="94" applyFont="1" applyAlignment="1">
      <alignment horizontal="centerContinuous"/>
      <protection/>
    </xf>
    <xf numFmtId="0" fontId="31" fillId="0" borderId="65" xfId="94" applyFont="1" applyBorder="1" applyAlignment="1">
      <alignment vertical="center"/>
      <protection/>
    </xf>
    <xf numFmtId="0" fontId="31" fillId="0" borderId="63" xfId="94" applyFont="1" applyBorder="1" applyAlignment="1">
      <alignment vertical="center"/>
      <protection/>
    </xf>
    <xf numFmtId="11" fontId="31" fillId="0" borderId="65" xfId="94" applyNumberFormat="1" applyFont="1" applyBorder="1" applyAlignment="1">
      <alignment horizontal="center" vertical="center" wrapText="1"/>
      <protection/>
    </xf>
    <xf numFmtId="0" fontId="31" fillId="0" borderId="33" xfId="94" applyFont="1" applyBorder="1">
      <alignment/>
      <protection/>
    </xf>
    <xf numFmtId="0" fontId="31" fillId="0" borderId="34" xfId="94" applyFont="1" applyBorder="1">
      <alignment/>
      <protection/>
    </xf>
    <xf numFmtId="0" fontId="31" fillId="0" borderId="33" xfId="94" applyFont="1" applyBorder="1" applyAlignment="1">
      <alignment horizontal="justify" vertical="distributed" wrapText="1"/>
      <protection/>
    </xf>
    <xf numFmtId="0" fontId="27" fillId="0" borderId="46" xfId="94" applyFont="1" applyBorder="1" applyAlignment="1">
      <alignment horizontal="center"/>
      <protection/>
    </xf>
    <xf numFmtId="0" fontId="27" fillId="0" borderId="33" xfId="94" applyFont="1" applyBorder="1">
      <alignment/>
      <protection/>
    </xf>
    <xf numFmtId="3" fontId="27" fillId="0" borderId="39" xfId="94" applyNumberFormat="1" applyFont="1" applyBorder="1" applyAlignment="1">
      <alignment horizontal="right"/>
      <protection/>
    </xf>
    <xf numFmtId="0" fontId="27" fillId="0" borderId="34" xfId="94" applyFont="1" applyBorder="1">
      <alignment/>
      <protection/>
    </xf>
    <xf numFmtId="3" fontId="27" fillId="0" borderId="33" xfId="94" applyNumberFormat="1" applyFont="1" applyBorder="1" applyAlignment="1">
      <alignment horizontal="right"/>
      <protection/>
    </xf>
    <xf numFmtId="0" fontId="27" fillId="0" borderId="33" xfId="94" applyFont="1" applyBorder="1" applyAlignment="1">
      <alignment horizontal="center"/>
      <protection/>
    </xf>
    <xf numFmtId="0" fontId="31" fillId="0" borderId="66" xfId="94" applyFont="1" applyBorder="1" applyAlignment="1">
      <alignment horizontal="center"/>
      <protection/>
    </xf>
    <xf numFmtId="0" fontId="31" fillId="0" borderId="67" xfId="94" applyFont="1" applyBorder="1">
      <alignment/>
      <protection/>
    </xf>
    <xf numFmtId="3" fontId="31" fillId="0" borderId="67" xfId="94" applyNumberFormat="1" applyFont="1" applyBorder="1" applyAlignment="1">
      <alignment horizontal="right"/>
      <protection/>
    </xf>
    <xf numFmtId="3" fontId="33" fillId="0" borderId="68" xfId="94" applyNumberFormat="1" applyFont="1" applyBorder="1">
      <alignment/>
      <protection/>
    </xf>
    <xf numFmtId="0" fontId="27" fillId="0" borderId="45" xfId="94" applyFont="1" applyBorder="1" applyAlignment="1">
      <alignment horizontal="center"/>
      <protection/>
    </xf>
    <xf numFmtId="0" fontId="27" fillId="0" borderId="39" xfId="94" applyFont="1" applyBorder="1">
      <alignment/>
      <protection/>
    </xf>
    <xf numFmtId="3" fontId="3" fillId="0" borderId="33" xfId="94" applyNumberFormat="1" applyFont="1" applyBorder="1" applyAlignment="1">
      <alignment horizontal="right"/>
      <protection/>
    </xf>
    <xf numFmtId="0" fontId="27" fillId="0" borderId="65" xfId="94" applyFont="1" applyBorder="1" applyAlignment="1">
      <alignment horizontal="center"/>
      <protection/>
    </xf>
    <xf numFmtId="0" fontId="38" fillId="0" borderId="62" xfId="94" applyFont="1" applyBorder="1">
      <alignment/>
      <protection/>
    </xf>
    <xf numFmtId="3" fontId="38" fillId="0" borderId="62" xfId="94" applyNumberFormat="1" applyFont="1" applyBorder="1" applyAlignment="1">
      <alignment horizontal="right"/>
      <protection/>
    </xf>
    <xf numFmtId="3" fontId="35" fillId="0" borderId="62" xfId="94" applyNumberFormat="1" applyFont="1" applyBorder="1">
      <alignment/>
      <protection/>
    </xf>
    <xf numFmtId="0" fontId="39" fillId="0" borderId="0" xfId="94" applyFont="1">
      <alignment/>
      <protection/>
    </xf>
    <xf numFmtId="0" fontId="27" fillId="0" borderId="69" xfId="94" applyFont="1" applyBorder="1" applyAlignment="1">
      <alignment horizontal="center"/>
      <protection/>
    </xf>
    <xf numFmtId="0" fontId="38" fillId="0" borderId="70" xfId="94" applyFont="1" applyBorder="1">
      <alignment/>
      <protection/>
    </xf>
    <xf numFmtId="3" fontId="38" fillId="0" borderId="70" xfId="94" applyNumberFormat="1" applyFont="1" applyBorder="1" applyAlignment="1">
      <alignment horizontal="right"/>
      <protection/>
    </xf>
    <xf numFmtId="3" fontId="35" fillId="0" borderId="70" xfId="94" applyNumberFormat="1" applyFont="1" applyBorder="1">
      <alignment/>
      <protection/>
    </xf>
    <xf numFmtId="0" fontId="27" fillId="0" borderId="33" xfId="94" applyFont="1" applyBorder="1" applyAlignment="1">
      <alignment/>
      <protection/>
    </xf>
    <xf numFmtId="0" fontId="27" fillId="0" borderId="71" xfId="94" applyFont="1" applyBorder="1" applyAlignment="1">
      <alignment/>
      <protection/>
    </xf>
    <xf numFmtId="0" fontId="27" fillId="0" borderId="41" xfId="94" applyFont="1" applyBorder="1" applyAlignment="1">
      <alignment/>
      <protection/>
    </xf>
    <xf numFmtId="0" fontId="38" fillId="0" borderId="33" xfId="94" applyFont="1" applyBorder="1">
      <alignment/>
      <protection/>
    </xf>
    <xf numFmtId="3" fontId="31" fillId="0" borderId="33" xfId="94" applyNumberFormat="1" applyFont="1" applyBorder="1" applyAlignment="1">
      <alignment horizontal="right"/>
      <protection/>
    </xf>
    <xf numFmtId="0" fontId="31" fillId="0" borderId="33" xfId="94" applyFont="1" applyBorder="1" applyAlignment="1">
      <alignment horizontal="center"/>
      <protection/>
    </xf>
    <xf numFmtId="0" fontId="31" fillId="0" borderId="33" xfId="94" applyFont="1" applyBorder="1">
      <alignment/>
      <protection/>
    </xf>
    <xf numFmtId="0" fontId="27" fillId="0" borderId="0" xfId="94" applyFont="1" applyAlignment="1">
      <alignment horizontal="center"/>
      <protection/>
    </xf>
    <xf numFmtId="0" fontId="27" fillId="0" borderId="0" xfId="94">
      <alignment/>
      <protection/>
    </xf>
    <xf numFmtId="0" fontId="30" fillId="0" borderId="0" xfId="94" applyFont="1">
      <alignment/>
      <protection/>
    </xf>
    <xf numFmtId="0" fontId="31" fillId="0" borderId="65" xfId="94" applyFont="1" applyBorder="1" applyAlignment="1">
      <alignment horizontal="center" vertical="center"/>
      <protection/>
    </xf>
    <xf numFmtId="0" fontId="31" fillId="0" borderId="62" xfId="94" applyFont="1" applyBorder="1" applyAlignment="1">
      <alignment horizontal="center" vertical="center"/>
      <protection/>
    </xf>
    <xf numFmtId="0" fontId="31" fillId="0" borderId="32" xfId="94" applyFont="1" applyBorder="1" applyAlignment="1">
      <alignment horizontal="center" vertical="center"/>
      <protection/>
    </xf>
    <xf numFmtId="3" fontId="27" fillId="0" borderId="33" xfId="94" applyNumberFormat="1" applyBorder="1" applyAlignment="1">
      <alignment vertical="center"/>
      <protection/>
    </xf>
    <xf numFmtId="3" fontId="27" fillId="0" borderId="33" xfId="94" applyNumberFormat="1" applyFont="1" applyBorder="1" applyAlignment="1">
      <alignment vertical="center"/>
      <protection/>
    </xf>
    <xf numFmtId="3" fontId="31" fillId="0" borderId="72" xfId="94" applyNumberFormat="1" applyFont="1" applyBorder="1" applyAlignment="1">
      <alignment vertical="center"/>
      <protection/>
    </xf>
    <xf numFmtId="3" fontId="27" fillId="0" borderId="0" xfId="94" applyNumberFormat="1">
      <alignment/>
      <protection/>
    </xf>
    <xf numFmtId="3" fontId="27" fillId="0" borderId="33" xfId="94" applyNumberFormat="1" applyBorder="1">
      <alignment/>
      <protection/>
    </xf>
    <xf numFmtId="3" fontId="27" fillId="0" borderId="33" xfId="94" applyNumberFormat="1" applyBorder="1" applyAlignment="1">
      <alignment horizontal="justify" vertical="justify" wrapText="1"/>
      <protection/>
    </xf>
    <xf numFmtId="3" fontId="27" fillId="0" borderId="33" xfId="94" applyNumberFormat="1" applyBorder="1" applyAlignment="1">
      <alignment horizontal="left" vertical="justify" wrapText="1"/>
      <protection/>
    </xf>
    <xf numFmtId="3" fontId="27" fillId="0" borderId="33" xfId="94" applyNumberFormat="1" applyBorder="1" applyAlignment="1">
      <alignment horizontal="justify" vertical="center" wrapText="1"/>
      <protection/>
    </xf>
    <xf numFmtId="3" fontId="31" fillId="0" borderId="33" xfId="94" applyNumberFormat="1" applyFont="1" applyBorder="1">
      <alignment/>
      <protection/>
    </xf>
    <xf numFmtId="3" fontId="38" fillId="0" borderId="33" xfId="94" applyNumberFormat="1" applyFont="1" applyBorder="1">
      <alignment/>
      <protection/>
    </xf>
    <xf numFmtId="3" fontId="38" fillId="0" borderId="0" xfId="94" applyNumberFormat="1" applyFont="1">
      <alignment/>
      <protection/>
    </xf>
    <xf numFmtId="0" fontId="38" fillId="0" borderId="0" xfId="94" applyFont="1">
      <alignment/>
      <protection/>
    </xf>
    <xf numFmtId="3" fontId="27" fillId="0" borderId="33" xfId="94" applyNumberFormat="1" applyBorder="1" applyAlignment="1">
      <alignment horizontal="justify" vertical="distributed" wrapText="1"/>
      <protection/>
    </xf>
    <xf numFmtId="3" fontId="38" fillId="0" borderId="33" xfId="94" applyNumberFormat="1" applyFont="1" applyBorder="1">
      <alignment/>
      <protection/>
    </xf>
    <xf numFmtId="3" fontId="27" fillId="0" borderId="33" xfId="94" applyNumberFormat="1" applyFont="1" applyBorder="1">
      <alignment/>
      <protection/>
    </xf>
    <xf numFmtId="3" fontId="3" fillId="0" borderId="33" xfId="94" applyNumberFormat="1" applyFont="1" applyBorder="1" applyAlignment="1">
      <alignment horizontal="left"/>
      <protection/>
    </xf>
    <xf numFmtId="3" fontId="38" fillId="0" borderId="65" xfId="94" applyNumberFormat="1" applyFont="1" applyBorder="1" applyAlignment="1">
      <alignment horizontal="center"/>
      <protection/>
    </xf>
    <xf numFmtId="3" fontId="38" fillId="0" borderId="62" xfId="94" applyNumberFormat="1" applyFont="1" applyBorder="1">
      <alignment/>
      <protection/>
    </xf>
    <xf numFmtId="3" fontId="38" fillId="0" borderId="32" xfId="94" applyNumberFormat="1" applyFont="1" applyBorder="1">
      <alignment/>
      <protection/>
    </xf>
    <xf numFmtId="3" fontId="27" fillId="0" borderId="0" xfId="94" applyNumberFormat="1" applyFont="1">
      <alignment/>
      <protection/>
    </xf>
    <xf numFmtId="3" fontId="31" fillId="0" borderId="65" xfId="94" applyNumberFormat="1" applyFont="1" applyBorder="1" applyAlignment="1">
      <alignment horizontal="center" vertical="center"/>
      <protection/>
    </xf>
    <xf numFmtId="3" fontId="31" fillId="0" borderId="62" xfId="94" applyNumberFormat="1" applyFont="1" applyBorder="1" applyAlignment="1">
      <alignment horizontal="center" vertical="center"/>
      <protection/>
    </xf>
    <xf numFmtId="3" fontId="31" fillId="0" borderId="32" xfId="94" applyNumberFormat="1" applyFont="1" applyBorder="1" applyAlignment="1">
      <alignment horizontal="center" vertical="center"/>
      <protection/>
    </xf>
    <xf numFmtId="3" fontId="3" fillId="0" borderId="33" xfId="94" applyNumberFormat="1" applyFont="1" applyBorder="1" applyAlignment="1">
      <alignment vertical="center" wrapText="1"/>
      <protection/>
    </xf>
    <xf numFmtId="3" fontId="27" fillId="0" borderId="33" xfId="94" applyNumberFormat="1" applyBorder="1" applyAlignment="1">
      <alignment vertical="center" wrapText="1"/>
      <protection/>
    </xf>
    <xf numFmtId="3" fontId="32" fillId="0" borderId="65" xfId="94" applyNumberFormat="1" applyFont="1" applyBorder="1">
      <alignment/>
      <protection/>
    </xf>
    <xf numFmtId="3" fontId="32" fillId="0" borderId="62" xfId="94" applyNumberFormat="1" applyFont="1" applyBorder="1">
      <alignment/>
      <protection/>
    </xf>
    <xf numFmtId="0" fontId="3" fillId="0" borderId="25" xfId="96" applyFont="1" applyBorder="1" applyAlignment="1">
      <alignment vertical="center" wrapText="1"/>
      <protection/>
    </xf>
    <xf numFmtId="0" fontId="27" fillId="0" borderId="71" xfId="94" applyFont="1" applyBorder="1" applyAlignment="1">
      <alignment horizontal="center"/>
      <protection/>
    </xf>
    <xf numFmtId="0" fontId="27" fillId="0" borderId="0" xfId="94" applyFont="1" applyBorder="1">
      <alignment/>
      <protection/>
    </xf>
    <xf numFmtId="3" fontId="3" fillId="0" borderId="0" xfId="94" applyNumberFormat="1" applyFont="1" applyBorder="1">
      <alignment/>
      <protection/>
    </xf>
    <xf numFmtId="0" fontId="31" fillId="0" borderId="60" xfId="94" applyFont="1" applyBorder="1" applyAlignment="1">
      <alignment/>
      <protection/>
    </xf>
    <xf numFmtId="0" fontId="27" fillId="0" borderId="35" xfId="94" applyFont="1" applyBorder="1" applyAlignment="1">
      <alignment/>
      <protection/>
    </xf>
    <xf numFmtId="0" fontId="3" fillId="0" borderId="60" xfId="94" applyFont="1" applyBorder="1" applyAlignment="1">
      <alignment/>
      <protection/>
    </xf>
    <xf numFmtId="0" fontId="27" fillId="0" borderId="35" xfId="94" applyBorder="1" applyAlignment="1">
      <alignment/>
      <protection/>
    </xf>
    <xf numFmtId="0" fontId="3" fillId="0" borderId="54" xfId="94" applyFont="1" applyBorder="1" applyAlignment="1">
      <alignment/>
      <protection/>
    </xf>
    <xf numFmtId="0" fontId="27" fillId="0" borderId="55" xfId="94" applyBorder="1" applyAlignment="1">
      <alignment/>
      <protection/>
    </xf>
    <xf numFmtId="0" fontId="3" fillId="0" borderId="0" xfId="94" applyFont="1" applyBorder="1" applyAlignment="1">
      <alignment horizontal="center"/>
      <protection/>
    </xf>
    <xf numFmtId="0" fontId="27" fillId="0" borderId="0" xfId="94" applyAlignment="1">
      <alignment/>
      <protection/>
    </xf>
    <xf numFmtId="0" fontId="31" fillId="0" borderId="73" xfId="94" applyFont="1" applyBorder="1" applyAlignment="1">
      <alignment horizontal="justify" vertical="center"/>
      <protection/>
    </xf>
    <xf numFmtId="0" fontId="27" fillId="0" borderId="39" xfId="94" applyBorder="1" applyAlignment="1">
      <alignment vertical="center"/>
      <protection/>
    </xf>
    <xf numFmtId="0" fontId="31" fillId="0" borderId="37" xfId="94" applyFont="1" applyBorder="1" applyAlignment="1">
      <alignment horizontal="center" vertical="center" wrapText="1"/>
      <protection/>
    </xf>
    <xf numFmtId="0" fontId="27" fillId="0" borderId="0" xfId="94" applyAlignment="1">
      <alignment vertical="center"/>
      <protection/>
    </xf>
    <xf numFmtId="0" fontId="31" fillId="0" borderId="34" xfId="94" applyFont="1" applyBorder="1" applyAlignment="1">
      <alignment horizontal="center" vertical="center"/>
      <protection/>
    </xf>
    <xf numFmtId="0" fontId="27" fillId="0" borderId="35" xfId="94" applyBorder="1" applyAlignment="1">
      <alignment horizontal="center"/>
      <protection/>
    </xf>
    <xf numFmtId="0" fontId="27" fillId="0" borderId="71" xfId="94" applyBorder="1" applyAlignment="1">
      <alignment horizontal="center"/>
      <protection/>
    </xf>
    <xf numFmtId="0" fontId="32" fillId="0" borderId="35" xfId="94" applyFont="1" applyBorder="1" applyAlignment="1">
      <alignment/>
      <protection/>
    </xf>
    <xf numFmtId="0" fontId="3" fillId="0" borderId="41" xfId="94" applyFont="1" applyBorder="1" applyAlignment="1">
      <alignment/>
      <protection/>
    </xf>
    <xf numFmtId="0" fontId="32" fillId="0" borderId="37" xfId="94" applyFont="1" applyBorder="1" applyAlignment="1">
      <alignment/>
      <protection/>
    </xf>
    <xf numFmtId="0" fontId="27" fillId="0" borderId="37" xfId="94" applyBorder="1" applyAlignment="1">
      <alignment/>
      <protection/>
    </xf>
    <xf numFmtId="0" fontId="27" fillId="0" borderId="0" xfId="94" applyBorder="1" applyAlignment="1">
      <alignment/>
      <protection/>
    </xf>
    <xf numFmtId="0" fontId="27" fillId="0" borderId="0" xfId="94" applyFont="1" applyAlignment="1">
      <alignment/>
      <protection/>
    </xf>
    <xf numFmtId="0" fontId="3" fillId="0" borderId="0" xfId="94" applyFont="1" applyBorder="1" applyAlignment="1">
      <alignment/>
      <protection/>
    </xf>
    <xf numFmtId="16" fontId="3" fillId="0" borderId="0" xfId="94" applyNumberFormat="1" applyFont="1" applyBorder="1" applyAlignment="1">
      <alignment/>
      <protection/>
    </xf>
    <xf numFmtId="0" fontId="32" fillId="0" borderId="58" xfId="94" applyFont="1" applyBorder="1" applyAlignment="1">
      <alignment vertical="center"/>
      <protection/>
    </xf>
    <xf numFmtId="0" fontId="28" fillId="0" borderId="58" xfId="94" applyFont="1" applyBorder="1" applyAlignment="1">
      <alignment vertical="center"/>
      <protection/>
    </xf>
    <xf numFmtId="0" fontId="28" fillId="0" borderId="31" xfId="94" applyFont="1" applyBorder="1" applyAlignment="1">
      <alignment vertical="center"/>
      <protection/>
    </xf>
    <xf numFmtId="0" fontId="27" fillId="0" borderId="0" xfId="94" applyFont="1" applyAlignment="1">
      <alignment horizontal="right"/>
      <protection/>
    </xf>
    <xf numFmtId="0" fontId="30" fillId="0" borderId="0" xfId="94" applyFont="1" applyAlignment="1">
      <alignment horizontal="center"/>
      <protection/>
    </xf>
    <xf numFmtId="0" fontId="27" fillId="0" borderId="0" xfId="94" applyAlignment="1">
      <alignment horizontal="center"/>
      <protection/>
    </xf>
    <xf numFmtId="0" fontId="32" fillId="0" borderId="58" xfId="94" applyFont="1" applyBorder="1" applyAlignment="1">
      <alignment horizontal="center" vertical="center"/>
      <protection/>
    </xf>
    <xf numFmtId="0" fontId="28" fillId="0" borderId="58" xfId="94" applyFont="1" applyBorder="1" applyAlignment="1">
      <alignment horizontal="center" vertical="center"/>
      <protection/>
    </xf>
    <xf numFmtId="0" fontId="27" fillId="0" borderId="67" xfId="94" applyBorder="1" applyAlignment="1">
      <alignment vertical="center"/>
      <protection/>
    </xf>
    <xf numFmtId="0" fontId="27" fillId="0" borderId="55" xfId="94" applyBorder="1" applyAlignment="1">
      <alignment vertical="center"/>
      <protection/>
    </xf>
    <xf numFmtId="0" fontId="27" fillId="0" borderId="0" xfId="94" applyFont="1" applyBorder="1" applyAlignment="1">
      <alignment horizontal="right"/>
      <protection/>
    </xf>
    <xf numFmtId="3" fontId="4" fillId="0" borderId="74" xfId="96" applyNumberFormat="1" applyFont="1" applyFill="1" applyBorder="1" applyAlignment="1">
      <alignment horizontal="center" vertical="center"/>
      <protection/>
    </xf>
    <xf numFmtId="3" fontId="3" fillId="0" borderId="75" xfId="96" applyNumberFormat="1" applyFont="1" applyFill="1" applyBorder="1" applyAlignment="1">
      <alignment vertical="center"/>
      <protection/>
    </xf>
    <xf numFmtId="0" fontId="30" fillId="0" borderId="0" xfId="94" applyFont="1" applyAlignment="1">
      <alignment horizontal="center" vertical="justify"/>
      <protection/>
    </xf>
    <xf numFmtId="0" fontId="29" fillId="0" borderId="0" xfId="94" applyFont="1" applyAlignment="1">
      <alignment horizontal="center" vertical="justify"/>
      <protection/>
    </xf>
    <xf numFmtId="0" fontId="30" fillId="0" borderId="0" xfId="94" applyFont="1" applyAlignment="1">
      <alignment/>
      <protection/>
    </xf>
    <xf numFmtId="0" fontId="30" fillId="0" borderId="0" xfId="94" applyFont="1" applyAlignment="1">
      <alignment horizontal="center"/>
      <protection/>
    </xf>
    <xf numFmtId="0" fontId="27" fillId="0" borderId="0" xfId="94" applyAlignment="1">
      <alignment horizontal="right"/>
      <protection/>
    </xf>
  </cellXfs>
  <cellStyles count="9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Figyelmeztetés" xfId="77"/>
    <cellStyle name="Good" xfId="78"/>
    <cellStyle name="Heading 1" xfId="79"/>
    <cellStyle name="Heading 2" xfId="80"/>
    <cellStyle name="Heading 3" xfId="81"/>
    <cellStyle name="Heading 4" xfId="82"/>
    <cellStyle name="Hiperhivatkozás" xfId="83"/>
    <cellStyle name="Hivatkozott cella" xfId="84"/>
    <cellStyle name="Input" xfId="85"/>
    <cellStyle name="Jegyzet" xfId="86"/>
    <cellStyle name="Jó" xfId="87"/>
    <cellStyle name="Kimenet" xfId="88"/>
    <cellStyle name="Linked Cell" xfId="89"/>
    <cellStyle name="Magyarázó szöveg" xfId="90"/>
    <cellStyle name="Már látott hiperhivatkozás" xfId="91"/>
    <cellStyle name="Neutral" xfId="92"/>
    <cellStyle name="Normál 2" xfId="93"/>
    <cellStyle name="Normál 3" xfId="94"/>
    <cellStyle name="Normál 4" xfId="95"/>
    <cellStyle name="Normál_  3   _2010.évi állami" xfId="96"/>
    <cellStyle name="Normál_ÖKIADELÖ" xfId="97"/>
    <cellStyle name="Normal_tanusitv" xfId="98"/>
    <cellStyle name="Note" xfId="99"/>
    <cellStyle name="Output" xfId="100"/>
    <cellStyle name="Összesen" xfId="101"/>
    <cellStyle name="Currency" xfId="102"/>
    <cellStyle name="Currency [0]" xfId="103"/>
    <cellStyle name="Rossz" xfId="104"/>
    <cellStyle name="Semleges" xfId="105"/>
    <cellStyle name="Számítás" xfId="106"/>
    <cellStyle name="Percent" xfId="107"/>
    <cellStyle name="Title" xfId="108"/>
    <cellStyle name="Total" xfId="109"/>
    <cellStyle name="Warning Text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33"/>
  <sheetViews>
    <sheetView tabSelected="1" zoomScalePageLayoutView="0" workbookViewId="0" topLeftCell="A1">
      <selection activeCell="T29" sqref="T29"/>
    </sheetView>
  </sheetViews>
  <sheetFormatPr defaultColWidth="9.140625" defaultRowHeight="15"/>
  <cols>
    <col min="1" max="1" width="1.57421875" style="36" customWidth="1"/>
    <col min="2" max="2" width="2.00390625" style="36" customWidth="1"/>
    <col min="3" max="3" width="2.421875" style="36" customWidth="1"/>
    <col min="4" max="6" width="9.140625" style="36" customWidth="1"/>
    <col min="7" max="7" width="13.28125" style="36" customWidth="1"/>
    <col min="8" max="8" width="5.00390625" style="36" hidden="1" customWidth="1"/>
    <col min="9" max="9" width="0.13671875" style="189" hidden="1" customWidth="1"/>
    <col min="10" max="10" width="9.421875" style="189" hidden="1" customWidth="1"/>
    <col min="11" max="11" width="9.57421875" style="189" customWidth="1"/>
    <col min="12" max="12" width="8.421875" style="36" hidden="1" customWidth="1"/>
    <col min="13" max="13" width="0.2890625" style="36" hidden="1" customWidth="1"/>
    <col min="14" max="14" width="0.13671875" style="36" hidden="1" customWidth="1"/>
    <col min="15" max="15" width="6.7109375" style="36" hidden="1" customWidth="1"/>
    <col min="16" max="16" width="9.140625" style="36" hidden="1" customWidth="1"/>
    <col min="17" max="17" width="10.140625" style="36" customWidth="1"/>
    <col min="18" max="18" width="2.57421875" style="36" hidden="1" customWidth="1"/>
    <col min="19" max="19" width="10.140625" style="36" customWidth="1"/>
    <col min="20" max="20" width="9.28125" style="36" customWidth="1"/>
    <col min="21" max="16384" width="9.140625" style="36" customWidth="1"/>
  </cols>
  <sheetData>
    <row r="1" spans="3:21" ht="13.5" customHeight="1"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S1" s="338" t="s">
        <v>48</v>
      </c>
      <c r="T1" s="319"/>
      <c r="U1" s="319"/>
    </row>
    <row r="2" spans="3:20" s="38" customFormat="1" ht="15">
      <c r="C2" s="39"/>
      <c r="D2" s="39"/>
      <c r="E2" s="339" t="s">
        <v>49</v>
      </c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19"/>
      <c r="S2" s="319"/>
      <c r="T2" s="319"/>
    </row>
    <row r="3" spans="3:17" s="38" customFormat="1" ht="15">
      <c r="C3" s="39"/>
      <c r="D3" s="39"/>
      <c r="E3" s="40"/>
      <c r="F3" s="339" t="s">
        <v>50</v>
      </c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</row>
    <row r="4" spans="3:20" s="38" customFormat="1" ht="15" customHeight="1">
      <c r="C4" s="39"/>
      <c r="D4" s="339" t="s">
        <v>51</v>
      </c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</row>
    <row r="5" spans="3:16" s="38" customFormat="1" ht="12.75" customHeight="1">
      <c r="C5" s="40"/>
      <c r="D5" s="39"/>
      <c r="E5" s="39"/>
      <c r="F5" s="40"/>
      <c r="G5" s="39"/>
      <c r="H5" s="39"/>
      <c r="I5" s="41"/>
      <c r="J5" s="39" t="s">
        <v>52</v>
      </c>
      <c r="K5" s="39"/>
      <c r="L5" s="39"/>
      <c r="M5" s="39"/>
      <c r="N5" s="39"/>
      <c r="P5" s="42"/>
    </row>
    <row r="6" spans="3:21" ht="13.5" customHeight="1" thickBot="1">
      <c r="C6" s="37"/>
      <c r="D6" s="37"/>
      <c r="E6" s="37"/>
      <c r="F6" s="43"/>
      <c r="G6" s="43"/>
      <c r="H6" s="43"/>
      <c r="I6" s="43" t="s">
        <v>53</v>
      </c>
      <c r="J6" s="43"/>
      <c r="K6" s="43"/>
      <c r="L6" s="43"/>
      <c r="M6" s="43"/>
      <c r="N6" s="43"/>
      <c r="O6" s="44"/>
      <c r="P6" s="44"/>
      <c r="Q6" s="345" t="s">
        <v>54</v>
      </c>
      <c r="R6" s="345"/>
      <c r="S6" s="345"/>
      <c r="T6" s="319"/>
      <c r="U6" s="319"/>
    </row>
    <row r="7" spans="1:21" s="53" customFormat="1" ht="35.25" customHeight="1" thickBot="1">
      <c r="A7" s="45"/>
      <c r="B7" s="341" t="s">
        <v>55</v>
      </c>
      <c r="C7" s="342"/>
      <c r="D7" s="342"/>
      <c r="E7" s="342"/>
      <c r="F7" s="342"/>
      <c r="G7" s="342"/>
      <c r="H7" s="46"/>
      <c r="I7" s="47" t="s">
        <v>56</v>
      </c>
      <c r="J7" s="48" t="s">
        <v>57</v>
      </c>
      <c r="K7" s="320" t="s">
        <v>58</v>
      </c>
      <c r="L7" s="49" t="s">
        <v>59</v>
      </c>
      <c r="M7" s="49"/>
      <c r="N7" s="50" t="s">
        <v>60</v>
      </c>
      <c r="O7" s="49" t="s">
        <v>61</v>
      </c>
      <c r="P7" s="51" t="s">
        <v>62</v>
      </c>
      <c r="Q7" s="322" t="s">
        <v>63</v>
      </c>
      <c r="R7" s="52" t="s">
        <v>64</v>
      </c>
      <c r="S7" s="324" t="s">
        <v>290</v>
      </c>
      <c r="T7" s="325"/>
      <c r="U7" s="326"/>
    </row>
    <row r="8" spans="1:21" s="53" customFormat="1" ht="35.25" customHeight="1" thickBot="1">
      <c r="A8" s="54"/>
      <c r="B8" s="55"/>
      <c r="C8" s="56"/>
      <c r="D8" s="56"/>
      <c r="E8" s="56"/>
      <c r="F8" s="56"/>
      <c r="G8" s="56"/>
      <c r="H8" s="57"/>
      <c r="I8" s="58"/>
      <c r="J8" s="59"/>
      <c r="K8" s="343"/>
      <c r="L8" s="60"/>
      <c r="M8" s="60"/>
      <c r="N8" s="61"/>
      <c r="O8" s="60"/>
      <c r="P8" s="62"/>
      <c r="Q8" s="344"/>
      <c r="R8" s="63"/>
      <c r="S8" s="64" t="s">
        <v>65</v>
      </c>
      <c r="T8" s="64" t="s">
        <v>66</v>
      </c>
      <c r="U8" s="64" t="s">
        <v>67</v>
      </c>
    </row>
    <row r="9" spans="1:21" s="70" customFormat="1" ht="13.5">
      <c r="A9" s="65" t="s">
        <v>68</v>
      </c>
      <c r="B9" s="329" t="s">
        <v>69</v>
      </c>
      <c r="C9" s="330"/>
      <c r="D9" s="330"/>
      <c r="E9" s="330"/>
      <c r="F9" s="330"/>
      <c r="G9" s="330"/>
      <c r="H9" s="57"/>
      <c r="I9" s="66">
        <f>SUM(I11,I15,)</f>
        <v>0</v>
      </c>
      <c r="J9" s="67">
        <f>SUM(J11,J15,)</f>
        <v>19523</v>
      </c>
      <c r="K9" s="68">
        <v>6086</v>
      </c>
      <c r="L9" s="68">
        <f aca="true" t="shared" si="0" ref="L9:S9">SUM(L10,L11,L15,)</f>
        <v>5866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>SUM(Q10,Q11,Q15,)</f>
        <v>7227</v>
      </c>
      <c r="R9" s="68">
        <f t="shared" si="0"/>
        <v>300</v>
      </c>
      <c r="S9" s="68">
        <f t="shared" si="0"/>
        <v>2899</v>
      </c>
      <c r="T9" s="68">
        <f>SUM(T10,T11,T15,)</f>
        <v>2899</v>
      </c>
      <c r="U9" s="69"/>
    </row>
    <row r="10" spans="1:21" s="70" customFormat="1" ht="13.5">
      <c r="A10" s="65"/>
      <c r="B10" s="331" t="s">
        <v>70</v>
      </c>
      <c r="C10" s="332"/>
      <c r="D10" s="332"/>
      <c r="E10" s="332"/>
      <c r="F10" s="332"/>
      <c r="G10" s="332"/>
      <c r="H10" s="57"/>
      <c r="I10" s="71"/>
      <c r="J10" s="72"/>
      <c r="K10" s="73">
        <v>6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10</v>
      </c>
      <c r="R10" s="73">
        <v>0</v>
      </c>
      <c r="S10" s="73">
        <v>9</v>
      </c>
      <c r="T10" s="73">
        <v>9</v>
      </c>
      <c r="U10" s="69"/>
    </row>
    <row r="11" spans="1:21" ht="13.5">
      <c r="A11" s="74"/>
      <c r="B11" s="42" t="s">
        <v>71</v>
      </c>
      <c r="C11" s="75"/>
      <c r="D11" s="75"/>
      <c r="E11" s="75"/>
      <c r="F11" s="75"/>
      <c r="G11" s="75"/>
      <c r="H11" s="75"/>
      <c r="I11" s="76">
        <f aca="true" t="shared" si="1" ref="I11:P11">SUM(I12:I14)</f>
        <v>0</v>
      </c>
      <c r="J11" s="77">
        <f t="shared" si="1"/>
        <v>443</v>
      </c>
      <c r="K11" s="78">
        <f>SUM(K12:K14)</f>
        <v>1270</v>
      </c>
      <c r="L11" s="78">
        <f t="shared" si="1"/>
        <v>553</v>
      </c>
      <c r="M11" s="78">
        <f t="shared" si="1"/>
        <v>0</v>
      </c>
      <c r="N11" s="78">
        <f t="shared" si="1"/>
        <v>0</v>
      </c>
      <c r="O11" s="78">
        <f t="shared" si="1"/>
        <v>0</v>
      </c>
      <c r="P11" s="78">
        <f t="shared" si="1"/>
        <v>0</v>
      </c>
      <c r="Q11" s="78">
        <f>SUM(Q12:Q14)</f>
        <v>1030</v>
      </c>
      <c r="R11" s="78"/>
      <c r="S11" s="78">
        <f>SUM(S12:S14)</f>
        <v>970</v>
      </c>
      <c r="T11" s="78">
        <f>SUM(T12:T14)</f>
        <v>970</v>
      </c>
      <c r="U11" s="79"/>
    </row>
    <row r="12" spans="1:21" ht="13.5">
      <c r="A12" s="74"/>
      <c r="B12" s="42"/>
      <c r="C12" s="333" t="s">
        <v>72</v>
      </c>
      <c r="D12" s="333"/>
      <c r="E12" s="333"/>
      <c r="F12" s="333"/>
      <c r="G12" s="333"/>
      <c r="H12" s="75"/>
      <c r="I12" s="76"/>
      <c r="J12" s="77">
        <v>437</v>
      </c>
      <c r="K12" s="80">
        <v>1219</v>
      </c>
      <c r="L12" s="78">
        <v>546</v>
      </c>
      <c r="M12" s="78"/>
      <c r="N12" s="77"/>
      <c r="O12" s="80"/>
      <c r="P12" s="77"/>
      <c r="Q12" s="80">
        <v>980</v>
      </c>
      <c r="R12" s="80"/>
      <c r="S12" s="80">
        <v>850</v>
      </c>
      <c r="T12" s="80">
        <v>850</v>
      </c>
      <c r="U12" s="79"/>
    </row>
    <row r="13" spans="1:21" ht="13.5">
      <c r="A13" s="74"/>
      <c r="B13" s="42"/>
      <c r="C13" s="333" t="s">
        <v>73</v>
      </c>
      <c r="D13" s="333"/>
      <c r="E13" s="333"/>
      <c r="F13" s="333"/>
      <c r="G13" s="333"/>
      <c r="H13" s="75"/>
      <c r="I13" s="76">
        <v>0</v>
      </c>
      <c r="J13" s="77">
        <v>0</v>
      </c>
      <c r="K13" s="80">
        <v>0</v>
      </c>
      <c r="L13" s="78">
        <v>0</v>
      </c>
      <c r="M13" s="78"/>
      <c r="N13" s="77"/>
      <c r="O13" s="80"/>
      <c r="P13" s="77"/>
      <c r="Q13" s="80">
        <v>0</v>
      </c>
      <c r="R13" s="80"/>
      <c r="S13" s="80">
        <v>20</v>
      </c>
      <c r="T13" s="80">
        <v>20</v>
      </c>
      <c r="U13" s="79"/>
    </row>
    <row r="14" spans="1:21" ht="13.5">
      <c r="A14" s="74"/>
      <c r="B14" s="42"/>
      <c r="C14" s="75" t="s">
        <v>74</v>
      </c>
      <c r="D14" s="75"/>
      <c r="E14" s="75"/>
      <c r="F14" s="75"/>
      <c r="G14" s="75"/>
      <c r="H14" s="75"/>
      <c r="I14" s="76"/>
      <c r="J14" s="77">
        <v>6</v>
      </c>
      <c r="K14" s="80">
        <v>51</v>
      </c>
      <c r="L14" s="78">
        <v>7</v>
      </c>
      <c r="M14" s="78"/>
      <c r="N14" s="77"/>
      <c r="O14" s="80"/>
      <c r="P14" s="77"/>
      <c r="Q14" s="80">
        <v>50</v>
      </c>
      <c r="R14" s="80"/>
      <c r="S14" s="80">
        <v>100</v>
      </c>
      <c r="T14" s="80">
        <v>100</v>
      </c>
      <c r="U14" s="79"/>
    </row>
    <row r="15" spans="1:21" ht="13.5">
      <c r="A15" s="74"/>
      <c r="B15" s="42" t="s">
        <v>75</v>
      </c>
      <c r="C15" s="75"/>
      <c r="D15" s="75"/>
      <c r="E15" s="75"/>
      <c r="F15" s="75"/>
      <c r="G15" s="75"/>
      <c r="H15" s="75"/>
      <c r="I15" s="76">
        <f aca="true" t="shared" si="2" ref="I15:P15">SUM(I16,I17,I21,I27)</f>
        <v>0</v>
      </c>
      <c r="J15" s="77">
        <f t="shared" si="2"/>
        <v>19080</v>
      </c>
      <c r="K15" s="78">
        <v>6080</v>
      </c>
      <c r="L15" s="78">
        <f t="shared" si="2"/>
        <v>5313</v>
      </c>
      <c r="M15" s="78">
        <f t="shared" si="2"/>
        <v>0</v>
      </c>
      <c r="N15" s="78">
        <f t="shared" si="2"/>
        <v>0</v>
      </c>
      <c r="O15" s="78">
        <f t="shared" si="2"/>
        <v>0</v>
      </c>
      <c r="P15" s="78">
        <f t="shared" si="2"/>
        <v>0</v>
      </c>
      <c r="Q15" s="78">
        <f>SUM(Q17,Q21,Q27)</f>
        <v>6187</v>
      </c>
      <c r="R15" s="78">
        <f>SUM(R16,R20,R21,R27)</f>
        <v>300</v>
      </c>
      <c r="S15" s="78">
        <f>SUM(S17,S21,S27)</f>
        <v>1920</v>
      </c>
      <c r="T15" s="78">
        <f>SUM(T17,T21,T27)</f>
        <v>1920</v>
      </c>
      <c r="U15" s="79"/>
    </row>
    <row r="16" spans="1:21" ht="13.5">
      <c r="A16" s="74"/>
      <c r="B16" s="42"/>
      <c r="C16" s="75" t="s">
        <v>76</v>
      </c>
      <c r="D16" s="75"/>
      <c r="E16" s="75"/>
      <c r="F16" s="75"/>
      <c r="G16" s="75"/>
      <c r="H16" s="75"/>
      <c r="I16" s="76">
        <v>0</v>
      </c>
      <c r="J16" s="77">
        <v>0</v>
      </c>
      <c r="K16" s="80">
        <v>0</v>
      </c>
      <c r="L16" s="78">
        <v>0</v>
      </c>
      <c r="M16" s="78"/>
      <c r="N16" s="77">
        <v>0</v>
      </c>
      <c r="O16" s="80"/>
      <c r="P16" s="77">
        <v>0</v>
      </c>
      <c r="Q16" s="80">
        <v>0</v>
      </c>
      <c r="R16" s="80"/>
      <c r="S16" s="80">
        <v>0</v>
      </c>
      <c r="T16" s="80">
        <v>0</v>
      </c>
      <c r="U16" s="79"/>
    </row>
    <row r="17" spans="1:21" ht="13.5">
      <c r="A17" s="74"/>
      <c r="B17" s="42"/>
      <c r="C17" s="75" t="s">
        <v>77</v>
      </c>
      <c r="D17" s="75"/>
      <c r="E17" s="75"/>
      <c r="F17" s="75"/>
      <c r="G17" s="75"/>
      <c r="H17" s="75"/>
      <c r="I17" s="76">
        <f aca="true" t="shared" si="3" ref="I17:S17">SUM(I18,I20)</f>
        <v>0</v>
      </c>
      <c r="J17" s="77">
        <f t="shared" si="3"/>
        <v>1331</v>
      </c>
      <c r="K17" s="78">
        <f>SUM(K18,K20)</f>
        <v>1268</v>
      </c>
      <c r="L17" s="78">
        <f t="shared" si="3"/>
        <v>1040</v>
      </c>
      <c r="M17" s="78">
        <f t="shared" si="3"/>
        <v>0</v>
      </c>
      <c r="N17" s="78">
        <f t="shared" si="3"/>
        <v>0</v>
      </c>
      <c r="O17" s="78">
        <f t="shared" si="3"/>
        <v>0</v>
      </c>
      <c r="P17" s="78">
        <f t="shared" si="3"/>
        <v>0</v>
      </c>
      <c r="Q17" s="78">
        <f>SUM(Q18,Q20)</f>
        <v>1561</v>
      </c>
      <c r="R17" s="78">
        <f t="shared" si="3"/>
        <v>80</v>
      </c>
      <c r="S17" s="78">
        <f t="shared" si="3"/>
        <v>1600</v>
      </c>
      <c r="T17" s="78">
        <f>SUM(T18,T20)</f>
        <v>1600</v>
      </c>
      <c r="U17" s="79"/>
    </row>
    <row r="18" spans="1:21" ht="13.5">
      <c r="A18" s="74"/>
      <c r="B18" s="42"/>
      <c r="C18" s="75"/>
      <c r="D18" s="333" t="s">
        <v>78</v>
      </c>
      <c r="E18" s="333"/>
      <c r="F18" s="333"/>
      <c r="G18" s="333"/>
      <c r="H18" s="75"/>
      <c r="I18" s="76"/>
      <c r="J18" s="77">
        <v>589</v>
      </c>
      <c r="K18" s="80">
        <v>98</v>
      </c>
      <c r="L18" s="78">
        <v>670</v>
      </c>
      <c r="M18" s="78"/>
      <c r="N18" s="77"/>
      <c r="O18" s="80"/>
      <c r="P18" s="77"/>
      <c r="Q18" s="80">
        <v>61</v>
      </c>
      <c r="R18" s="80">
        <v>50</v>
      </c>
      <c r="S18" s="80">
        <v>100</v>
      </c>
      <c r="T18" s="80">
        <v>100</v>
      </c>
      <c r="U18" s="79"/>
    </row>
    <row r="19" spans="1:21" ht="13.5">
      <c r="A19" s="74"/>
      <c r="B19" s="42"/>
      <c r="C19" s="75"/>
      <c r="D19" s="75" t="s">
        <v>79</v>
      </c>
      <c r="E19" s="75"/>
      <c r="F19" s="75"/>
      <c r="G19" s="75"/>
      <c r="H19" s="75"/>
      <c r="I19" s="76"/>
      <c r="J19" s="77">
        <v>589</v>
      </c>
      <c r="K19" s="80">
        <v>0</v>
      </c>
      <c r="L19" s="78">
        <v>670</v>
      </c>
      <c r="M19" s="78"/>
      <c r="N19" s="77"/>
      <c r="O19" s="80"/>
      <c r="P19" s="77"/>
      <c r="Q19" s="80">
        <v>0</v>
      </c>
      <c r="R19" s="80">
        <v>50</v>
      </c>
      <c r="S19" s="80">
        <v>0</v>
      </c>
      <c r="T19" s="80">
        <v>0</v>
      </c>
      <c r="U19" s="79"/>
    </row>
    <row r="20" spans="1:21" ht="13.5">
      <c r="A20" s="74"/>
      <c r="B20" s="42"/>
      <c r="C20" s="75"/>
      <c r="D20" s="75" t="s">
        <v>80</v>
      </c>
      <c r="E20" s="75"/>
      <c r="F20" s="75"/>
      <c r="G20" s="75"/>
      <c r="H20" s="75"/>
      <c r="I20" s="76"/>
      <c r="J20" s="77">
        <v>742</v>
      </c>
      <c r="K20" s="80">
        <v>1170</v>
      </c>
      <c r="L20" s="78">
        <v>370</v>
      </c>
      <c r="M20" s="78"/>
      <c r="N20" s="77"/>
      <c r="O20" s="80"/>
      <c r="P20" s="77"/>
      <c r="Q20" s="80">
        <v>1500</v>
      </c>
      <c r="R20" s="80">
        <v>30</v>
      </c>
      <c r="S20" s="80">
        <v>1500</v>
      </c>
      <c r="T20" s="80">
        <v>1500</v>
      </c>
      <c r="U20" s="79"/>
    </row>
    <row r="21" spans="1:21" ht="13.5">
      <c r="A21" s="74"/>
      <c r="B21" s="42"/>
      <c r="C21" s="75" t="s">
        <v>81</v>
      </c>
      <c r="D21" s="75"/>
      <c r="E21" s="75"/>
      <c r="F21" s="75"/>
      <c r="G21" s="75"/>
      <c r="H21" s="75"/>
      <c r="I21" s="76">
        <f aca="true" t="shared" si="4" ref="I21:S21">SUM(I22:I26)</f>
        <v>0</v>
      </c>
      <c r="J21" s="77">
        <f t="shared" si="4"/>
        <v>17747</v>
      </c>
      <c r="K21" s="78">
        <f>SUM(K22:K26)</f>
        <v>4787</v>
      </c>
      <c r="L21" s="78">
        <f t="shared" si="4"/>
        <v>4265</v>
      </c>
      <c r="M21" s="78">
        <f t="shared" si="4"/>
        <v>0</v>
      </c>
      <c r="N21" s="78">
        <f t="shared" si="4"/>
        <v>0</v>
      </c>
      <c r="O21" s="78">
        <f t="shared" si="4"/>
        <v>0</v>
      </c>
      <c r="P21" s="78">
        <f t="shared" si="4"/>
        <v>0</v>
      </c>
      <c r="Q21" s="78">
        <f>SUM(Q22:Q26)</f>
        <v>4610</v>
      </c>
      <c r="R21" s="78">
        <f t="shared" si="4"/>
        <v>260</v>
      </c>
      <c r="S21" s="78">
        <f t="shared" si="4"/>
        <v>300</v>
      </c>
      <c r="T21" s="78">
        <f>SUM(T22:T26)</f>
        <v>300</v>
      </c>
      <c r="U21" s="79"/>
    </row>
    <row r="22" spans="1:21" ht="13.5">
      <c r="A22" s="74"/>
      <c r="B22" s="42"/>
      <c r="C22" s="75"/>
      <c r="D22" s="75" t="s">
        <v>82</v>
      </c>
      <c r="E22" s="75"/>
      <c r="F22" s="75"/>
      <c r="G22" s="75"/>
      <c r="H22" s="75"/>
      <c r="I22" s="76"/>
      <c r="J22" s="77">
        <v>665</v>
      </c>
      <c r="K22" s="80">
        <v>725</v>
      </c>
      <c r="L22" s="78">
        <v>596</v>
      </c>
      <c r="M22" s="78"/>
      <c r="N22" s="77"/>
      <c r="O22" s="80"/>
      <c r="P22" s="77"/>
      <c r="Q22" s="80">
        <v>682</v>
      </c>
      <c r="R22" s="80"/>
      <c r="S22" s="80">
        <v>0</v>
      </c>
      <c r="T22" s="80">
        <v>0</v>
      </c>
      <c r="U22" s="79"/>
    </row>
    <row r="23" spans="1:21" ht="13.5">
      <c r="A23" s="74"/>
      <c r="B23" s="42"/>
      <c r="C23" s="75"/>
      <c r="D23" s="75" t="s">
        <v>83</v>
      </c>
      <c r="E23" s="75"/>
      <c r="F23" s="75"/>
      <c r="G23" s="75"/>
      <c r="H23" s="75"/>
      <c r="I23" s="76"/>
      <c r="J23" s="77">
        <v>2571</v>
      </c>
      <c r="K23" s="80">
        <v>3384</v>
      </c>
      <c r="L23" s="78">
        <v>3124</v>
      </c>
      <c r="M23" s="78"/>
      <c r="N23" s="77"/>
      <c r="O23" s="80"/>
      <c r="P23" s="77"/>
      <c r="Q23" s="80">
        <v>3183</v>
      </c>
      <c r="R23" s="80">
        <v>160</v>
      </c>
      <c r="S23" s="80">
        <v>0</v>
      </c>
      <c r="T23" s="80">
        <v>0</v>
      </c>
      <c r="U23" s="79"/>
    </row>
    <row r="24" spans="1:21" ht="13.5">
      <c r="A24" s="74"/>
      <c r="B24" s="42"/>
      <c r="C24" s="75"/>
      <c r="D24" s="75" t="s">
        <v>84</v>
      </c>
      <c r="E24" s="75"/>
      <c r="F24" s="75"/>
      <c r="G24" s="75"/>
      <c r="H24" s="75"/>
      <c r="I24" s="76"/>
      <c r="J24" s="77">
        <v>13881</v>
      </c>
      <c r="K24" s="80">
        <v>0</v>
      </c>
      <c r="L24" s="78">
        <v>0</v>
      </c>
      <c r="M24" s="78"/>
      <c r="N24" s="77"/>
      <c r="O24" s="80"/>
      <c r="P24" s="77"/>
      <c r="Q24" s="80">
        <v>0</v>
      </c>
      <c r="R24" s="80"/>
      <c r="S24" s="80">
        <v>0</v>
      </c>
      <c r="T24" s="80">
        <v>0</v>
      </c>
      <c r="U24" s="79"/>
    </row>
    <row r="25" spans="1:21" ht="13.5">
      <c r="A25" s="74"/>
      <c r="B25" s="42"/>
      <c r="C25" s="75"/>
      <c r="D25" s="81" t="s">
        <v>85</v>
      </c>
      <c r="E25" s="75"/>
      <c r="F25" s="75"/>
      <c r="G25" s="75"/>
      <c r="H25" s="75"/>
      <c r="I25" s="76"/>
      <c r="J25" s="77">
        <v>630</v>
      </c>
      <c r="K25" s="80">
        <v>678</v>
      </c>
      <c r="L25" s="78">
        <v>545</v>
      </c>
      <c r="M25" s="78"/>
      <c r="N25" s="77"/>
      <c r="O25" s="80"/>
      <c r="P25" s="77"/>
      <c r="Q25" s="80">
        <v>745</v>
      </c>
      <c r="R25" s="80">
        <v>100</v>
      </c>
      <c r="S25" s="80">
        <v>300</v>
      </c>
      <c r="T25" s="80">
        <v>300</v>
      </c>
      <c r="U25" s="79"/>
    </row>
    <row r="26" spans="1:21" ht="13.5">
      <c r="A26" s="74"/>
      <c r="B26" s="42"/>
      <c r="C26" s="75"/>
      <c r="D26" s="81" t="s">
        <v>86</v>
      </c>
      <c r="E26" s="75"/>
      <c r="F26" s="75"/>
      <c r="G26" s="75"/>
      <c r="H26" s="75"/>
      <c r="I26" s="76"/>
      <c r="J26" s="77">
        <v>0</v>
      </c>
      <c r="K26" s="80">
        <v>0</v>
      </c>
      <c r="L26" s="78">
        <v>0</v>
      </c>
      <c r="M26" s="78"/>
      <c r="N26" s="77"/>
      <c r="O26" s="80"/>
      <c r="P26" s="77"/>
      <c r="Q26" s="80">
        <v>0</v>
      </c>
      <c r="R26" s="80"/>
      <c r="S26" s="80">
        <v>0</v>
      </c>
      <c r="T26" s="80">
        <v>0</v>
      </c>
      <c r="U26" s="79"/>
    </row>
    <row r="27" spans="1:21" ht="13.5">
      <c r="A27" s="82"/>
      <c r="B27" s="83"/>
      <c r="C27" s="84" t="s">
        <v>87</v>
      </c>
      <c r="D27" s="84"/>
      <c r="E27" s="84"/>
      <c r="F27" s="84"/>
      <c r="G27" s="84"/>
      <c r="H27" s="84"/>
      <c r="I27" s="76"/>
      <c r="J27" s="77">
        <v>2</v>
      </c>
      <c r="K27" s="80">
        <v>25</v>
      </c>
      <c r="L27" s="78">
        <v>8</v>
      </c>
      <c r="M27" s="78"/>
      <c r="N27" s="77"/>
      <c r="O27" s="80"/>
      <c r="P27" s="77"/>
      <c r="Q27" s="80">
        <v>16</v>
      </c>
      <c r="R27" s="80">
        <v>10</v>
      </c>
      <c r="S27" s="80">
        <v>20</v>
      </c>
      <c r="T27" s="80">
        <v>20</v>
      </c>
      <c r="U27" s="79"/>
    </row>
    <row r="28" spans="1:21" s="70" customFormat="1" ht="13.5">
      <c r="A28" s="85" t="s">
        <v>88</v>
      </c>
      <c r="B28" s="86" t="s">
        <v>89</v>
      </c>
      <c r="C28" s="87"/>
      <c r="D28" s="87"/>
      <c r="E28" s="87"/>
      <c r="F28" s="87"/>
      <c r="G28" s="87"/>
      <c r="H28" s="87"/>
      <c r="I28" s="88">
        <f aca="true" t="shared" si="5" ref="I28:T28">I29</f>
        <v>0</v>
      </c>
      <c r="J28" s="89">
        <f t="shared" si="5"/>
        <v>7581</v>
      </c>
      <c r="K28" s="90">
        <f t="shared" si="5"/>
        <v>9503</v>
      </c>
      <c r="L28" s="90">
        <f t="shared" si="5"/>
        <v>17583</v>
      </c>
      <c r="M28" s="90"/>
      <c r="N28" s="89">
        <f t="shared" si="5"/>
        <v>0</v>
      </c>
      <c r="O28" s="89">
        <f t="shared" si="5"/>
        <v>0</v>
      </c>
      <c r="P28" s="89">
        <f t="shared" si="5"/>
        <v>0</v>
      </c>
      <c r="Q28" s="90">
        <f t="shared" si="5"/>
        <v>10401</v>
      </c>
      <c r="R28" s="90">
        <f t="shared" si="5"/>
        <v>-83</v>
      </c>
      <c r="S28" s="90">
        <f t="shared" si="5"/>
        <v>12409</v>
      </c>
      <c r="T28" s="90">
        <f t="shared" si="5"/>
        <v>12409</v>
      </c>
      <c r="U28" s="69"/>
    </row>
    <row r="29" spans="1:21" ht="13.5">
      <c r="A29" s="74"/>
      <c r="B29" s="42" t="s">
        <v>90</v>
      </c>
      <c r="C29" s="42"/>
      <c r="D29" s="42"/>
      <c r="E29" s="42"/>
      <c r="F29" s="42"/>
      <c r="G29" s="42"/>
      <c r="H29" s="75"/>
      <c r="I29" s="76">
        <f>SUM(I30:I37)</f>
        <v>0</v>
      </c>
      <c r="J29" s="77">
        <f>SUM(J30:J38)</f>
        <v>7581</v>
      </c>
      <c r="K29" s="78">
        <f>SUM(K30:K38)</f>
        <v>9503</v>
      </c>
      <c r="L29" s="78">
        <f>SUM(L30:L38)</f>
        <v>17583</v>
      </c>
      <c r="M29" s="78">
        <f aca="true" t="shared" si="6" ref="M29:R29">SUM(M30:M38)</f>
        <v>0</v>
      </c>
      <c r="N29" s="78">
        <f t="shared" si="6"/>
        <v>0</v>
      </c>
      <c r="O29" s="78">
        <f t="shared" si="6"/>
        <v>0</v>
      </c>
      <c r="P29" s="78">
        <f t="shared" si="6"/>
        <v>0</v>
      </c>
      <c r="Q29" s="78">
        <f>SUM(Q30:Q38)</f>
        <v>10401</v>
      </c>
      <c r="R29" s="78">
        <f t="shared" si="6"/>
        <v>-83</v>
      </c>
      <c r="S29" s="78">
        <v>12409</v>
      </c>
      <c r="T29" s="78">
        <f>SUM(T30:T38)</f>
        <v>12409</v>
      </c>
      <c r="U29" s="79"/>
    </row>
    <row r="30" spans="1:21" ht="13.5">
      <c r="A30" s="74"/>
      <c r="B30" s="42"/>
      <c r="C30" s="75" t="s">
        <v>91</v>
      </c>
      <c r="D30" s="75"/>
      <c r="E30" s="75"/>
      <c r="F30" s="75"/>
      <c r="G30" s="75"/>
      <c r="H30" s="75"/>
      <c r="I30" s="76"/>
      <c r="J30" s="77">
        <v>311</v>
      </c>
      <c r="K30" s="80">
        <v>7072</v>
      </c>
      <c r="L30" s="80">
        <v>14564</v>
      </c>
      <c r="M30" s="80"/>
      <c r="N30" s="91"/>
      <c r="O30" s="80"/>
      <c r="P30" s="91"/>
      <c r="Q30" s="80">
        <v>7185</v>
      </c>
      <c r="R30" s="80">
        <v>-246</v>
      </c>
      <c r="S30" s="80">
        <v>11845</v>
      </c>
      <c r="T30" s="80">
        <v>11845</v>
      </c>
      <c r="U30" s="79"/>
    </row>
    <row r="31" spans="1:21" ht="13.5">
      <c r="A31" s="74"/>
      <c r="B31" s="42"/>
      <c r="C31" s="75" t="s">
        <v>92</v>
      </c>
      <c r="D31" s="75"/>
      <c r="E31" s="75"/>
      <c r="F31" s="75"/>
      <c r="G31" s="75"/>
      <c r="H31" s="75"/>
      <c r="I31" s="76">
        <v>0</v>
      </c>
      <c r="J31" s="77">
        <v>1348</v>
      </c>
      <c r="K31" s="80">
        <v>20</v>
      </c>
      <c r="L31" s="80">
        <v>444</v>
      </c>
      <c r="M31" s="80"/>
      <c r="N31" s="91"/>
      <c r="O31" s="80"/>
      <c r="P31" s="91"/>
      <c r="Q31" s="80">
        <v>91</v>
      </c>
      <c r="R31" s="80"/>
      <c r="S31" s="80">
        <v>0</v>
      </c>
      <c r="T31" s="80">
        <v>0</v>
      </c>
      <c r="U31" s="79"/>
    </row>
    <row r="32" spans="1:21" ht="13.5">
      <c r="A32" s="74"/>
      <c r="B32" s="42"/>
      <c r="C32" s="75" t="s">
        <v>93</v>
      </c>
      <c r="D32" s="75"/>
      <c r="E32" s="75"/>
      <c r="F32" s="75"/>
      <c r="G32" s="75"/>
      <c r="H32" s="75"/>
      <c r="I32" s="76">
        <v>0</v>
      </c>
      <c r="J32" s="77">
        <v>0</v>
      </c>
      <c r="K32" s="80">
        <v>0</v>
      </c>
      <c r="L32" s="80">
        <v>0</v>
      </c>
      <c r="M32" s="80"/>
      <c r="N32" s="91"/>
      <c r="O32" s="80"/>
      <c r="P32" s="91"/>
      <c r="Q32" s="80">
        <v>0</v>
      </c>
      <c r="R32" s="80"/>
      <c r="S32" s="80">
        <v>0</v>
      </c>
      <c r="T32" s="80">
        <v>0</v>
      </c>
      <c r="U32" s="79"/>
    </row>
    <row r="33" spans="1:21" ht="13.5">
      <c r="A33" s="74"/>
      <c r="B33" s="42"/>
      <c r="C33" s="75" t="s">
        <v>94</v>
      </c>
      <c r="D33" s="75"/>
      <c r="E33" s="75"/>
      <c r="F33" s="75"/>
      <c r="G33" s="75"/>
      <c r="H33" s="75"/>
      <c r="I33" s="76">
        <v>0</v>
      </c>
      <c r="J33" s="77">
        <v>0</v>
      </c>
      <c r="K33" s="80">
        <v>0</v>
      </c>
      <c r="L33" s="80">
        <v>0</v>
      </c>
      <c r="M33" s="80"/>
      <c r="N33" s="91"/>
      <c r="O33" s="80"/>
      <c r="P33" s="91"/>
      <c r="Q33" s="80">
        <v>0</v>
      </c>
      <c r="R33" s="80"/>
      <c r="S33" s="80">
        <v>0</v>
      </c>
      <c r="T33" s="80">
        <v>0</v>
      </c>
      <c r="U33" s="79"/>
    </row>
    <row r="34" spans="1:21" ht="13.5">
      <c r="A34" s="74"/>
      <c r="B34" s="42"/>
      <c r="C34" s="334" t="s">
        <v>95</v>
      </c>
      <c r="D34" s="319"/>
      <c r="E34" s="319"/>
      <c r="F34" s="319"/>
      <c r="G34" s="319"/>
      <c r="H34" s="75"/>
      <c r="I34" s="76"/>
      <c r="J34" s="77">
        <v>2850</v>
      </c>
      <c r="K34" s="80">
        <v>1479</v>
      </c>
      <c r="L34" s="80">
        <v>2575</v>
      </c>
      <c r="M34" s="80"/>
      <c r="N34" s="91"/>
      <c r="O34" s="80"/>
      <c r="P34" s="91"/>
      <c r="Q34" s="80">
        <v>1422</v>
      </c>
      <c r="R34" s="80">
        <v>-22</v>
      </c>
      <c r="S34" s="80">
        <v>499</v>
      </c>
      <c r="T34" s="80">
        <v>499</v>
      </c>
      <c r="U34" s="79"/>
    </row>
    <row r="35" spans="1:21" ht="13.5">
      <c r="A35" s="74"/>
      <c r="B35" s="42"/>
      <c r="C35" s="75" t="s">
        <v>96</v>
      </c>
      <c r="D35" s="75"/>
      <c r="E35" s="75"/>
      <c r="F35" s="75"/>
      <c r="G35" s="75"/>
      <c r="H35" s="92"/>
      <c r="I35" s="76">
        <v>0</v>
      </c>
      <c r="J35" s="77">
        <v>1423</v>
      </c>
      <c r="K35" s="80">
        <v>0</v>
      </c>
      <c r="L35" s="80">
        <v>0</v>
      </c>
      <c r="M35" s="80"/>
      <c r="N35" s="91"/>
      <c r="O35" s="80"/>
      <c r="P35" s="91"/>
      <c r="Q35" s="80">
        <v>0</v>
      </c>
      <c r="R35" s="80"/>
      <c r="S35" s="80">
        <v>0</v>
      </c>
      <c r="T35" s="80">
        <v>0</v>
      </c>
      <c r="U35" s="79"/>
    </row>
    <row r="36" spans="1:21" ht="13.5">
      <c r="A36" s="74"/>
      <c r="B36" s="42"/>
      <c r="C36" s="93" t="s">
        <v>97</v>
      </c>
      <c r="D36" s="75"/>
      <c r="E36" s="75"/>
      <c r="F36" s="75"/>
      <c r="G36" s="75"/>
      <c r="H36" s="92"/>
      <c r="I36" s="76"/>
      <c r="J36" s="77">
        <v>1649</v>
      </c>
      <c r="K36" s="80">
        <v>882</v>
      </c>
      <c r="L36" s="80">
        <v>0</v>
      </c>
      <c r="M36" s="80"/>
      <c r="N36" s="91"/>
      <c r="O36" s="80"/>
      <c r="P36" s="91"/>
      <c r="Q36" s="80">
        <v>1632</v>
      </c>
      <c r="R36" s="80"/>
      <c r="S36" s="80">
        <v>0</v>
      </c>
      <c r="T36" s="80">
        <v>0</v>
      </c>
      <c r="U36" s="79"/>
    </row>
    <row r="37" spans="1:21" ht="13.5">
      <c r="A37" s="82"/>
      <c r="B37" s="83"/>
      <c r="C37" s="94" t="s">
        <v>98</v>
      </c>
      <c r="D37" s="75"/>
      <c r="E37" s="75"/>
      <c r="F37" s="75"/>
      <c r="G37" s="75"/>
      <c r="H37" s="95"/>
      <c r="I37" s="76"/>
      <c r="J37" s="77">
        <v>0</v>
      </c>
      <c r="K37" s="80">
        <v>0</v>
      </c>
      <c r="L37" s="80">
        <v>0</v>
      </c>
      <c r="M37" s="80"/>
      <c r="N37" s="91"/>
      <c r="O37" s="80"/>
      <c r="P37" s="91"/>
      <c r="Q37" s="80">
        <v>0</v>
      </c>
      <c r="R37" s="80"/>
      <c r="S37" s="80">
        <v>0</v>
      </c>
      <c r="T37" s="80">
        <v>0</v>
      </c>
      <c r="U37" s="79"/>
    </row>
    <row r="38" spans="1:21" ht="13.5">
      <c r="A38" s="74"/>
      <c r="B38" s="42"/>
      <c r="C38" s="334" t="s">
        <v>99</v>
      </c>
      <c r="D38" s="319"/>
      <c r="E38" s="319"/>
      <c r="F38" s="319"/>
      <c r="G38" s="319"/>
      <c r="H38" s="75"/>
      <c r="I38" s="76"/>
      <c r="J38" s="77"/>
      <c r="K38" s="80">
        <v>50</v>
      </c>
      <c r="L38" s="91"/>
      <c r="M38" s="91"/>
      <c r="N38" s="91"/>
      <c r="O38" s="91"/>
      <c r="P38" s="91"/>
      <c r="Q38" s="80">
        <v>71</v>
      </c>
      <c r="R38" s="91">
        <v>185</v>
      </c>
      <c r="S38" s="80">
        <v>65</v>
      </c>
      <c r="T38" s="80">
        <v>65</v>
      </c>
      <c r="U38" s="79"/>
    </row>
    <row r="39" spans="1:21" s="70" customFormat="1" ht="13.5">
      <c r="A39" s="96" t="s">
        <v>100</v>
      </c>
      <c r="B39" s="87"/>
      <c r="C39" s="57"/>
      <c r="D39" s="57"/>
      <c r="E39" s="57"/>
      <c r="F39" s="57"/>
      <c r="G39" s="57"/>
      <c r="H39" s="87"/>
      <c r="I39" s="88">
        <f aca="true" t="shared" si="7" ref="I39:S39">SUM(I40:I43)</f>
        <v>0</v>
      </c>
      <c r="J39" s="89">
        <f t="shared" si="7"/>
        <v>947</v>
      </c>
      <c r="K39" s="90">
        <f>SUM(K40:K43)</f>
        <v>1639</v>
      </c>
      <c r="L39" s="89">
        <f t="shared" si="7"/>
        <v>0</v>
      </c>
      <c r="M39" s="89">
        <f t="shared" si="7"/>
        <v>0</v>
      </c>
      <c r="N39" s="89">
        <f t="shared" si="7"/>
        <v>0</v>
      </c>
      <c r="O39" s="89">
        <f t="shared" si="7"/>
        <v>0</v>
      </c>
      <c r="P39" s="89">
        <f t="shared" si="7"/>
        <v>0</v>
      </c>
      <c r="Q39" s="90">
        <f>SUM(Q40:Q43)</f>
        <v>0</v>
      </c>
      <c r="R39" s="89">
        <f t="shared" si="7"/>
        <v>650</v>
      </c>
      <c r="S39" s="90">
        <f t="shared" si="7"/>
        <v>0</v>
      </c>
      <c r="T39" s="90">
        <f>SUM(T40:T43)</f>
        <v>0</v>
      </c>
      <c r="U39" s="69"/>
    </row>
    <row r="40" spans="1:21" ht="13.5">
      <c r="A40" s="97"/>
      <c r="B40" s="75" t="s">
        <v>101</v>
      </c>
      <c r="C40" s="75"/>
      <c r="D40" s="75"/>
      <c r="E40" s="75"/>
      <c r="F40" s="75"/>
      <c r="G40" s="75"/>
      <c r="H40" s="75"/>
      <c r="I40" s="76">
        <v>0</v>
      </c>
      <c r="J40" s="77">
        <v>400</v>
      </c>
      <c r="K40" s="80">
        <v>1403</v>
      </c>
      <c r="L40" s="80">
        <v>0</v>
      </c>
      <c r="M40" s="80"/>
      <c r="N40" s="91"/>
      <c r="O40" s="80"/>
      <c r="P40" s="91"/>
      <c r="Q40" s="80">
        <v>0</v>
      </c>
      <c r="R40" s="80"/>
      <c r="S40" s="80">
        <v>0</v>
      </c>
      <c r="T40" s="80">
        <v>0</v>
      </c>
      <c r="U40" s="79"/>
    </row>
    <row r="41" spans="1:21" ht="13.5">
      <c r="A41" s="97"/>
      <c r="B41" s="75" t="s">
        <v>102</v>
      </c>
      <c r="C41" s="75"/>
      <c r="D41" s="75"/>
      <c r="E41" s="75"/>
      <c r="F41" s="75"/>
      <c r="G41" s="75"/>
      <c r="H41" s="75"/>
      <c r="I41" s="76"/>
      <c r="J41" s="77">
        <v>547</v>
      </c>
      <c r="K41" s="80">
        <v>236</v>
      </c>
      <c r="L41" s="80"/>
      <c r="M41" s="80"/>
      <c r="N41" s="91"/>
      <c r="O41" s="80"/>
      <c r="P41" s="91"/>
      <c r="Q41" s="80">
        <v>0</v>
      </c>
      <c r="R41" s="80">
        <v>600</v>
      </c>
      <c r="S41" s="80">
        <v>0</v>
      </c>
      <c r="T41" s="80">
        <v>0</v>
      </c>
      <c r="U41" s="79"/>
    </row>
    <row r="42" spans="1:21" ht="13.5">
      <c r="A42" s="97"/>
      <c r="B42" s="75"/>
      <c r="C42" s="75" t="s">
        <v>103</v>
      </c>
      <c r="D42" s="75" t="s">
        <v>104</v>
      </c>
      <c r="E42" s="75"/>
      <c r="F42" s="75"/>
      <c r="G42" s="75"/>
      <c r="H42" s="75"/>
      <c r="I42" s="98"/>
      <c r="J42" s="99"/>
      <c r="K42" s="80">
        <v>0</v>
      </c>
      <c r="L42" s="80"/>
      <c r="M42" s="80"/>
      <c r="N42" s="91"/>
      <c r="O42" s="80"/>
      <c r="P42" s="91"/>
      <c r="Q42" s="80">
        <v>0</v>
      </c>
      <c r="R42" s="80">
        <v>50</v>
      </c>
      <c r="S42" s="80">
        <v>0</v>
      </c>
      <c r="T42" s="80">
        <v>0</v>
      </c>
      <c r="U42" s="79"/>
    </row>
    <row r="43" spans="1:21" ht="14.25" thickBot="1">
      <c r="A43" s="100"/>
      <c r="B43" s="101" t="s">
        <v>105</v>
      </c>
      <c r="C43" s="101" t="s">
        <v>106</v>
      </c>
      <c r="D43" s="101" t="s">
        <v>107</v>
      </c>
      <c r="E43" s="101"/>
      <c r="F43" s="101"/>
      <c r="G43" s="101"/>
      <c r="H43" s="101"/>
      <c r="I43" s="102">
        <v>0</v>
      </c>
      <c r="J43" s="103">
        <v>0</v>
      </c>
      <c r="K43" s="80">
        <v>0</v>
      </c>
      <c r="L43" s="80">
        <v>0</v>
      </c>
      <c r="M43" s="80"/>
      <c r="N43" s="91"/>
      <c r="O43" s="104"/>
      <c r="P43" s="91"/>
      <c r="Q43" s="80">
        <v>0</v>
      </c>
      <c r="R43" s="80"/>
      <c r="S43" s="80">
        <v>0</v>
      </c>
      <c r="T43" s="80">
        <v>0</v>
      </c>
      <c r="U43" s="79"/>
    </row>
    <row r="44" spans="9:19" ht="13.5">
      <c r="I44" s="105"/>
      <c r="J44" s="105"/>
      <c r="K44" s="106"/>
      <c r="L44" s="106"/>
      <c r="M44" s="106"/>
      <c r="N44" s="106"/>
      <c r="O44" s="106"/>
      <c r="P44" s="106"/>
      <c r="Q44" s="106"/>
      <c r="R44" s="106"/>
      <c r="S44" s="106"/>
    </row>
    <row r="45" spans="9:19" ht="39" customHeight="1">
      <c r="I45" s="105"/>
      <c r="J45" s="105"/>
      <c r="K45" s="106"/>
      <c r="L45" s="106"/>
      <c r="M45" s="106"/>
      <c r="N45" s="106"/>
      <c r="O45" s="106"/>
      <c r="P45" s="106"/>
      <c r="Q45" s="106"/>
      <c r="R45" s="106"/>
      <c r="S45" s="106"/>
    </row>
    <row r="46" spans="9:19" ht="0.75" customHeight="1" thickBot="1">
      <c r="I46" s="105"/>
      <c r="J46" s="105"/>
      <c r="K46" s="106"/>
      <c r="L46" s="106"/>
      <c r="M46" s="106"/>
      <c r="N46" s="106"/>
      <c r="O46" s="106"/>
      <c r="P46" s="106"/>
      <c r="Q46" s="106"/>
      <c r="R46" s="106"/>
      <c r="S46" s="106"/>
    </row>
    <row r="47" spans="9:19" ht="10.5" customHeight="1" hidden="1" thickBot="1">
      <c r="I47" s="105"/>
      <c r="J47" s="105"/>
      <c r="K47" s="106"/>
      <c r="L47" s="106"/>
      <c r="M47" s="106"/>
      <c r="N47" s="106"/>
      <c r="O47" s="106"/>
      <c r="P47" s="106"/>
      <c r="Q47" s="106"/>
      <c r="R47" s="106"/>
      <c r="S47" s="106"/>
    </row>
    <row r="48" spans="9:19" ht="3" customHeight="1" hidden="1" thickBot="1">
      <c r="I48" s="105"/>
      <c r="J48" s="105"/>
      <c r="K48" s="106"/>
      <c r="L48" s="106"/>
      <c r="M48" s="106"/>
      <c r="N48" s="106"/>
      <c r="O48" s="106"/>
      <c r="P48" s="106"/>
      <c r="Q48" s="106"/>
      <c r="R48" s="106"/>
      <c r="S48" s="106"/>
    </row>
    <row r="49" spans="9:19" ht="12" customHeight="1" hidden="1" thickBot="1">
      <c r="I49" s="105"/>
      <c r="J49" s="105"/>
      <c r="K49" s="106"/>
      <c r="L49" s="106"/>
      <c r="M49" s="106"/>
      <c r="N49" s="106"/>
      <c r="O49" s="106"/>
      <c r="P49" s="106"/>
      <c r="Q49" s="106"/>
      <c r="R49" s="106"/>
      <c r="S49" s="106"/>
    </row>
    <row r="50" spans="9:19" ht="8.25" customHeight="1" hidden="1" thickBot="1">
      <c r="I50" s="105"/>
      <c r="J50" s="105"/>
      <c r="K50" s="106"/>
      <c r="L50" s="106"/>
      <c r="M50" s="106"/>
      <c r="N50" s="106"/>
      <c r="O50" s="106"/>
      <c r="P50" s="106"/>
      <c r="Q50" s="106"/>
      <c r="R50" s="106"/>
      <c r="S50" s="106"/>
    </row>
    <row r="51" spans="9:19" ht="4.5" customHeight="1" hidden="1" thickBot="1">
      <c r="I51" s="105"/>
      <c r="J51" s="105"/>
      <c r="K51" s="106"/>
      <c r="L51" s="106"/>
      <c r="M51" s="106"/>
      <c r="N51" s="106"/>
      <c r="O51" s="106"/>
      <c r="P51" s="106"/>
      <c r="Q51" s="106"/>
      <c r="R51" s="106"/>
      <c r="S51" s="106"/>
    </row>
    <row r="52" spans="9:19" ht="14.25" hidden="1" thickBot="1">
      <c r="I52" s="105"/>
      <c r="J52" s="105"/>
      <c r="K52" s="106"/>
      <c r="L52" s="106"/>
      <c r="M52" s="106"/>
      <c r="N52" s="106"/>
      <c r="O52" s="106"/>
      <c r="P52" s="106"/>
      <c r="Q52" s="106"/>
      <c r="R52" s="106"/>
      <c r="S52" s="106"/>
    </row>
    <row r="53" spans="9:19" ht="14.25" hidden="1" thickBot="1">
      <c r="I53" s="105"/>
      <c r="J53" s="105"/>
      <c r="K53" s="106"/>
      <c r="L53" s="106"/>
      <c r="M53" s="106"/>
      <c r="N53" s="106"/>
      <c r="O53" s="106"/>
      <c r="P53" s="106"/>
      <c r="Q53" s="106"/>
      <c r="R53" s="106"/>
      <c r="S53" s="106"/>
    </row>
    <row r="54" spans="1:21" s="53" customFormat="1" ht="25.5" customHeight="1" thickBot="1">
      <c r="A54" s="107"/>
      <c r="B54" s="108"/>
      <c r="C54" s="108"/>
      <c r="D54" s="335" t="s">
        <v>55</v>
      </c>
      <c r="E54" s="336"/>
      <c r="F54" s="336"/>
      <c r="G54" s="336"/>
      <c r="H54" s="336"/>
      <c r="I54" s="337"/>
      <c r="J54" s="109" t="s">
        <v>57</v>
      </c>
      <c r="K54" s="320" t="s">
        <v>58</v>
      </c>
      <c r="L54" s="49" t="s">
        <v>59</v>
      </c>
      <c r="M54" s="49"/>
      <c r="N54" s="50" t="s">
        <v>60</v>
      </c>
      <c r="O54" s="49" t="s">
        <v>61</v>
      </c>
      <c r="P54" s="51" t="s">
        <v>62</v>
      </c>
      <c r="Q54" s="322" t="s">
        <v>63</v>
      </c>
      <c r="R54" s="52" t="s">
        <v>64</v>
      </c>
      <c r="S54" s="324" t="s">
        <v>291</v>
      </c>
      <c r="T54" s="325"/>
      <c r="U54" s="326"/>
    </row>
    <row r="55" spans="1:21" s="53" customFormat="1" ht="26.25" customHeight="1" thickBot="1">
      <c r="A55" s="57"/>
      <c r="B55" s="57"/>
      <c r="C55" s="57"/>
      <c r="D55" s="57"/>
      <c r="E55" s="57"/>
      <c r="F55" s="57"/>
      <c r="G55" s="57"/>
      <c r="H55" s="56"/>
      <c r="I55" s="109"/>
      <c r="J55" s="110"/>
      <c r="K55" s="321"/>
      <c r="L55" s="111"/>
      <c r="M55" s="112"/>
      <c r="N55" s="113"/>
      <c r="O55" s="111"/>
      <c r="P55" s="112"/>
      <c r="Q55" s="323"/>
      <c r="R55" s="63"/>
      <c r="S55" s="64" t="s">
        <v>65</v>
      </c>
      <c r="T55" s="64" t="s">
        <v>66</v>
      </c>
      <c r="U55" s="64" t="s">
        <v>67</v>
      </c>
    </row>
    <row r="56" spans="1:21" s="70" customFormat="1" ht="16.5" customHeight="1">
      <c r="A56" s="114"/>
      <c r="B56" s="114"/>
      <c r="C56" s="114" t="s">
        <v>108</v>
      </c>
      <c r="D56" s="114"/>
      <c r="E56" s="114"/>
      <c r="F56" s="114"/>
      <c r="G56" s="114"/>
      <c r="H56" s="66"/>
      <c r="I56" s="66"/>
      <c r="J56" s="67"/>
      <c r="K56" s="115">
        <v>2131</v>
      </c>
      <c r="L56" s="115"/>
      <c r="M56" s="116"/>
      <c r="N56" s="117"/>
      <c r="O56" s="118"/>
      <c r="P56" s="117"/>
      <c r="Q56" s="115">
        <v>950</v>
      </c>
      <c r="R56" s="119"/>
      <c r="S56" s="120">
        <f>SUM(S57)</f>
        <v>275</v>
      </c>
      <c r="T56" s="120">
        <f>SUM(T57)</f>
        <v>275</v>
      </c>
      <c r="U56" s="69"/>
    </row>
    <row r="57" spans="1:21" ht="13.5">
      <c r="A57" s="97"/>
      <c r="B57" s="75"/>
      <c r="C57" s="75" t="s">
        <v>109</v>
      </c>
      <c r="D57" s="75"/>
      <c r="E57" s="75"/>
      <c r="F57" s="75"/>
      <c r="G57" s="75"/>
      <c r="H57" s="75"/>
      <c r="I57" s="76">
        <f>SUM(I58:I60)</f>
        <v>0</v>
      </c>
      <c r="J57" s="121">
        <f>SUM(J58:J60)</f>
        <v>15280</v>
      </c>
      <c r="K57" s="78">
        <f>SUM(K58:K59)</f>
        <v>2131</v>
      </c>
      <c r="L57" s="121">
        <f aca="true" t="shared" si="8" ref="L57:S57">SUM(L58:L59)</f>
        <v>11684</v>
      </c>
      <c r="M57" s="121">
        <f t="shared" si="8"/>
        <v>0</v>
      </c>
      <c r="N57" s="121">
        <f t="shared" si="8"/>
        <v>0</v>
      </c>
      <c r="O57" s="121">
        <f t="shared" si="8"/>
        <v>0</v>
      </c>
      <c r="P57" s="121">
        <f t="shared" si="8"/>
        <v>0</v>
      </c>
      <c r="Q57" s="78">
        <f>SUM(Q58:Q59)</f>
        <v>950</v>
      </c>
      <c r="R57" s="121">
        <f t="shared" si="8"/>
        <v>0</v>
      </c>
      <c r="S57" s="77">
        <f t="shared" si="8"/>
        <v>275</v>
      </c>
      <c r="T57" s="77">
        <f>SUM(T58:T59)</f>
        <v>275</v>
      </c>
      <c r="U57" s="79"/>
    </row>
    <row r="58" spans="1:21" ht="13.5">
      <c r="A58" s="97"/>
      <c r="B58" s="75"/>
      <c r="C58" s="75" t="s">
        <v>110</v>
      </c>
      <c r="D58" s="75"/>
      <c r="E58" s="75"/>
      <c r="F58" s="75"/>
      <c r="G58" s="75"/>
      <c r="H58" s="75"/>
      <c r="I58" s="76"/>
      <c r="J58" s="77">
        <v>9398</v>
      </c>
      <c r="K58" s="80">
        <v>2131</v>
      </c>
      <c r="L58" s="80">
        <v>11684</v>
      </c>
      <c r="M58" s="91"/>
      <c r="N58" s="122"/>
      <c r="O58" s="80"/>
      <c r="P58" s="122"/>
      <c r="Q58" s="80">
        <v>950</v>
      </c>
      <c r="R58" s="80"/>
      <c r="S58" s="91">
        <v>275</v>
      </c>
      <c r="T58" s="91">
        <v>275</v>
      </c>
      <c r="U58" s="79"/>
    </row>
    <row r="59" spans="1:21" ht="13.5" customHeight="1">
      <c r="A59" s="97"/>
      <c r="B59" s="75"/>
      <c r="C59" s="75" t="s">
        <v>111</v>
      </c>
      <c r="D59" s="75"/>
      <c r="E59" s="75"/>
      <c r="F59" s="75"/>
      <c r="G59" s="75"/>
      <c r="H59" s="75"/>
      <c r="I59" s="76">
        <v>0</v>
      </c>
      <c r="J59" s="77">
        <v>5882</v>
      </c>
      <c r="K59" s="80">
        <v>0</v>
      </c>
      <c r="L59" s="80"/>
      <c r="M59" s="91"/>
      <c r="N59" s="122"/>
      <c r="O59" s="104"/>
      <c r="P59" s="122"/>
      <c r="Q59" s="80">
        <v>0</v>
      </c>
      <c r="R59" s="80"/>
      <c r="S59" s="91">
        <v>0</v>
      </c>
      <c r="T59" s="91">
        <v>0</v>
      </c>
      <c r="U59" s="79"/>
    </row>
    <row r="60" spans="1:21" ht="1.5" customHeight="1" hidden="1">
      <c r="A60" s="97"/>
      <c r="B60" s="75"/>
      <c r="C60" s="75"/>
      <c r="D60" s="75"/>
      <c r="E60" s="75"/>
      <c r="F60" s="75"/>
      <c r="G60" s="75"/>
      <c r="H60" s="75"/>
      <c r="I60" s="76"/>
      <c r="J60" s="77"/>
      <c r="K60" s="80"/>
      <c r="L60" s="80">
        <v>0</v>
      </c>
      <c r="M60" s="91"/>
      <c r="N60" s="122"/>
      <c r="O60" s="104"/>
      <c r="P60" s="122"/>
      <c r="Q60" s="80"/>
      <c r="R60" s="80"/>
      <c r="S60" s="91"/>
      <c r="T60" s="91"/>
      <c r="U60" s="79"/>
    </row>
    <row r="61" spans="1:21" ht="13.5">
      <c r="A61" s="97"/>
      <c r="B61" s="75"/>
      <c r="C61" s="75" t="s">
        <v>112</v>
      </c>
      <c r="D61" s="75"/>
      <c r="E61" s="75"/>
      <c r="F61" s="75"/>
      <c r="G61" s="75"/>
      <c r="H61" s="75"/>
      <c r="I61" s="76">
        <f>SUM(I62:I64)</f>
        <v>0</v>
      </c>
      <c r="J61" s="77">
        <v>55</v>
      </c>
      <c r="K61" s="80">
        <v>0</v>
      </c>
      <c r="L61" s="80">
        <v>0</v>
      </c>
      <c r="M61" s="91"/>
      <c r="N61" s="122"/>
      <c r="O61" s="104"/>
      <c r="P61" s="122"/>
      <c r="Q61" s="80">
        <v>0</v>
      </c>
      <c r="R61" s="80"/>
      <c r="S61" s="91">
        <v>0</v>
      </c>
      <c r="T61" s="91">
        <v>0</v>
      </c>
      <c r="U61" s="79"/>
    </row>
    <row r="62" spans="1:21" ht="12.75" customHeight="1">
      <c r="A62" s="97"/>
      <c r="B62" s="75"/>
      <c r="C62" s="75" t="s">
        <v>113</v>
      </c>
      <c r="D62" s="75"/>
      <c r="E62" s="75"/>
      <c r="F62" s="75"/>
      <c r="G62" s="75"/>
      <c r="H62" s="75"/>
      <c r="I62" s="76"/>
      <c r="J62" s="77">
        <v>0</v>
      </c>
      <c r="K62" s="80">
        <v>0</v>
      </c>
      <c r="L62" s="80">
        <v>0</v>
      </c>
      <c r="M62" s="91"/>
      <c r="N62" s="122"/>
      <c r="O62" s="104"/>
      <c r="P62" s="122"/>
      <c r="Q62" s="80">
        <v>0</v>
      </c>
      <c r="R62" s="80"/>
      <c r="S62" s="91">
        <v>0</v>
      </c>
      <c r="T62" s="91">
        <v>0</v>
      </c>
      <c r="U62" s="79"/>
    </row>
    <row r="63" spans="1:21" ht="13.5">
      <c r="A63" s="97"/>
      <c r="B63" s="75"/>
      <c r="C63" s="75" t="s">
        <v>114</v>
      </c>
      <c r="D63" s="75"/>
      <c r="E63" s="75"/>
      <c r="F63" s="75"/>
      <c r="G63" s="75"/>
      <c r="H63" s="75"/>
      <c r="I63" s="76"/>
      <c r="J63" s="77">
        <v>55</v>
      </c>
      <c r="K63" s="80">
        <v>0</v>
      </c>
      <c r="L63" s="80">
        <v>0</v>
      </c>
      <c r="M63" s="91"/>
      <c r="N63" s="122"/>
      <c r="O63" s="104"/>
      <c r="P63" s="122"/>
      <c r="Q63" s="80">
        <v>0</v>
      </c>
      <c r="R63" s="80"/>
      <c r="S63" s="91">
        <v>0</v>
      </c>
      <c r="T63" s="91">
        <v>0</v>
      </c>
      <c r="U63" s="79"/>
    </row>
    <row r="64" spans="1:21" ht="15" customHeight="1">
      <c r="A64" s="123"/>
      <c r="B64" s="84"/>
      <c r="C64" s="84" t="s">
        <v>115</v>
      </c>
      <c r="D64" s="84"/>
      <c r="E64" s="84"/>
      <c r="F64" s="84"/>
      <c r="G64" s="84"/>
      <c r="H64" s="84"/>
      <c r="I64" s="76">
        <v>0</v>
      </c>
      <c r="J64" s="77"/>
      <c r="K64" s="80">
        <v>303</v>
      </c>
      <c r="L64" s="104"/>
      <c r="M64" s="91"/>
      <c r="N64" s="122"/>
      <c r="O64" s="104"/>
      <c r="P64" s="122"/>
      <c r="Q64" s="80"/>
      <c r="R64" s="80"/>
      <c r="S64" s="91"/>
      <c r="T64" s="91"/>
      <c r="U64" s="79"/>
    </row>
    <row r="65" spans="1:21" s="134" customFormat="1" ht="12" customHeight="1">
      <c r="A65" s="124" t="s">
        <v>116</v>
      </c>
      <c r="B65" s="125" t="s">
        <v>117</v>
      </c>
      <c r="C65" s="126"/>
      <c r="D65" s="126"/>
      <c r="E65" s="126"/>
      <c r="F65" s="126"/>
      <c r="G65" s="126"/>
      <c r="H65" s="126"/>
      <c r="I65" s="127"/>
      <c r="J65" s="128"/>
      <c r="K65" s="129"/>
      <c r="L65" s="130"/>
      <c r="M65" s="91"/>
      <c r="N65" s="131"/>
      <c r="O65" s="130"/>
      <c r="P65" s="131"/>
      <c r="Q65" s="129"/>
      <c r="R65" s="129"/>
      <c r="S65" s="132"/>
      <c r="T65" s="132"/>
      <c r="U65" s="133"/>
    </row>
    <row r="66" spans="1:21" s="70" customFormat="1" ht="12.75" customHeight="1">
      <c r="A66" s="135"/>
      <c r="B66" s="57" t="s">
        <v>118</v>
      </c>
      <c r="C66" s="57"/>
      <c r="D66" s="57"/>
      <c r="E66" s="57"/>
      <c r="F66" s="57"/>
      <c r="G66" s="57"/>
      <c r="H66" s="57"/>
      <c r="I66" s="88"/>
      <c r="J66" s="89"/>
      <c r="K66" s="115"/>
      <c r="L66" s="118"/>
      <c r="M66" s="132"/>
      <c r="N66" s="117"/>
      <c r="O66" s="118"/>
      <c r="P66" s="117"/>
      <c r="Q66" s="115"/>
      <c r="R66" s="115"/>
      <c r="S66" s="116"/>
      <c r="T66" s="116"/>
      <c r="U66" s="69"/>
    </row>
    <row r="67" spans="1:21" s="70" customFormat="1" ht="13.5">
      <c r="A67" s="135"/>
      <c r="B67" s="57" t="s">
        <v>119</v>
      </c>
      <c r="C67" s="57"/>
      <c r="D67" s="57"/>
      <c r="E67" s="57"/>
      <c r="F67" s="57"/>
      <c r="G67" s="57"/>
      <c r="H67" s="57"/>
      <c r="I67" s="88">
        <f>SUM(I68,I69)</f>
        <v>0</v>
      </c>
      <c r="J67" s="89">
        <f>SUM(J68,J69)</f>
        <v>44</v>
      </c>
      <c r="K67" s="115">
        <v>0</v>
      </c>
      <c r="L67" s="115">
        <v>0</v>
      </c>
      <c r="M67" s="116"/>
      <c r="N67" s="117"/>
      <c r="O67" s="118"/>
      <c r="P67" s="117"/>
      <c r="Q67" s="115">
        <v>0</v>
      </c>
      <c r="R67" s="115"/>
      <c r="S67" s="116">
        <v>0</v>
      </c>
      <c r="T67" s="116">
        <v>0</v>
      </c>
      <c r="U67" s="69"/>
    </row>
    <row r="68" spans="1:21" ht="12.75" customHeight="1">
      <c r="A68" s="97"/>
      <c r="B68" s="75" t="s">
        <v>120</v>
      </c>
      <c r="C68" s="75"/>
      <c r="D68" s="75"/>
      <c r="E68" s="75"/>
      <c r="F68" s="75"/>
      <c r="G68" s="75"/>
      <c r="H68" s="75"/>
      <c r="I68" s="76">
        <v>0</v>
      </c>
      <c r="J68" s="77"/>
      <c r="K68" s="80"/>
      <c r="L68" s="80">
        <v>0</v>
      </c>
      <c r="M68" s="116"/>
      <c r="N68" s="122"/>
      <c r="O68" s="104"/>
      <c r="P68" s="122"/>
      <c r="Q68" s="80"/>
      <c r="R68" s="80"/>
      <c r="S68" s="91"/>
      <c r="T68" s="91"/>
      <c r="U68" s="79"/>
    </row>
    <row r="69" spans="1:21" ht="14.25" customHeight="1">
      <c r="A69" s="123"/>
      <c r="B69" s="328" t="s">
        <v>121</v>
      </c>
      <c r="C69" s="328"/>
      <c r="D69" s="328"/>
      <c r="E69" s="328"/>
      <c r="F69" s="328"/>
      <c r="G69" s="84"/>
      <c r="H69" s="84"/>
      <c r="I69" s="76"/>
      <c r="J69" s="77">
        <v>44</v>
      </c>
      <c r="K69" s="80">
        <v>0</v>
      </c>
      <c r="L69" s="80">
        <v>0</v>
      </c>
      <c r="M69" s="91"/>
      <c r="N69" s="122"/>
      <c r="O69" s="104"/>
      <c r="P69" s="122"/>
      <c r="Q69" s="80"/>
      <c r="R69" s="80"/>
      <c r="S69" s="91"/>
      <c r="T69" s="91"/>
      <c r="U69" s="79"/>
    </row>
    <row r="70" spans="1:21" s="70" customFormat="1" ht="13.5">
      <c r="A70" s="96" t="s">
        <v>122</v>
      </c>
      <c r="B70" s="136" t="s">
        <v>123</v>
      </c>
      <c r="C70" s="87"/>
      <c r="D70" s="87"/>
      <c r="E70" s="87"/>
      <c r="F70" s="87"/>
      <c r="G70" s="87"/>
      <c r="H70" s="87"/>
      <c r="I70" s="88">
        <f>SUM(I71,I72)</f>
        <v>0</v>
      </c>
      <c r="J70" s="89">
        <f>SUM(J71,J72)</f>
        <v>1640</v>
      </c>
      <c r="K70" s="115">
        <f aca="true" t="shared" si="9" ref="K70:T70">K71</f>
        <v>1399</v>
      </c>
      <c r="L70" s="115">
        <f t="shared" si="9"/>
        <v>1500</v>
      </c>
      <c r="M70" s="115">
        <f t="shared" si="9"/>
        <v>0</v>
      </c>
      <c r="N70" s="115">
        <f t="shared" si="9"/>
        <v>0</v>
      </c>
      <c r="O70" s="115">
        <f t="shared" si="9"/>
        <v>0</v>
      </c>
      <c r="P70" s="115">
        <f t="shared" si="9"/>
        <v>0</v>
      </c>
      <c r="Q70" s="115">
        <f t="shared" si="9"/>
        <v>3500</v>
      </c>
      <c r="R70" s="115">
        <f t="shared" si="9"/>
        <v>3200</v>
      </c>
      <c r="S70" s="116">
        <f t="shared" si="9"/>
        <v>4414</v>
      </c>
      <c r="T70" s="116">
        <f t="shared" si="9"/>
        <v>740</v>
      </c>
      <c r="U70" s="137">
        <v>3674</v>
      </c>
    </row>
    <row r="71" spans="1:21" ht="13.5">
      <c r="A71" s="97"/>
      <c r="B71" s="75" t="s">
        <v>124</v>
      </c>
      <c r="C71" s="75"/>
      <c r="D71" s="75"/>
      <c r="E71" s="75"/>
      <c r="F71" s="75"/>
      <c r="G71" s="75"/>
      <c r="H71" s="75"/>
      <c r="I71" s="76"/>
      <c r="J71" s="77">
        <v>1640</v>
      </c>
      <c r="K71" s="80">
        <v>1399</v>
      </c>
      <c r="L71" s="80">
        <v>1500</v>
      </c>
      <c r="M71" s="116"/>
      <c r="N71" s="91"/>
      <c r="O71" s="104"/>
      <c r="P71" s="91"/>
      <c r="Q71" s="80">
        <v>3500</v>
      </c>
      <c r="R71" s="80">
        <v>3200</v>
      </c>
      <c r="S71" s="91">
        <v>4414</v>
      </c>
      <c r="T71" s="91">
        <v>740</v>
      </c>
      <c r="U71" s="138">
        <v>3674</v>
      </c>
    </row>
    <row r="72" spans="1:21" ht="13.5">
      <c r="A72" s="123"/>
      <c r="B72" s="84" t="s">
        <v>125</v>
      </c>
      <c r="C72" s="84"/>
      <c r="D72" s="84"/>
      <c r="E72" s="84"/>
      <c r="F72" s="84"/>
      <c r="G72" s="84"/>
      <c r="H72" s="84"/>
      <c r="I72" s="76">
        <v>0</v>
      </c>
      <c r="J72" s="77"/>
      <c r="K72" s="80"/>
      <c r="L72" s="104"/>
      <c r="M72" s="91"/>
      <c r="N72" s="122"/>
      <c r="O72" s="104"/>
      <c r="P72" s="122"/>
      <c r="Q72" s="80"/>
      <c r="R72" s="80"/>
      <c r="S72" s="91"/>
      <c r="T72" s="91"/>
      <c r="U72" s="138"/>
    </row>
    <row r="73" spans="1:21" s="70" customFormat="1" ht="14.25" customHeight="1">
      <c r="A73" s="135"/>
      <c r="B73" s="57"/>
      <c r="C73" s="57" t="s">
        <v>126</v>
      </c>
      <c r="D73" s="57"/>
      <c r="E73" s="57"/>
      <c r="F73" s="57"/>
      <c r="G73" s="57"/>
      <c r="H73" s="57"/>
      <c r="I73" s="88">
        <f>SUM(I28,I39,I52,I57,I61,I67,I70,I9)</f>
        <v>0</v>
      </c>
      <c r="J73" s="139">
        <f>SUM(J28,J39,J52,J57,J61,J67,J70,J9)</f>
        <v>45070</v>
      </c>
      <c r="K73" s="90">
        <v>22028</v>
      </c>
      <c r="L73" s="139">
        <f>SUM(L28,L39,N52,L57,L61,L67,L70,L9)</f>
        <v>36633</v>
      </c>
      <c r="M73" s="139">
        <f>SUM(M28,M39,O52,M57,M61,M67,M70,M9)</f>
        <v>0</v>
      </c>
      <c r="N73" s="139">
        <f>SUM(N28,N39,P52,N57,N61,N67,N70,N9)</f>
        <v>0</v>
      </c>
      <c r="O73" s="139">
        <f>SUM(O28,O39,Q52,O57,O61,O67,O70,O9)</f>
        <v>0</v>
      </c>
      <c r="P73" s="139">
        <f>SUM(P28,P39,S52,P57,P61,P67,P70,P9)</f>
        <v>0</v>
      </c>
      <c r="Q73" s="90">
        <f>SUM(Q28,Q39,Q57,Q61,Q67,Q70,Q9)</f>
        <v>22078</v>
      </c>
      <c r="R73" s="139" t="e">
        <f>SUM(R28,R39,#REF!,R57,R61,R67,R70,R9)</f>
        <v>#REF!</v>
      </c>
      <c r="S73" s="89">
        <f>SUM(S28,S39,S57,S61,S67,S70,S9)</f>
        <v>19997</v>
      </c>
      <c r="T73" s="89">
        <f>SUM(T28,T39,T57,T61,T67,T70,T9)</f>
        <v>16323</v>
      </c>
      <c r="U73" s="90">
        <f>SUM(U28,U39,U57,U61,U67,U70,U9)</f>
        <v>3674</v>
      </c>
    </row>
    <row r="74" spans="1:21" s="70" customFormat="1" ht="13.5">
      <c r="A74" s="96" t="s">
        <v>127</v>
      </c>
      <c r="B74" s="136" t="s">
        <v>128</v>
      </c>
      <c r="C74" s="87"/>
      <c r="D74" s="87"/>
      <c r="E74" s="87"/>
      <c r="F74" s="87"/>
      <c r="G74" s="87"/>
      <c r="H74" s="87"/>
      <c r="I74" s="88">
        <f>SUM(I75,I77)</f>
        <v>0</v>
      </c>
      <c r="J74" s="89">
        <f>SUM(J75,J77)</f>
        <v>0</v>
      </c>
      <c r="K74" s="115">
        <f>SUM(K75,K76)</f>
        <v>0</v>
      </c>
      <c r="L74" s="89">
        <f>SUM(L75,L77)</f>
        <v>4081</v>
      </c>
      <c r="M74" s="89"/>
      <c r="N74" s="89"/>
      <c r="O74" s="115"/>
      <c r="P74" s="89"/>
      <c r="Q74" s="115">
        <f>SUM(Q75,Q76)</f>
        <v>0</v>
      </c>
      <c r="R74" s="115"/>
      <c r="S74" s="116">
        <f>SUM(S75,S76)</f>
        <v>0</v>
      </c>
      <c r="T74" s="116">
        <f>SUM(T75,T76)</f>
        <v>0</v>
      </c>
      <c r="U74" s="69"/>
    </row>
    <row r="75" spans="1:21" ht="13.5">
      <c r="A75" s="97"/>
      <c r="B75" s="75" t="s">
        <v>129</v>
      </c>
      <c r="C75" s="75"/>
      <c r="D75" s="75"/>
      <c r="E75" s="75"/>
      <c r="F75" s="75"/>
      <c r="G75" s="75"/>
      <c r="H75" s="75"/>
      <c r="I75" s="76">
        <v>0</v>
      </c>
      <c r="J75" s="77">
        <v>0</v>
      </c>
      <c r="K75" s="80">
        <v>0</v>
      </c>
      <c r="L75" s="80">
        <v>4081</v>
      </c>
      <c r="M75" s="116"/>
      <c r="N75" s="91"/>
      <c r="O75" s="80"/>
      <c r="P75" s="91"/>
      <c r="Q75" s="80">
        <v>0</v>
      </c>
      <c r="R75" s="80"/>
      <c r="S75" s="91">
        <v>0</v>
      </c>
      <c r="T75" s="91">
        <v>0</v>
      </c>
      <c r="U75" s="79"/>
    </row>
    <row r="76" spans="1:21" ht="13.5">
      <c r="A76" s="97"/>
      <c r="B76" s="75"/>
      <c r="C76" s="75" t="s">
        <v>130</v>
      </c>
      <c r="D76" s="75" t="s">
        <v>131</v>
      </c>
      <c r="E76" s="75"/>
      <c r="F76" s="75"/>
      <c r="G76" s="75"/>
      <c r="H76" s="75"/>
      <c r="I76" s="76"/>
      <c r="J76" s="77"/>
      <c r="K76" s="80">
        <v>0</v>
      </c>
      <c r="L76" s="80"/>
      <c r="M76" s="116"/>
      <c r="N76" s="91"/>
      <c r="O76" s="80"/>
      <c r="P76" s="91"/>
      <c r="Q76" s="80">
        <v>0</v>
      </c>
      <c r="R76" s="80"/>
      <c r="S76" s="91">
        <v>0</v>
      </c>
      <c r="T76" s="91">
        <v>0</v>
      </c>
      <c r="U76" s="79"/>
    </row>
    <row r="77" spans="1:21" ht="13.5" hidden="1">
      <c r="A77" s="123"/>
      <c r="B77" s="84" t="s">
        <v>132</v>
      </c>
      <c r="C77" s="84"/>
      <c r="D77" s="84"/>
      <c r="E77" s="84"/>
      <c r="F77" s="84"/>
      <c r="G77" s="84"/>
      <c r="H77" s="84"/>
      <c r="I77" s="76">
        <v>0</v>
      </c>
      <c r="J77" s="77">
        <v>0</v>
      </c>
      <c r="K77" s="80"/>
      <c r="L77" s="80"/>
      <c r="M77" s="91"/>
      <c r="N77" s="122"/>
      <c r="O77" s="104"/>
      <c r="P77" s="122"/>
      <c r="Q77" s="80"/>
      <c r="R77" s="80"/>
      <c r="S77" s="91"/>
      <c r="T77" s="91"/>
      <c r="U77" s="79"/>
    </row>
    <row r="78" spans="1:21" ht="14.25" thickBot="1">
      <c r="A78" s="97"/>
      <c r="B78" s="75"/>
      <c r="C78" s="75"/>
      <c r="D78" s="75" t="s">
        <v>133</v>
      </c>
      <c r="E78" s="75"/>
      <c r="F78" s="75"/>
      <c r="G78" s="75"/>
      <c r="H78" s="75"/>
      <c r="I78" s="98"/>
      <c r="J78" s="140">
        <v>28</v>
      </c>
      <c r="K78" s="141"/>
      <c r="L78" s="141"/>
      <c r="M78" s="141"/>
      <c r="N78" s="142"/>
      <c r="O78" s="142"/>
      <c r="P78" s="142"/>
      <c r="Q78" s="141">
        <v>0</v>
      </c>
      <c r="R78" s="141"/>
      <c r="S78" s="143"/>
      <c r="T78" s="143"/>
      <c r="U78" s="144"/>
    </row>
    <row r="79" spans="1:21" s="151" customFormat="1" ht="20.25" customHeight="1" thickBot="1">
      <c r="A79" s="96"/>
      <c r="B79" s="327" t="s">
        <v>134</v>
      </c>
      <c r="C79" s="327"/>
      <c r="D79" s="327"/>
      <c r="E79" s="327"/>
      <c r="F79" s="327"/>
      <c r="G79" s="327"/>
      <c r="H79" s="87"/>
      <c r="I79" s="145">
        <f>SUM(I70,I67,I57,I61,I28,I39,I9,I74)</f>
        <v>0</v>
      </c>
      <c r="J79" s="146">
        <f>SUM(J70,J67,J57,J61,J28,J39,J9,J74,J78)</f>
        <v>45098</v>
      </c>
      <c r="K79" s="147">
        <f>SUM(K73:K78)</f>
        <v>22028</v>
      </c>
      <c r="L79" s="148">
        <f aca="true" t="shared" si="10" ref="L79:S79">SUM(L70,L67,L57,L61,L28,L39,L9,L74)</f>
        <v>40714</v>
      </c>
      <c r="M79" s="148">
        <f t="shared" si="10"/>
        <v>0</v>
      </c>
      <c r="N79" s="148">
        <f t="shared" si="10"/>
        <v>0</v>
      </c>
      <c r="O79" s="148">
        <f t="shared" si="10"/>
        <v>0</v>
      </c>
      <c r="P79" s="148">
        <f t="shared" si="10"/>
        <v>0</v>
      </c>
      <c r="Q79" s="147">
        <f>SUM(Q70,Q67,Q57,Q61,Q28,Q39,Q9,Q74,Q78)</f>
        <v>22078</v>
      </c>
      <c r="R79" s="148">
        <f t="shared" si="10"/>
        <v>4067</v>
      </c>
      <c r="S79" s="149">
        <f t="shared" si="10"/>
        <v>19997</v>
      </c>
      <c r="T79" s="149">
        <f>SUM(T70,T67,T57,T61,T28,T39,T9,T74)</f>
        <v>16323</v>
      </c>
      <c r="U79" s="150">
        <f>SUM(U70,U67,U57,U61,U28,U39,U9,U74)</f>
        <v>3674</v>
      </c>
    </row>
    <row r="80" spans="1:21" s="42" customFormat="1" ht="8.25" customHeight="1" hidden="1">
      <c r="A80" s="152"/>
      <c r="B80" s="153"/>
      <c r="C80" s="153"/>
      <c r="D80" s="153"/>
      <c r="E80" s="153"/>
      <c r="F80" s="153"/>
      <c r="G80" s="153"/>
      <c r="H80" s="153"/>
      <c r="I80" s="154"/>
      <c r="J80" s="154"/>
      <c r="K80" s="155"/>
      <c r="L80" s="156"/>
      <c r="M80" s="119"/>
      <c r="N80" s="156"/>
      <c r="O80" s="156"/>
      <c r="P80" s="156"/>
      <c r="Q80" s="155"/>
      <c r="R80" s="155"/>
      <c r="S80" s="157"/>
      <c r="T80" s="157"/>
      <c r="U80" s="158"/>
    </row>
    <row r="81" spans="1:21" ht="13.5">
      <c r="A81" s="159" t="s">
        <v>135</v>
      </c>
      <c r="B81" s="75" t="s">
        <v>136</v>
      </c>
      <c r="C81" s="75"/>
      <c r="D81" s="75"/>
      <c r="E81" s="75"/>
      <c r="F81" s="75"/>
      <c r="G81" s="75"/>
      <c r="H81" s="75"/>
      <c r="I81" s="160">
        <v>3005</v>
      </c>
      <c r="J81" s="161">
        <v>3783</v>
      </c>
      <c r="K81" s="78">
        <v>3954</v>
      </c>
      <c r="L81" s="78">
        <v>4357</v>
      </c>
      <c r="M81" s="78"/>
      <c r="N81" s="80"/>
      <c r="O81" s="80"/>
      <c r="P81" s="80"/>
      <c r="Q81" s="78">
        <v>4250</v>
      </c>
      <c r="R81" s="80">
        <v>20</v>
      </c>
      <c r="S81" s="77">
        <v>4059</v>
      </c>
      <c r="T81" s="77">
        <v>4059</v>
      </c>
      <c r="U81" s="79"/>
    </row>
    <row r="82" spans="1:21" ht="13.5">
      <c r="A82" s="159" t="s">
        <v>88</v>
      </c>
      <c r="B82" s="75" t="s">
        <v>137</v>
      </c>
      <c r="C82" s="75"/>
      <c r="D82" s="75"/>
      <c r="E82" s="75"/>
      <c r="F82" s="75"/>
      <c r="G82" s="75"/>
      <c r="H82" s="75"/>
      <c r="I82" s="76">
        <v>1048</v>
      </c>
      <c r="J82" s="77">
        <v>1235</v>
      </c>
      <c r="K82" s="78">
        <v>937</v>
      </c>
      <c r="L82" s="78">
        <v>1427</v>
      </c>
      <c r="M82" s="78"/>
      <c r="N82" s="80"/>
      <c r="O82" s="80"/>
      <c r="P82" s="80"/>
      <c r="Q82" s="78">
        <v>1102</v>
      </c>
      <c r="R82" s="80">
        <v>7</v>
      </c>
      <c r="S82" s="77">
        <v>1063</v>
      </c>
      <c r="T82" s="77">
        <v>1063</v>
      </c>
      <c r="U82" s="79"/>
    </row>
    <row r="83" spans="1:21" ht="13.5">
      <c r="A83" s="159" t="s">
        <v>138</v>
      </c>
      <c r="B83" s="75" t="s">
        <v>139</v>
      </c>
      <c r="C83" s="75"/>
      <c r="D83" s="75"/>
      <c r="E83" s="75"/>
      <c r="F83" s="75"/>
      <c r="G83" s="75"/>
      <c r="H83" s="75"/>
      <c r="I83" s="76">
        <v>2492</v>
      </c>
      <c r="J83" s="77">
        <v>2846</v>
      </c>
      <c r="K83" s="78">
        <v>6535</v>
      </c>
      <c r="L83" s="78">
        <v>3731</v>
      </c>
      <c r="M83" s="78"/>
      <c r="N83" s="80"/>
      <c r="O83" s="80"/>
      <c r="P83" s="80"/>
      <c r="Q83" s="78">
        <v>6800</v>
      </c>
      <c r="R83" s="80">
        <v>161</v>
      </c>
      <c r="S83" s="77">
        <v>7283</v>
      </c>
      <c r="T83" s="77">
        <v>7283</v>
      </c>
      <c r="U83" s="79"/>
    </row>
    <row r="84" spans="1:21" ht="13.5">
      <c r="A84" s="159" t="s">
        <v>140</v>
      </c>
      <c r="B84" s="75" t="s">
        <v>141</v>
      </c>
      <c r="C84" s="75"/>
      <c r="D84" s="75"/>
      <c r="E84" s="75"/>
      <c r="F84" s="75"/>
      <c r="G84" s="75"/>
      <c r="H84" s="75"/>
      <c r="I84" s="76">
        <v>0</v>
      </c>
      <c r="J84" s="77"/>
      <c r="K84" s="78"/>
      <c r="L84" s="78"/>
      <c r="M84" s="78"/>
      <c r="N84" s="104"/>
      <c r="O84" s="104"/>
      <c r="P84" s="104"/>
      <c r="Q84" s="78"/>
      <c r="R84" s="80"/>
      <c r="S84" s="77"/>
      <c r="T84" s="77"/>
      <c r="U84" s="79"/>
    </row>
    <row r="85" spans="1:21" ht="13.5">
      <c r="A85" s="159" t="s">
        <v>116</v>
      </c>
      <c r="B85" s="75" t="s">
        <v>142</v>
      </c>
      <c r="C85" s="75"/>
      <c r="D85" s="75"/>
      <c r="E85" s="75"/>
      <c r="F85" s="75"/>
      <c r="G85" s="75"/>
      <c r="H85" s="75"/>
      <c r="I85" s="76">
        <v>21477</v>
      </c>
      <c r="J85" s="77">
        <f>SUM(J86:J88)</f>
        <v>3925</v>
      </c>
      <c r="K85" s="78">
        <f>SUM(K86:K88)</f>
        <v>6669</v>
      </c>
      <c r="L85" s="78">
        <f>SUM(L86:L88)</f>
        <v>3864</v>
      </c>
      <c r="M85" s="78"/>
      <c r="N85" s="78">
        <f>SUM(N86:N88)</f>
        <v>0</v>
      </c>
      <c r="O85" s="78"/>
      <c r="P85" s="78">
        <f>SUM(P86:P88)</f>
        <v>0</v>
      </c>
      <c r="Q85" s="78">
        <f>SUM(Q86:Q88)</f>
        <v>5550</v>
      </c>
      <c r="R85" s="78">
        <f>SUM(R86:R88)</f>
        <v>-22</v>
      </c>
      <c r="S85" s="77">
        <f>SUM(S86:S88)</f>
        <v>3918</v>
      </c>
      <c r="T85" s="77">
        <v>3918</v>
      </c>
      <c r="U85" s="79"/>
    </row>
    <row r="86" spans="1:21" ht="13.5">
      <c r="A86" s="159"/>
      <c r="B86" s="75" t="s">
        <v>143</v>
      </c>
      <c r="C86" s="162"/>
      <c r="D86" s="75"/>
      <c r="E86" s="75"/>
      <c r="F86" s="75"/>
      <c r="G86" s="75"/>
      <c r="H86" s="75"/>
      <c r="I86" s="76"/>
      <c r="J86" s="154">
        <v>1200</v>
      </c>
      <c r="K86" s="78">
        <v>4123</v>
      </c>
      <c r="L86" s="78">
        <v>1090</v>
      </c>
      <c r="M86" s="78"/>
      <c r="N86" s="80"/>
      <c r="O86" s="80"/>
      <c r="P86" s="80"/>
      <c r="Q86" s="78">
        <v>3940</v>
      </c>
      <c r="R86" s="80"/>
      <c r="S86" s="77">
        <v>2688</v>
      </c>
      <c r="T86" s="77">
        <v>2688</v>
      </c>
      <c r="U86" s="79"/>
    </row>
    <row r="87" spans="1:21" ht="13.5">
      <c r="A87" s="159"/>
      <c r="B87" s="75" t="s">
        <v>144</v>
      </c>
      <c r="C87" s="162"/>
      <c r="D87" s="75"/>
      <c r="E87" s="75"/>
      <c r="F87" s="75"/>
      <c r="G87" s="75"/>
      <c r="H87" s="75"/>
      <c r="I87" s="76"/>
      <c r="J87" s="154">
        <v>0</v>
      </c>
      <c r="K87" s="78">
        <v>20</v>
      </c>
      <c r="L87" s="78">
        <v>20</v>
      </c>
      <c r="M87" s="78"/>
      <c r="N87" s="80"/>
      <c r="O87" s="80"/>
      <c r="P87" s="80"/>
      <c r="Q87" s="78">
        <v>10</v>
      </c>
      <c r="R87" s="80"/>
      <c r="S87" s="77">
        <v>0</v>
      </c>
      <c r="T87" s="77">
        <v>0</v>
      </c>
      <c r="U87" s="79"/>
    </row>
    <row r="88" spans="1:21" ht="13.5">
      <c r="A88" s="159"/>
      <c r="B88" s="75" t="s">
        <v>145</v>
      </c>
      <c r="C88" s="75"/>
      <c r="D88" s="75"/>
      <c r="E88" s="75"/>
      <c r="F88" s="75"/>
      <c r="G88" s="75"/>
      <c r="H88" s="75"/>
      <c r="I88" s="76"/>
      <c r="J88" s="154">
        <v>2725</v>
      </c>
      <c r="K88" s="78">
        <v>2526</v>
      </c>
      <c r="L88" s="78">
        <v>2754</v>
      </c>
      <c r="M88" s="78"/>
      <c r="N88" s="80"/>
      <c r="O88" s="80"/>
      <c r="P88" s="80"/>
      <c r="Q88" s="78">
        <v>1600</v>
      </c>
      <c r="R88" s="80">
        <v>-22</v>
      </c>
      <c r="S88" s="77">
        <v>1230</v>
      </c>
      <c r="T88" s="77">
        <v>1230</v>
      </c>
      <c r="U88" s="79"/>
    </row>
    <row r="89" spans="1:21" s="70" customFormat="1" ht="13.5">
      <c r="A89" s="163"/>
      <c r="B89" s="164" t="s">
        <v>146</v>
      </c>
      <c r="C89" s="164"/>
      <c r="D89" s="164"/>
      <c r="E89" s="164"/>
      <c r="F89" s="164"/>
      <c r="G89" s="164"/>
      <c r="H89" s="164"/>
      <c r="I89" s="88">
        <f>SUM(I81:I85)</f>
        <v>28022</v>
      </c>
      <c r="J89" s="139">
        <f>SUM(J81:J85)</f>
        <v>11789</v>
      </c>
      <c r="K89" s="90">
        <f>SUM(K81:K85)</f>
        <v>18095</v>
      </c>
      <c r="L89" s="90">
        <f>SUM(L81:L85)</f>
        <v>13379</v>
      </c>
      <c r="M89" s="90"/>
      <c r="N89" s="90">
        <f aca="true" t="shared" si="11" ref="N89:S89">SUM(N81:N85)</f>
        <v>0</v>
      </c>
      <c r="O89" s="90">
        <f t="shared" si="11"/>
        <v>0</v>
      </c>
      <c r="P89" s="90">
        <f t="shared" si="11"/>
        <v>0</v>
      </c>
      <c r="Q89" s="90">
        <f>SUM(Q81:Q85)</f>
        <v>17702</v>
      </c>
      <c r="R89" s="90">
        <f t="shared" si="11"/>
        <v>166</v>
      </c>
      <c r="S89" s="89">
        <f t="shared" si="11"/>
        <v>16323</v>
      </c>
      <c r="T89" s="89">
        <f>SUM(T81:T85)</f>
        <v>16323</v>
      </c>
      <c r="U89" s="69"/>
    </row>
    <row r="90" spans="1:21" ht="13.5">
      <c r="A90" s="165" t="s">
        <v>147</v>
      </c>
      <c r="B90" s="166" t="s">
        <v>148</v>
      </c>
      <c r="C90" s="166"/>
      <c r="D90" s="166"/>
      <c r="E90" s="166"/>
      <c r="F90" s="166"/>
      <c r="G90" s="166"/>
      <c r="H90" s="166"/>
      <c r="I90" s="76">
        <v>0</v>
      </c>
      <c r="J90" s="77">
        <v>1400</v>
      </c>
      <c r="K90" s="80">
        <v>190</v>
      </c>
      <c r="L90" s="80">
        <v>240</v>
      </c>
      <c r="M90" s="115"/>
      <c r="N90" s="104"/>
      <c r="O90" s="80"/>
      <c r="P90" s="80"/>
      <c r="Q90" s="80">
        <v>0</v>
      </c>
      <c r="R90" s="80"/>
      <c r="S90" s="91">
        <v>0</v>
      </c>
      <c r="T90" s="91">
        <v>0</v>
      </c>
      <c r="U90" s="79"/>
    </row>
    <row r="91" spans="1:21" ht="13.5">
      <c r="A91" s="159" t="s">
        <v>149</v>
      </c>
      <c r="B91" s="75" t="s">
        <v>150</v>
      </c>
      <c r="C91" s="75"/>
      <c r="D91" s="75"/>
      <c r="E91" s="75"/>
      <c r="F91" s="75"/>
      <c r="G91" s="75"/>
      <c r="H91" s="75"/>
      <c r="I91" s="76">
        <v>513</v>
      </c>
      <c r="J91" s="77">
        <v>7705</v>
      </c>
      <c r="K91" s="80">
        <v>0</v>
      </c>
      <c r="L91" s="80">
        <v>2130</v>
      </c>
      <c r="M91" s="80"/>
      <c r="N91" s="80"/>
      <c r="O91" s="80"/>
      <c r="P91" s="80"/>
      <c r="Q91" s="80">
        <v>0</v>
      </c>
      <c r="R91" s="80">
        <v>50</v>
      </c>
      <c r="S91" s="91">
        <v>3674</v>
      </c>
      <c r="T91" s="91">
        <v>0</v>
      </c>
      <c r="U91" s="138">
        <v>3674</v>
      </c>
    </row>
    <row r="92" spans="1:21" ht="13.5">
      <c r="A92" s="159" t="s">
        <v>151</v>
      </c>
      <c r="B92" s="75" t="s">
        <v>152</v>
      </c>
      <c r="C92" s="75"/>
      <c r="D92" s="75"/>
      <c r="E92" s="75"/>
      <c r="F92" s="75"/>
      <c r="G92" s="75"/>
      <c r="H92" s="75"/>
      <c r="I92" s="76">
        <v>359</v>
      </c>
      <c r="J92" s="77">
        <v>0</v>
      </c>
      <c r="K92" s="80">
        <v>0</v>
      </c>
      <c r="L92" s="80">
        <v>0</v>
      </c>
      <c r="M92" s="80"/>
      <c r="N92" s="104"/>
      <c r="O92" s="104"/>
      <c r="P92" s="104"/>
      <c r="Q92" s="80">
        <v>0</v>
      </c>
      <c r="R92" s="80"/>
      <c r="S92" s="91">
        <v>0</v>
      </c>
      <c r="T92" s="91">
        <v>0</v>
      </c>
      <c r="U92" s="79"/>
    </row>
    <row r="93" spans="1:21" ht="13.5">
      <c r="A93" s="159"/>
      <c r="B93" s="75" t="s">
        <v>153</v>
      </c>
      <c r="C93" s="75"/>
      <c r="D93" s="75"/>
      <c r="E93" s="75"/>
      <c r="F93" s="75"/>
      <c r="G93" s="75"/>
      <c r="H93" s="92"/>
      <c r="I93" s="76"/>
      <c r="J93" s="77">
        <v>0</v>
      </c>
      <c r="K93" s="80">
        <v>0</v>
      </c>
      <c r="L93" s="80">
        <v>0</v>
      </c>
      <c r="M93" s="80"/>
      <c r="N93" s="104"/>
      <c r="O93" s="104"/>
      <c r="P93" s="104"/>
      <c r="Q93" s="80">
        <v>0</v>
      </c>
      <c r="R93" s="80"/>
      <c r="S93" s="91">
        <v>0</v>
      </c>
      <c r="T93" s="91">
        <v>0</v>
      </c>
      <c r="U93" s="79"/>
    </row>
    <row r="94" spans="1:21" ht="13.5">
      <c r="A94" s="167"/>
      <c r="B94" s="84" t="s">
        <v>154</v>
      </c>
      <c r="C94" s="84"/>
      <c r="D94" s="84"/>
      <c r="E94" s="84"/>
      <c r="F94" s="84"/>
      <c r="G94" s="84"/>
      <c r="H94" s="95"/>
      <c r="I94" s="76"/>
      <c r="J94" s="77"/>
      <c r="K94" s="80">
        <v>0</v>
      </c>
      <c r="L94" s="104">
        <v>0</v>
      </c>
      <c r="M94" s="80"/>
      <c r="N94" s="104"/>
      <c r="O94" s="104"/>
      <c r="P94" s="104"/>
      <c r="Q94" s="80"/>
      <c r="R94" s="80"/>
      <c r="S94" s="91"/>
      <c r="T94" s="91"/>
      <c r="U94" s="79"/>
    </row>
    <row r="95" spans="1:21" s="70" customFormat="1" ht="13.5">
      <c r="A95" s="163"/>
      <c r="B95" s="164" t="s">
        <v>155</v>
      </c>
      <c r="C95" s="164"/>
      <c r="D95" s="164"/>
      <c r="E95" s="164"/>
      <c r="F95" s="164"/>
      <c r="G95" s="164"/>
      <c r="H95" s="164"/>
      <c r="I95" s="88" t="e">
        <f>SUM(I90:I92:#REF!,)</f>
        <v>#REF!</v>
      </c>
      <c r="J95" s="89" t="e">
        <f>SUM(J90:J92,#REF!,)</f>
        <v>#REF!</v>
      </c>
      <c r="K95" s="168">
        <f>SUM(K90:K92)</f>
        <v>190</v>
      </c>
      <c r="L95" s="168">
        <f aca="true" t="shared" si="12" ref="L95:S95">SUM(L90:L92)</f>
        <v>2370</v>
      </c>
      <c r="M95" s="168">
        <f t="shared" si="12"/>
        <v>0</v>
      </c>
      <c r="N95" s="168">
        <f t="shared" si="12"/>
        <v>0</v>
      </c>
      <c r="O95" s="168">
        <f t="shared" si="12"/>
        <v>0</v>
      </c>
      <c r="P95" s="168">
        <f t="shared" si="12"/>
        <v>0</v>
      </c>
      <c r="Q95" s="168">
        <f>SUM(Q90:Q92)</f>
        <v>0</v>
      </c>
      <c r="R95" s="168">
        <f t="shared" si="12"/>
        <v>50</v>
      </c>
      <c r="S95" s="169">
        <f t="shared" si="12"/>
        <v>3674</v>
      </c>
      <c r="T95" s="169">
        <f>SUM(T90:T92)</f>
        <v>0</v>
      </c>
      <c r="U95" s="137">
        <v>3674</v>
      </c>
    </row>
    <row r="96" spans="1:21" s="70" customFormat="1" ht="13.5">
      <c r="A96" s="170"/>
      <c r="B96" s="87"/>
      <c r="C96" s="166" t="s">
        <v>156</v>
      </c>
      <c r="D96" s="166"/>
      <c r="E96" s="166"/>
      <c r="F96" s="166"/>
      <c r="G96" s="166"/>
      <c r="H96" s="166"/>
      <c r="I96" s="76">
        <v>0</v>
      </c>
      <c r="J96" s="77">
        <v>0</v>
      </c>
      <c r="K96" s="80">
        <v>0</v>
      </c>
      <c r="L96" s="104">
        <v>0</v>
      </c>
      <c r="M96" s="115"/>
      <c r="N96" s="104"/>
      <c r="O96" s="104"/>
      <c r="P96" s="104"/>
      <c r="Q96" s="80">
        <v>0</v>
      </c>
      <c r="R96" s="80"/>
      <c r="S96" s="91">
        <v>0</v>
      </c>
      <c r="T96" s="91">
        <v>0</v>
      </c>
      <c r="U96" s="69"/>
    </row>
    <row r="97" spans="1:21" s="70" customFormat="1" ht="13.5">
      <c r="A97" s="170"/>
      <c r="B97" s="87"/>
      <c r="C97" s="153" t="s">
        <v>157</v>
      </c>
      <c r="D97" s="153"/>
      <c r="E97" s="153"/>
      <c r="F97" s="153"/>
      <c r="G97" s="153"/>
      <c r="H97" s="84"/>
      <c r="I97" s="76">
        <v>0</v>
      </c>
      <c r="J97" s="77">
        <v>0</v>
      </c>
      <c r="K97" s="80">
        <v>0</v>
      </c>
      <c r="L97" s="104">
        <v>0</v>
      </c>
      <c r="M97" s="80"/>
      <c r="N97" s="104"/>
      <c r="O97" s="104"/>
      <c r="P97" s="104"/>
      <c r="Q97" s="80">
        <v>0</v>
      </c>
      <c r="R97" s="80"/>
      <c r="S97" s="91">
        <v>0</v>
      </c>
      <c r="T97" s="91">
        <v>0</v>
      </c>
      <c r="U97" s="69"/>
    </row>
    <row r="98" spans="1:21" s="70" customFormat="1" ht="13.5">
      <c r="A98" s="170"/>
      <c r="B98" s="87" t="s">
        <v>158</v>
      </c>
      <c r="C98" s="87" t="s">
        <v>159</v>
      </c>
      <c r="D98" s="87"/>
      <c r="E98" s="87"/>
      <c r="F98" s="87"/>
      <c r="G98" s="87"/>
      <c r="H98" s="87"/>
      <c r="I98" s="88"/>
      <c r="J98" s="89"/>
      <c r="K98" s="90">
        <f>SUM(K95,K89)</f>
        <v>18285</v>
      </c>
      <c r="L98" s="90">
        <f aca="true" t="shared" si="13" ref="L98:S98">SUM(L95,L89)</f>
        <v>15749</v>
      </c>
      <c r="M98" s="90">
        <f t="shared" si="13"/>
        <v>0</v>
      </c>
      <c r="N98" s="90">
        <f t="shared" si="13"/>
        <v>0</v>
      </c>
      <c r="O98" s="90">
        <f t="shared" si="13"/>
        <v>0</v>
      </c>
      <c r="P98" s="90">
        <f t="shared" si="13"/>
        <v>0</v>
      </c>
      <c r="Q98" s="90">
        <f>SUM(Q95,Q89)</f>
        <v>17702</v>
      </c>
      <c r="R98" s="90">
        <f t="shared" si="13"/>
        <v>216</v>
      </c>
      <c r="S98" s="89">
        <f t="shared" si="13"/>
        <v>19997</v>
      </c>
      <c r="T98" s="89">
        <f>SUM(T95,T89)</f>
        <v>16323</v>
      </c>
      <c r="U98" s="90">
        <f>SUM(U95,U89)</f>
        <v>3674</v>
      </c>
    </row>
    <row r="99" spans="1:21" s="70" customFormat="1" ht="13.5" customHeight="1">
      <c r="A99" s="165" t="s">
        <v>160</v>
      </c>
      <c r="B99" s="166" t="s">
        <v>161</v>
      </c>
      <c r="C99" s="166"/>
      <c r="D99" s="166"/>
      <c r="E99" s="166"/>
      <c r="F99" s="87"/>
      <c r="G99" s="87"/>
      <c r="H99" s="87"/>
      <c r="I99" s="88"/>
      <c r="J99" s="77">
        <v>0</v>
      </c>
      <c r="K99" s="115">
        <v>0</v>
      </c>
      <c r="L99" s="171">
        <v>0</v>
      </c>
      <c r="M99" s="171"/>
      <c r="N99" s="118"/>
      <c r="O99" s="118"/>
      <c r="P99" s="118"/>
      <c r="Q99" s="115">
        <v>0</v>
      </c>
      <c r="R99" s="115"/>
      <c r="S99" s="116">
        <v>0</v>
      </c>
      <c r="T99" s="116">
        <v>0</v>
      </c>
      <c r="U99" s="69"/>
    </row>
    <row r="100" spans="1:21" s="70" customFormat="1" ht="12.75" customHeight="1" hidden="1">
      <c r="A100" s="165" t="s">
        <v>162</v>
      </c>
      <c r="B100" s="166" t="s">
        <v>163</v>
      </c>
      <c r="C100" s="166"/>
      <c r="D100" s="166"/>
      <c r="E100" s="166"/>
      <c r="F100" s="87"/>
      <c r="G100" s="87"/>
      <c r="H100" s="87"/>
      <c r="I100" s="88"/>
      <c r="J100" s="77">
        <v>0</v>
      </c>
      <c r="K100" s="115"/>
      <c r="L100" s="171">
        <v>0</v>
      </c>
      <c r="M100" s="171"/>
      <c r="N100" s="118"/>
      <c r="O100" s="118"/>
      <c r="P100" s="118"/>
      <c r="Q100" s="115"/>
      <c r="R100" s="115"/>
      <c r="S100" s="116"/>
      <c r="T100" s="116"/>
      <c r="U100" s="69"/>
    </row>
    <row r="101" spans="1:21" s="70" customFormat="1" ht="13.5">
      <c r="A101" s="170"/>
      <c r="B101" s="87"/>
      <c r="C101" s="87"/>
      <c r="D101" s="87" t="s">
        <v>164</v>
      </c>
      <c r="E101" s="87"/>
      <c r="F101" s="87"/>
      <c r="G101" s="87"/>
      <c r="H101" s="87"/>
      <c r="I101" s="88"/>
      <c r="J101" s="89">
        <v>0</v>
      </c>
      <c r="K101" s="115">
        <v>0</v>
      </c>
      <c r="L101" s="172">
        <v>0</v>
      </c>
      <c r="M101" s="115"/>
      <c r="N101" s="118">
        <v>0</v>
      </c>
      <c r="O101" s="118"/>
      <c r="P101" s="118">
        <v>0</v>
      </c>
      <c r="Q101" s="115">
        <v>0</v>
      </c>
      <c r="R101" s="115"/>
      <c r="S101" s="116">
        <v>0</v>
      </c>
      <c r="T101" s="116">
        <v>0</v>
      </c>
      <c r="U101" s="69"/>
    </row>
    <row r="102" spans="1:21" ht="0.75" customHeight="1">
      <c r="A102" s="165"/>
      <c r="B102" s="166"/>
      <c r="C102" s="166"/>
      <c r="D102" s="166"/>
      <c r="E102" s="166"/>
      <c r="F102" s="166"/>
      <c r="G102" s="166"/>
      <c r="H102" s="166"/>
      <c r="I102" s="76"/>
      <c r="J102" s="77"/>
      <c r="K102" s="80"/>
      <c r="L102" s="104"/>
      <c r="M102" s="115"/>
      <c r="N102" s="104"/>
      <c r="O102" s="104"/>
      <c r="P102" s="104"/>
      <c r="Q102" s="80"/>
      <c r="R102" s="80"/>
      <c r="S102" s="91"/>
      <c r="T102" s="91"/>
      <c r="U102" s="79"/>
    </row>
    <row r="103" spans="1:21" ht="13.5" hidden="1">
      <c r="A103" s="167"/>
      <c r="B103" s="84"/>
      <c r="C103" s="84"/>
      <c r="D103" s="84"/>
      <c r="E103" s="84"/>
      <c r="F103" s="84"/>
      <c r="G103" s="84"/>
      <c r="H103" s="84"/>
      <c r="I103" s="76"/>
      <c r="J103" s="77"/>
      <c r="K103" s="80"/>
      <c r="L103" s="104"/>
      <c r="M103" s="80"/>
      <c r="N103" s="104"/>
      <c r="O103" s="104"/>
      <c r="P103" s="104"/>
      <c r="Q103" s="80"/>
      <c r="R103" s="80"/>
      <c r="S103" s="91"/>
      <c r="T103" s="91"/>
      <c r="U103" s="79"/>
    </row>
    <row r="104" spans="1:21" ht="1.5" customHeight="1" hidden="1">
      <c r="A104" s="167"/>
      <c r="B104" s="84"/>
      <c r="C104" s="84"/>
      <c r="D104" s="84" t="s">
        <v>165</v>
      </c>
      <c r="E104" s="84"/>
      <c r="F104" s="84"/>
      <c r="G104" s="84"/>
      <c r="H104" s="84"/>
      <c r="I104" s="76"/>
      <c r="J104" s="77"/>
      <c r="K104" s="80"/>
      <c r="L104" s="104"/>
      <c r="M104" s="80"/>
      <c r="N104" s="104"/>
      <c r="O104" s="104"/>
      <c r="P104" s="104"/>
      <c r="Q104" s="80"/>
      <c r="R104" s="80"/>
      <c r="S104" s="91"/>
      <c r="T104" s="91"/>
      <c r="U104" s="79"/>
    </row>
    <row r="105" spans="1:21" s="151" customFormat="1" ht="15" hidden="1">
      <c r="A105" s="163"/>
      <c r="B105" s="164"/>
      <c r="C105" s="164"/>
      <c r="D105" s="164"/>
      <c r="E105" s="164"/>
      <c r="F105" s="164"/>
      <c r="G105" s="164"/>
      <c r="H105" s="164"/>
      <c r="I105" s="88"/>
      <c r="J105" s="89"/>
      <c r="K105" s="90"/>
      <c r="L105" s="90"/>
      <c r="M105" s="90"/>
      <c r="N105" s="90"/>
      <c r="O105" s="90"/>
      <c r="P105" s="90"/>
      <c r="Q105" s="90"/>
      <c r="R105" s="90"/>
      <c r="S105" s="89"/>
      <c r="T105" s="89"/>
      <c r="U105" s="173"/>
    </row>
    <row r="106" spans="1:21" s="151" customFormat="1" ht="15.75" thickBot="1">
      <c r="A106" s="170"/>
      <c r="B106" s="87"/>
      <c r="C106" s="84"/>
      <c r="D106" s="84" t="s">
        <v>165</v>
      </c>
      <c r="E106" s="84"/>
      <c r="F106" s="84"/>
      <c r="G106" s="84"/>
      <c r="H106" s="84"/>
      <c r="I106" s="76"/>
      <c r="J106" s="77">
        <v>39</v>
      </c>
      <c r="K106" s="141">
        <v>30</v>
      </c>
      <c r="L106" s="142"/>
      <c r="M106" s="141"/>
      <c r="N106" s="142"/>
      <c r="O106" s="142"/>
      <c r="P106" s="142"/>
      <c r="Q106" s="141"/>
      <c r="R106" s="141"/>
      <c r="S106" s="143"/>
      <c r="T106" s="143"/>
      <c r="U106" s="174"/>
    </row>
    <row r="107" spans="1:21" s="151" customFormat="1" ht="15.75" thickBot="1">
      <c r="A107" s="312" t="s">
        <v>166</v>
      </c>
      <c r="B107" s="313"/>
      <c r="C107" s="313"/>
      <c r="D107" s="313"/>
      <c r="E107" s="313"/>
      <c r="F107" s="313"/>
      <c r="G107" s="313"/>
      <c r="H107" s="175"/>
      <c r="I107" s="176"/>
      <c r="J107" s="177">
        <f>SUM(J105:J106)</f>
        <v>39</v>
      </c>
      <c r="K107" s="178">
        <f>SUM(K98,K99,K101,K106)</f>
        <v>18315</v>
      </c>
      <c r="L107" s="179">
        <f aca="true" t="shared" si="14" ref="L107:R107">SUM(L98,L101,L106)</f>
        <v>15749</v>
      </c>
      <c r="M107" s="179">
        <f t="shared" si="14"/>
        <v>0</v>
      </c>
      <c r="N107" s="179">
        <f t="shared" si="14"/>
        <v>0</v>
      </c>
      <c r="O107" s="179">
        <f t="shared" si="14"/>
        <v>0</v>
      </c>
      <c r="P107" s="179">
        <f t="shared" si="14"/>
        <v>0</v>
      </c>
      <c r="Q107" s="178">
        <f>SUM(Q98,Q99,Q101,Q106)</f>
        <v>17702</v>
      </c>
      <c r="R107" s="179">
        <f t="shared" si="14"/>
        <v>216</v>
      </c>
      <c r="S107" s="180">
        <f>SUM(S98,S99,S101,S106)</f>
        <v>19997</v>
      </c>
      <c r="T107" s="180">
        <f>SUM(T98,T99,T101,T106)</f>
        <v>16323</v>
      </c>
      <c r="U107" s="181">
        <f>SUM(U98,U99,U101,U106)</f>
        <v>3674</v>
      </c>
    </row>
    <row r="108" spans="1:21" s="151" customFormat="1" ht="15.75" thickBot="1">
      <c r="A108" s="314" t="s">
        <v>167</v>
      </c>
      <c r="B108" s="315"/>
      <c r="C108" s="315"/>
      <c r="D108" s="315"/>
      <c r="E108" s="315"/>
      <c r="F108" s="315"/>
      <c r="G108" s="315"/>
      <c r="H108" s="182"/>
      <c r="I108" s="182"/>
      <c r="J108" s="102">
        <v>3</v>
      </c>
      <c r="K108" s="178">
        <v>1</v>
      </c>
      <c r="L108" s="183">
        <v>4</v>
      </c>
      <c r="M108" s="156">
        <v>4</v>
      </c>
      <c r="N108" s="120"/>
      <c r="O108" s="184">
        <v>4</v>
      </c>
      <c r="P108" s="156"/>
      <c r="Q108" s="178">
        <v>1</v>
      </c>
      <c r="R108" s="185">
        <v>4</v>
      </c>
      <c r="S108" s="180">
        <v>2</v>
      </c>
      <c r="T108" s="180">
        <v>2</v>
      </c>
      <c r="U108" s="186"/>
    </row>
    <row r="109" spans="1:21" ht="14.25" thickBot="1">
      <c r="A109" s="316" t="s">
        <v>168</v>
      </c>
      <c r="B109" s="317"/>
      <c r="C109" s="317"/>
      <c r="D109" s="317"/>
      <c r="E109" s="317"/>
      <c r="F109" s="317"/>
      <c r="G109" s="317"/>
      <c r="H109" s="182"/>
      <c r="I109" s="102">
        <v>3</v>
      </c>
      <c r="J109" s="103">
        <v>4</v>
      </c>
      <c r="K109" s="185">
        <v>1</v>
      </c>
      <c r="L109" s="156">
        <v>4</v>
      </c>
      <c r="M109" s="120"/>
      <c r="N109" s="184">
        <v>4</v>
      </c>
      <c r="O109" s="156"/>
      <c r="P109" s="184">
        <v>4</v>
      </c>
      <c r="Q109" s="185">
        <v>1</v>
      </c>
      <c r="R109" s="187"/>
      <c r="S109" s="188">
        <v>1</v>
      </c>
      <c r="T109" s="188">
        <v>1</v>
      </c>
      <c r="U109" s="79"/>
    </row>
    <row r="110" spans="1:19" ht="13.5">
      <c r="A110" s="318"/>
      <c r="B110" s="319"/>
      <c r="C110" s="319"/>
      <c r="D110" s="319"/>
      <c r="E110" s="319"/>
      <c r="F110" s="319"/>
      <c r="G110" s="319"/>
      <c r="H110" s="319"/>
      <c r="I110" s="319"/>
      <c r="J110" s="319"/>
      <c r="K110" s="319"/>
      <c r="L110" s="319"/>
      <c r="M110" s="319"/>
      <c r="N110" s="319"/>
      <c r="O110" s="319"/>
      <c r="P110" s="319"/>
      <c r="Q110" s="319"/>
      <c r="R110" s="319"/>
      <c r="S110" s="319"/>
    </row>
    <row r="111" spans="9:11" ht="13.5">
      <c r="I111" s="105"/>
      <c r="J111" s="105"/>
      <c r="K111" s="105"/>
    </row>
    <row r="112" spans="9:11" ht="13.5">
      <c r="I112" s="105"/>
      <c r="J112" s="105"/>
      <c r="K112" s="105"/>
    </row>
    <row r="113" spans="9:11" ht="13.5">
      <c r="I113" s="105"/>
      <c r="J113" s="105"/>
      <c r="K113" s="105"/>
    </row>
    <row r="114" spans="9:11" ht="13.5">
      <c r="I114" s="105"/>
      <c r="J114" s="105"/>
      <c r="K114" s="105"/>
    </row>
    <row r="115" spans="9:11" ht="13.5">
      <c r="I115" s="105"/>
      <c r="J115" s="105"/>
      <c r="K115" s="105"/>
    </row>
    <row r="116" spans="9:11" ht="13.5">
      <c r="I116" s="105"/>
      <c r="J116" s="105"/>
      <c r="K116" s="105"/>
    </row>
    <row r="117" spans="9:11" ht="13.5">
      <c r="I117" s="105"/>
      <c r="J117" s="105"/>
      <c r="K117" s="105"/>
    </row>
    <row r="118" spans="9:11" ht="13.5">
      <c r="I118" s="105"/>
      <c r="J118" s="105"/>
      <c r="K118" s="105"/>
    </row>
    <row r="119" spans="9:11" ht="13.5">
      <c r="I119" s="105"/>
      <c r="J119" s="105"/>
      <c r="K119" s="105"/>
    </row>
    <row r="120" spans="9:11" ht="13.5">
      <c r="I120" s="105"/>
      <c r="J120" s="105"/>
      <c r="K120" s="105"/>
    </row>
    <row r="121" spans="9:11" ht="13.5">
      <c r="I121" s="105"/>
      <c r="J121" s="105"/>
      <c r="K121" s="105"/>
    </row>
    <row r="122" spans="9:11" ht="13.5">
      <c r="I122" s="105"/>
      <c r="J122" s="105"/>
      <c r="K122" s="105"/>
    </row>
    <row r="123" spans="9:11" ht="13.5">
      <c r="I123" s="105"/>
      <c r="J123" s="105"/>
      <c r="K123" s="105"/>
    </row>
    <row r="124" spans="9:11" ht="13.5">
      <c r="I124" s="105"/>
      <c r="J124" s="105"/>
      <c r="K124" s="105"/>
    </row>
    <row r="125" spans="9:11" ht="13.5">
      <c r="I125" s="105"/>
      <c r="J125" s="105"/>
      <c r="K125" s="105"/>
    </row>
    <row r="126" spans="9:11" ht="13.5">
      <c r="I126" s="105"/>
      <c r="J126" s="105"/>
      <c r="K126" s="105"/>
    </row>
    <row r="127" spans="9:11" ht="13.5">
      <c r="I127" s="105"/>
      <c r="J127" s="105"/>
      <c r="K127" s="105"/>
    </row>
    <row r="128" spans="9:11" ht="13.5">
      <c r="I128" s="105"/>
      <c r="J128" s="105"/>
      <c r="K128" s="105"/>
    </row>
    <row r="129" spans="9:11" ht="13.5">
      <c r="I129" s="105"/>
      <c r="J129" s="105"/>
      <c r="K129" s="105"/>
    </row>
    <row r="130" spans="9:11" ht="13.5">
      <c r="I130" s="105"/>
      <c r="J130" s="105"/>
      <c r="K130" s="105"/>
    </row>
    <row r="131" spans="9:11" ht="13.5">
      <c r="I131" s="105"/>
      <c r="J131" s="105"/>
      <c r="K131" s="105"/>
    </row>
    <row r="132" spans="9:11" ht="13.5">
      <c r="I132" s="105"/>
      <c r="J132" s="105"/>
      <c r="K132" s="105"/>
    </row>
    <row r="133" spans="9:11" ht="13.5">
      <c r="I133" s="105"/>
      <c r="J133" s="105"/>
      <c r="K133" s="105"/>
    </row>
    <row r="134" spans="9:11" ht="13.5">
      <c r="I134" s="105"/>
      <c r="J134" s="105"/>
      <c r="K134" s="105"/>
    </row>
    <row r="135" spans="9:11" ht="13.5">
      <c r="I135" s="105"/>
      <c r="J135" s="105"/>
      <c r="K135" s="105"/>
    </row>
    <row r="136" spans="9:11" ht="13.5">
      <c r="I136" s="105"/>
      <c r="J136" s="105"/>
      <c r="K136" s="105"/>
    </row>
    <row r="137" spans="9:11" ht="13.5">
      <c r="I137" s="105"/>
      <c r="J137" s="105"/>
      <c r="K137" s="105"/>
    </row>
    <row r="138" spans="9:11" ht="13.5">
      <c r="I138" s="105"/>
      <c r="J138" s="105"/>
      <c r="K138" s="105"/>
    </row>
    <row r="139" spans="9:11" ht="13.5">
      <c r="I139" s="105"/>
      <c r="J139" s="105"/>
      <c r="K139" s="105"/>
    </row>
    <row r="140" spans="9:11" ht="13.5">
      <c r="I140" s="105"/>
      <c r="J140" s="105"/>
      <c r="K140" s="105"/>
    </row>
    <row r="141" spans="9:11" ht="13.5">
      <c r="I141" s="105"/>
      <c r="J141" s="105"/>
      <c r="K141" s="105"/>
    </row>
    <row r="142" spans="9:11" ht="13.5">
      <c r="I142" s="105"/>
      <c r="J142" s="105"/>
      <c r="K142" s="105"/>
    </row>
    <row r="143" spans="9:11" ht="13.5">
      <c r="I143" s="105"/>
      <c r="J143" s="105"/>
      <c r="K143" s="105"/>
    </row>
    <row r="144" spans="9:11" ht="13.5">
      <c r="I144" s="105"/>
      <c r="J144" s="105"/>
      <c r="K144" s="105"/>
    </row>
    <row r="145" spans="9:11" ht="13.5">
      <c r="I145" s="105"/>
      <c r="J145" s="105"/>
      <c r="K145" s="105"/>
    </row>
    <row r="146" spans="9:11" ht="13.5">
      <c r="I146" s="105"/>
      <c r="J146" s="105"/>
      <c r="K146" s="105"/>
    </row>
    <row r="147" spans="9:11" ht="13.5">
      <c r="I147" s="105"/>
      <c r="J147" s="105"/>
      <c r="K147" s="105"/>
    </row>
    <row r="148" spans="9:11" ht="13.5">
      <c r="I148" s="105"/>
      <c r="J148" s="105"/>
      <c r="K148" s="105"/>
    </row>
    <row r="149" spans="9:11" ht="13.5">
      <c r="I149" s="105"/>
      <c r="J149" s="105"/>
      <c r="K149" s="105"/>
    </row>
    <row r="150" spans="9:11" ht="13.5">
      <c r="I150" s="105"/>
      <c r="J150" s="105"/>
      <c r="K150" s="105"/>
    </row>
    <row r="151" spans="9:11" ht="13.5">
      <c r="I151" s="105"/>
      <c r="J151" s="105"/>
      <c r="K151" s="105"/>
    </row>
    <row r="152" spans="9:11" ht="13.5">
      <c r="I152" s="105"/>
      <c r="J152" s="105"/>
      <c r="K152" s="105"/>
    </row>
    <row r="153" spans="9:11" ht="13.5">
      <c r="I153" s="105"/>
      <c r="J153" s="105"/>
      <c r="K153" s="105"/>
    </row>
    <row r="154" spans="9:11" ht="13.5">
      <c r="I154" s="105"/>
      <c r="J154" s="105"/>
      <c r="K154" s="105"/>
    </row>
    <row r="155" spans="9:11" ht="13.5">
      <c r="I155" s="105"/>
      <c r="J155" s="105"/>
      <c r="K155" s="105"/>
    </row>
    <row r="156" spans="9:11" ht="13.5">
      <c r="I156" s="105"/>
      <c r="J156" s="105"/>
      <c r="K156" s="105"/>
    </row>
    <row r="157" spans="9:11" ht="13.5">
      <c r="I157" s="105"/>
      <c r="J157" s="105"/>
      <c r="K157" s="105"/>
    </row>
    <row r="158" spans="9:11" ht="13.5">
      <c r="I158" s="105"/>
      <c r="J158" s="105"/>
      <c r="K158" s="105"/>
    </row>
    <row r="159" spans="9:11" ht="13.5">
      <c r="I159" s="105"/>
      <c r="J159" s="105"/>
      <c r="K159" s="105"/>
    </row>
    <row r="160" spans="9:11" ht="13.5">
      <c r="I160" s="105"/>
      <c r="J160" s="105"/>
      <c r="K160" s="105"/>
    </row>
    <row r="161" spans="9:11" ht="13.5">
      <c r="I161" s="105"/>
      <c r="J161" s="105"/>
      <c r="K161" s="105"/>
    </row>
    <row r="162" spans="9:11" ht="13.5">
      <c r="I162" s="105"/>
      <c r="J162" s="105"/>
      <c r="K162" s="105"/>
    </row>
    <row r="163" spans="9:11" ht="13.5">
      <c r="I163" s="105"/>
      <c r="J163" s="105"/>
      <c r="K163" s="105"/>
    </row>
    <row r="164" spans="9:11" ht="13.5">
      <c r="I164" s="105"/>
      <c r="J164" s="105"/>
      <c r="K164" s="105"/>
    </row>
    <row r="165" spans="9:11" ht="13.5">
      <c r="I165" s="105"/>
      <c r="J165" s="105"/>
      <c r="K165" s="105"/>
    </row>
    <row r="166" spans="9:11" ht="13.5">
      <c r="I166" s="105"/>
      <c r="J166" s="105"/>
      <c r="K166" s="105"/>
    </row>
    <row r="167" spans="9:11" ht="13.5">
      <c r="I167" s="105"/>
      <c r="J167" s="105"/>
      <c r="K167" s="105"/>
    </row>
    <row r="168" spans="9:11" ht="13.5">
      <c r="I168" s="105"/>
      <c r="J168" s="105"/>
      <c r="K168" s="105"/>
    </row>
    <row r="169" spans="9:11" ht="13.5">
      <c r="I169" s="105"/>
      <c r="J169" s="105"/>
      <c r="K169" s="105"/>
    </row>
    <row r="170" spans="9:11" ht="13.5">
      <c r="I170" s="105"/>
      <c r="J170" s="105"/>
      <c r="K170" s="105"/>
    </row>
    <row r="171" spans="9:11" ht="13.5">
      <c r="I171" s="105"/>
      <c r="J171" s="105"/>
      <c r="K171" s="105"/>
    </row>
    <row r="172" spans="9:11" ht="13.5">
      <c r="I172" s="105"/>
      <c r="J172" s="105"/>
      <c r="K172" s="105"/>
    </row>
    <row r="173" spans="9:11" ht="13.5">
      <c r="I173" s="105"/>
      <c r="J173" s="105"/>
      <c r="K173" s="105"/>
    </row>
    <row r="174" spans="9:11" ht="13.5">
      <c r="I174" s="105"/>
      <c r="J174" s="105"/>
      <c r="K174" s="105"/>
    </row>
    <row r="175" spans="9:11" ht="13.5">
      <c r="I175" s="105"/>
      <c r="J175" s="105"/>
      <c r="K175" s="105"/>
    </row>
    <row r="176" spans="9:11" ht="13.5">
      <c r="I176" s="105"/>
      <c r="J176" s="105"/>
      <c r="K176" s="105"/>
    </row>
    <row r="177" spans="9:11" ht="13.5">
      <c r="I177" s="105"/>
      <c r="J177" s="105"/>
      <c r="K177" s="105"/>
    </row>
    <row r="178" spans="9:11" ht="13.5">
      <c r="I178" s="105"/>
      <c r="J178" s="105"/>
      <c r="K178" s="105"/>
    </row>
    <row r="179" spans="9:11" ht="13.5">
      <c r="I179" s="105"/>
      <c r="J179" s="105"/>
      <c r="K179" s="105"/>
    </row>
    <row r="180" spans="9:11" ht="13.5">
      <c r="I180" s="105"/>
      <c r="J180" s="105"/>
      <c r="K180" s="105"/>
    </row>
    <row r="181" spans="9:11" ht="13.5">
      <c r="I181" s="105"/>
      <c r="J181" s="105"/>
      <c r="K181" s="105"/>
    </row>
    <row r="182" spans="9:11" ht="13.5">
      <c r="I182" s="105"/>
      <c r="J182" s="105"/>
      <c r="K182" s="105"/>
    </row>
    <row r="183" spans="9:11" ht="13.5">
      <c r="I183" s="105"/>
      <c r="J183" s="105"/>
      <c r="K183" s="105"/>
    </row>
    <row r="184" spans="9:11" ht="13.5">
      <c r="I184" s="105"/>
      <c r="J184" s="105"/>
      <c r="K184" s="105"/>
    </row>
    <row r="185" spans="9:11" ht="13.5">
      <c r="I185" s="105"/>
      <c r="J185" s="105"/>
      <c r="K185" s="105"/>
    </row>
    <row r="186" spans="9:11" ht="13.5">
      <c r="I186" s="105"/>
      <c r="J186" s="105"/>
      <c r="K186" s="105"/>
    </row>
    <row r="187" spans="9:11" ht="13.5">
      <c r="I187" s="105"/>
      <c r="J187" s="105"/>
      <c r="K187" s="105"/>
    </row>
    <row r="188" spans="9:11" ht="13.5">
      <c r="I188" s="105"/>
      <c r="J188" s="105"/>
      <c r="K188" s="105"/>
    </row>
    <row r="189" spans="9:11" ht="13.5">
      <c r="I189" s="105"/>
      <c r="J189" s="105"/>
      <c r="K189" s="105"/>
    </row>
    <row r="190" spans="9:11" ht="13.5">
      <c r="I190" s="105"/>
      <c r="J190" s="105"/>
      <c r="K190" s="105"/>
    </row>
    <row r="191" spans="9:11" ht="13.5">
      <c r="I191" s="105"/>
      <c r="J191" s="105"/>
      <c r="K191" s="105"/>
    </row>
    <row r="192" spans="9:11" ht="13.5">
      <c r="I192" s="105"/>
      <c r="J192" s="105"/>
      <c r="K192" s="105"/>
    </row>
    <row r="193" spans="9:11" ht="13.5">
      <c r="I193" s="105"/>
      <c r="J193" s="105"/>
      <c r="K193" s="105"/>
    </row>
    <row r="194" spans="9:11" ht="13.5">
      <c r="I194" s="105"/>
      <c r="J194" s="105"/>
      <c r="K194" s="105"/>
    </row>
    <row r="195" spans="9:11" ht="13.5">
      <c r="I195" s="105"/>
      <c r="J195" s="105"/>
      <c r="K195" s="105"/>
    </row>
    <row r="196" spans="9:11" ht="13.5">
      <c r="I196" s="105"/>
      <c r="J196" s="105"/>
      <c r="K196" s="105"/>
    </row>
    <row r="197" spans="9:11" ht="13.5">
      <c r="I197" s="105"/>
      <c r="J197" s="105"/>
      <c r="K197" s="105"/>
    </row>
    <row r="198" spans="9:11" ht="13.5">
      <c r="I198" s="105"/>
      <c r="J198" s="105"/>
      <c r="K198" s="105"/>
    </row>
    <row r="199" spans="9:11" ht="13.5">
      <c r="I199" s="105"/>
      <c r="J199" s="105"/>
      <c r="K199" s="105"/>
    </row>
    <row r="200" spans="9:11" ht="13.5">
      <c r="I200" s="105"/>
      <c r="J200" s="105"/>
      <c r="K200" s="105"/>
    </row>
    <row r="201" spans="9:11" ht="13.5">
      <c r="I201" s="105"/>
      <c r="J201" s="105"/>
      <c r="K201" s="105"/>
    </row>
    <row r="202" spans="9:11" ht="13.5">
      <c r="I202" s="105"/>
      <c r="J202" s="105"/>
      <c r="K202" s="105"/>
    </row>
    <row r="203" spans="9:11" ht="13.5">
      <c r="I203" s="105"/>
      <c r="J203" s="105"/>
      <c r="K203" s="105"/>
    </row>
    <row r="204" spans="9:11" ht="13.5">
      <c r="I204" s="105"/>
      <c r="J204" s="105"/>
      <c r="K204" s="105"/>
    </row>
    <row r="205" spans="9:11" ht="13.5">
      <c r="I205" s="105"/>
      <c r="J205" s="105"/>
      <c r="K205" s="105"/>
    </row>
    <row r="206" spans="9:11" ht="13.5">
      <c r="I206" s="105"/>
      <c r="J206" s="105"/>
      <c r="K206" s="105"/>
    </row>
    <row r="207" spans="9:11" ht="13.5">
      <c r="I207" s="105"/>
      <c r="J207" s="105"/>
      <c r="K207" s="105"/>
    </row>
    <row r="208" spans="9:11" ht="13.5">
      <c r="I208" s="105"/>
      <c r="J208" s="105"/>
      <c r="K208" s="105"/>
    </row>
    <row r="209" spans="9:11" ht="13.5">
      <c r="I209" s="105"/>
      <c r="J209" s="105"/>
      <c r="K209" s="105"/>
    </row>
    <row r="210" spans="9:11" ht="13.5">
      <c r="I210" s="105"/>
      <c r="J210" s="105"/>
      <c r="K210" s="105"/>
    </row>
    <row r="211" spans="9:11" ht="13.5">
      <c r="I211" s="105"/>
      <c r="J211" s="105"/>
      <c r="K211" s="105"/>
    </row>
    <row r="212" spans="9:11" ht="13.5">
      <c r="I212" s="105"/>
      <c r="J212" s="105"/>
      <c r="K212" s="105"/>
    </row>
    <row r="213" spans="9:11" ht="13.5">
      <c r="I213" s="105"/>
      <c r="J213" s="105"/>
      <c r="K213" s="105"/>
    </row>
    <row r="214" spans="9:11" ht="13.5">
      <c r="I214" s="105"/>
      <c r="J214" s="105"/>
      <c r="K214" s="105"/>
    </row>
    <row r="215" spans="9:11" ht="13.5">
      <c r="I215" s="105"/>
      <c r="J215" s="105"/>
      <c r="K215" s="105"/>
    </row>
    <row r="216" spans="9:11" ht="13.5">
      <c r="I216" s="105"/>
      <c r="J216" s="105"/>
      <c r="K216" s="105"/>
    </row>
    <row r="217" spans="9:11" ht="13.5">
      <c r="I217" s="105"/>
      <c r="J217" s="105"/>
      <c r="K217" s="105"/>
    </row>
    <row r="218" spans="9:11" ht="13.5">
      <c r="I218" s="105"/>
      <c r="J218" s="105"/>
      <c r="K218" s="105"/>
    </row>
    <row r="219" spans="9:11" ht="13.5">
      <c r="I219" s="105"/>
      <c r="J219" s="105"/>
      <c r="K219" s="105"/>
    </row>
    <row r="220" spans="9:11" ht="13.5">
      <c r="I220" s="105"/>
      <c r="J220" s="105"/>
      <c r="K220" s="105"/>
    </row>
    <row r="221" spans="9:11" ht="13.5">
      <c r="I221" s="105"/>
      <c r="J221" s="105"/>
      <c r="K221" s="105"/>
    </row>
    <row r="222" spans="9:11" ht="13.5">
      <c r="I222" s="105"/>
      <c r="J222" s="105"/>
      <c r="K222" s="105"/>
    </row>
    <row r="223" spans="9:11" ht="13.5">
      <c r="I223" s="105"/>
      <c r="J223" s="105"/>
      <c r="K223" s="105"/>
    </row>
    <row r="224" spans="9:11" ht="13.5">
      <c r="I224" s="105"/>
      <c r="J224" s="105"/>
      <c r="K224" s="105"/>
    </row>
    <row r="225" spans="9:11" ht="13.5">
      <c r="I225" s="105"/>
      <c r="J225" s="105"/>
      <c r="K225" s="105"/>
    </row>
    <row r="226" spans="9:11" ht="13.5">
      <c r="I226" s="105"/>
      <c r="J226" s="105"/>
      <c r="K226" s="105"/>
    </row>
    <row r="227" spans="9:11" ht="13.5">
      <c r="I227" s="105"/>
      <c r="J227" s="105"/>
      <c r="K227" s="105"/>
    </row>
    <row r="228" spans="9:11" ht="13.5">
      <c r="I228" s="105"/>
      <c r="J228" s="105"/>
      <c r="K228" s="105"/>
    </row>
    <row r="229" spans="9:11" ht="13.5">
      <c r="I229" s="105"/>
      <c r="J229" s="105"/>
      <c r="K229" s="105"/>
    </row>
    <row r="230" spans="9:11" ht="13.5">
      <c r="I230" s="105"/>
      <c r="J230" s="105"/>
      <c r="K230" s="105"/>
    </row>
    <row r="231" spans="9:11" ht="13.5">
      <c r="I231" s="105"/>
      <c r="J231" s="105"/>
      <c r="K231" s="105"/>
    </row>
    <row r="232" spans="9:11" ht="13.5">
      <c r="I232" s="105"/>
      <c r="J232" s="105"/>
      <c r="K232" s="105"/>
    </row>
    <row r="233" spans="9:11" ht="13.5">
      <c r="I233" s="105"/>
      <c r="J233" s="105"/>
      <c r="K233" s="105"/>
    </row>
    <row r="234" spans="9:11" ht="13.5">
      <c r="I234" s="105"/>
      <c r="J234" s="105"/>
      <c r="K234" s="105"/>
    </row>
    <row r="235" spans="9:11" ht="13.5">
      <c r="I235" s="105"/>
      <c r="J235" s="105"/>
      <c r="K235" s="105"/>
    </row>
    <row r="236" spans="9:11" ht="13.5">
      <c r="I236" s="105"/>
      <c r="J236" s="105"/>
      <c r="K236" s="105"/>
    </row>
    <row r="237" spans="9:11" ht="13.5">
      <c r="I237" s="105"/>
      <c r="J237" s="105"/>
      <c r="K237" s="105"/>
    </row>
    <row r="238" spans="9:11" ht="13.5">
      <c r="I238" s="105"/>
      <c r="J238" s="105"/>
      <c r="K238" s="105"/>
    </row>
    <row r="239" spans="9:11" ht="13.5">
      <c r="I239" s="105"/>
      <c r="J239" s="105"/>
      <c r="K239" s="105"/>
    </row>
    <row r="240" spans="9:11" ht="13.5">
      <c r="I240" s="105"/>
      <c r="J240" s="105"/>
      <c r="K240" s="105"/>
    </row>
    <row r="241" spans="9:11" ht="13.5">
      <c r="I241" s="105"/>
      <c r="J241" s="105"/>
      <c r="K241" s="105"/>
    </row>
    <row r="242" spans="9:11" ht="13.5">
      <c r="I242" s="105"/>
      <c r="J242" s="105"/>
      <c r="K242" s="105"/>
    </row>
    <row r="243" spans="9:11" ht="13.5">
      <c r="I243" s="105"/>
      <c r="J243" s="105"/>
      <c r="K243" s="105"/>
    </row>
    <row r="244" spans="9:11" ht="13.5">
      <c r="I244" s="105"/>
      <c r="J244" s="105"/>
      <c r="K244" s="105"/>
    </row>
    <row r="245" spans="9:11" ht="13.5">
      <c r="I245" s="105"/>
      <c r="J245" s="105"/>
      <c r="K245" s="105"/>
    </row>
    <row r="246" spans="9:11" ht="13.5">
      <c r="I246" s="105"/>
      <c r="J246" s="105"/>
      <c r="K246" s="105"/>
    </row>
    <row r="247" spans="9:11" ht="13.5">
      <c r="I247" s="105"/>
      <c r="J247" s="105"/>
      <c r="K247" s="105"/>
    </row>
    <row r="248" spans="9:11" ht="13.5">
      <c r="I248" s="105"/>
      <c r="J248" s="105"/>
      <c r="K248" s="105"/>
    </row>
    <row r="249" spans="9:11" ht="13.5">
      <c r="I249" s="105"/>
      <c r="J249" s="105"/>
      <c r="K249" s="105"/>
    </row>
    <row r="250" spans="9:11" ht="13.5">
      <c r="I250" s="105"/>
      <c r="J250" s="105"/>
      <c r="K250" s="105"/>
    </row>
    <row r="251" spans="9:11" ht="13.5">
      <c r="I251" s="105"/>
      <c r="J251" s="105"/>
      <c r="K251" s="105"/>
    </row>
    <row r="252" spans="9:11" ht="13.5">
      <c r="I252" s="105"/>
      <c r="J252" s="105"/>
      <c r="K252" s="105"/>
    </row>
    <row r="253" spans="9:11" ht="13.5">
      <c r="I253" s="105"/>
      <c r="J253" s="105"/>
      <c r="K253" s="105"/>
    </row>
    <row r="254" spans="9:11" ht="13.5">
      <c r="I254" s="105"/>
      <c r="J254" s="105"/>
      <c r="K254" s="105"/>
    </row>
    <row r="255" spans="9:11" ht="13.5">
      <c r="I255" s="105"/>
      <c r="J255" s="105"/>
      <c r="K255" s="105"/>
    </row>
    <row r="256" spans="9:11" ht="13.5">
      <c r="I256" s="105"/>
      <c r="J256" s="105"/>
      <c r="K256" s="105"/>
    </row>
    <row r="257" spans="9:11" ht="13.5">
      <c r="I257" s="105"/>
      <c r="J257" s="105"/>
      <c r="K257" s="105"/>
    </row>
    <row r="258" spans="9:11" ht="13.5">
      <c r="I258" s="105"/>
      <c r="J258" s="105"/>
      <c r="K258" s="105"/>
    </row>
    <row r="259" spans="9:11" ht="13.5">
      <c r="I259" s="105"/>
      <c r="J259" s="105"/>
      <c r="K259" s="105"/>
    </row>
    <row r="260" spans="9:11" ht="13.5">
      <c r="I260" s="105"/>
      <c r="J260" s="105"/>
      <c r="K260" s="105"/>
    </row>
    <row r="261" spans="9:11" ht="13.5">
      <c r="I261" s="105"/>
      <c r="J261" s="105"/>
      <c r="K261" s="105"/>
    </row>
    <row r="262" spans="9:11" ht="13.5">
      <c r="I262" s="105"/>
      <c r="J262" s="105"/>
      <c r="K262" s="105"/>
    </row>
    <row r="263" spans="9:11" ht="13.5">
      <c r="I263" s="105"/>
      <c r="J263" s="105"/>
      <c r="K263" s="105"/>
    </row>
    <row r="264" spans="9:11" ht="13.5">
      <c r="I264" s="105"/>
      <c r="J264" s="105"/>
      <c r="K264" s="105"/>
    </row>
    <row r="265" spans="9:11" ht="13.5">
      <c r="I265" s="105"/>
      <c r="J265" s="105"/>
      <c r="K265" s="105"/>
    </row>
    <row r="266" spans="9:11" ht="13.5">
      <c r="I266" s="105"/>
      <c r="J266" s="105"/>
      <c r="K266" s="105"/>
    </row>
    <row r="267" spans="9:11" ht="13.5">
      <c r="I267" s="105"/>
      <c r="J267" s="105"/>
      <c r="K267" s="105"/>
    </row>
    <row r="268" spans="9:11" ht="13.5">
      <c r="I268" s="105"/>
      <c r="J268" s="105"/>
      <c r="K268" s="105"/>
    </row>
    <row r="269" spans="9:11" ht="13.5">
      <c r="I269" s="105"/>
      <c r="J269" s="105"/>
      <c r="K269" s="105"/>
    </row>
    <row r="270" spans="9:11" ht="13.5">
      <c r="I270" s="105"/>
      <c r="J270" s="105"/>
      <c r="K270" s="105"/>
    </row>
    <row r="271" spans="9:11" ht="13.5">
      <c r="I271" s="105"/>
      <c r="J271" s="105"/>
      <c r="K271" s="105"/>
    </row>
    <row r="272" spans="9:11" ht="13.5">
      <c r="I272" s="105"/>
      <c r="J272" s="105"/>
      <c r="K272" s="105"/>
    </row>
    <row r="273" spans="9:11" ht="13.5">
      <c r="I273" s="105"/>
      <c r="J273" s="105"/>
      <c r="K273" s="105"/>
    </row>
    <row r="274" spans="9:11" ht="13.5">
      <c r="I274" s="105"/>
      <c r="J274" s="105"/>
      <c r="K274" s="105"/>
    </row>
    <row r="275" spans="9:11" ht="13.5">
      <c r="I275" s="105"/>
      <c r="J275" s="105"/>
      <c r="K275" s="105"/>
    </row>
    <row r="276" spans="9:11" ht="13.5">
      <c r="I276" s="105"/>
      <c r="J276" s="105"/>
      <c r="K276" s="105"/>
    </row>
    <row r="277" spans="9:11" ht="13.5">
      <c r="I277" s="105"/>
      <c r="J277" s="105"/>
      <c r="K277" s="105"/>
    </row>
    <row r="278" spans="9:11" ht="13.5">
      <c r="I278" s="105"/>
      <c r="J278" s="105"/>
      <c r="K278" s="105"/>
    </row>
    <row r="279" spans="9:11" ht="13.5">
      <c r="I279" s="105"/>
      <c r="J279" s="105"/>
      <c r="K279" s="105"/>
    </row>
    <row r="280" spans="9:11" ht="13.5">
      <c r="I280" s="105"/>
      <c r="J280" s="105"/>
      <c r="K280" s="105"/>
    </row>
    <row r="281" spans="9:11" ht="13.5">
      <c r="I281" s="105"/>
      <c r="J281" s="105"/>
      <c r="K281" s="105"/>
    </row>
    <row r="282" spans="9:11" ht="13.5">
      <c r="I282" s="105"/>
      <c r="J282" s="105"/>
      <c r="K282" s="105"/>
    </row>
    <row r="283" spans="9:11" ht="13.5">
      <c r="I283" s="105"/>
      <c r="J283" s="105"/>
      <c r="K283" s="105"/>
    </row>
    <row r="284" spans="9:11" ht="13.5">
      <c r="I284" s="105"/>
      <c r="J284" s="105"/>
      <c r="K284" s="105"/>
    </row>
    <row r="285" spans="9:11" ht="13.5">
      <c r="I285" s="105"/>
      <c r="J285" s="105"/>
      <c r="K285" s="105"/>
    </row>
    <row r="286" spans="9:11" ht="13.5">
      <c r="I286" s="105"/>
      <c r="J286" s="105"/>
      <c r="K286" s="105"/>
    </row>
    <row r="287" spans="9:11" ht="13.5">
      <c r="I287" s="105"/>
      <c r="J287" s="105"/>
      <c r="K287" s="105"/>
    </row>
    <row r="288" spans="9:11" ht="13.5">
      <c r="I288" s="105"/>
      <c r="J288" s="105"/>
      <c r="K288" s="105"/>
    </row>
    <row r="289" spans="9:11" ht="13.5">
      <c r="I289" s="105"/>
      <c r="J289" s="105"/>
      <c r="K289" s="105"/>
    </row>
    <row r="290" spans="9:11" ht="13.5">
      <c r="I290" s="105"/>
      <c r="J290" s="105"/>
      <c r="K290" s="105"/>
    </row>
    <row r="291" spans="9:11" ht="13.5">
      <c r="I291" s="105"/>
      <c r="J291" s="105"/>
      <c r="K291" s="105"/>
    </row>
    <row r="292" spans="9:11" ht="13.5">
      <c r="I292" s="105"/>
      <c r="J292" s="105"/>
      <c r="K292" s="105"/>
    </row>
    <row r="293" spans="9:11" ht="13.5">
      <c r="I293" s="105"/>
      <c r="J293" s="105"/>
      <c r="K293" s="105"/>
    </row>
    <row r="294" spans="9:11" ht="13.5">
      <c r="I294" s="105"/>
      <c r="J294" s="105"/>
      <c r="K294" s="105"/>
    </row>
    <row r="295" spans="9:11" ht="13.5">
      <c r="I295" s="105"/>
      <c r="J295" s="105"/>
      <c r="K295" s="105"/>
    </row>
    <row r="296" spans="9:11" ht="13.5">
      <c r="I296" s="105"/>
      <c r="J296" s="105"/>
      <c r="K296" s="105"/>
    </row>
    <row r="297" spans="9:11" ht="13.5">
      <c r="I297" s="105"/>
      <c r="J297" s="105"/>
      <c r="K297" s="105"/>
    </row>
    <row r="298" spans="9:11" ht="13.5">
      <c r="I298" s="105"/>
      <c r="J298" s="105"/>
      <c r="K298" s="105"/>
    </row>
    <row r="299" spans="9:11" ht="13.5">
      <c r="I299" s="105"/>
      <c r="J299" s="105"/>
      <c r="K299" s="105"/>
    </row>
    <row r="300" spans="9:11" ht="13.5">
      <c r="I300" s="105"/>
      <c r="J300" s="105"/>
      <c r="K300" s="105"/>
    </row>
    <row r="301" spans="9:11" ht="13.5">
      <c r="I301" s="105"/>
      <c r="J301" s="105"/>
      <c r="K301" s="105"/>
    </row>
    <row r="302" spans="9:11" ht="13.5">
      <c r="I302" s="105"/>
      <c r="J302" s="105"/>
      <c r="K302" s="105"/>
    </row>
    <row r="303" spans="9:11" ht="13.5">
      <c r="I303" s="105"/>
      <c r="J303" s="105"/>
      <c r="K303" s="105"/>
    </row>
    <row r="304" spans="9:11" ht="13.5">
      <c r="I304" s="105"/>
      <c r="J304" s="105"/>
      <c r="K304" s="105"/>
    </row>
    <row r="305" spans="9:11" ht="13.5">
      <c r="I305" s="105"/>
      <c r="J305" s="105"/>
      <c r="K305" s="105"/>
    </row>
    <row r="306" spans="9:11" ht="13.5">
      <c r="I306" s="105"/>
      <c r="J306" s="105"/>
      <c r="K306" s="105"/>
    </row>
    <row r="307" spans="9:11" ht="13.5">
      <c r="I307" s="105"/>
      <c r="J307" s="105"/>
      <c r="K307" s="105"/>
    </row>
    <row r="308" spans="9:11" ht="13.5">
      <c r="I308" s="105"/>
      <c r="J308" s="105"/>
      <c r="K308" s="105"/>
    </row>
    <row r="309" spans="9:11" ht="13.5">
      <c r="I309" s="105"/>
      <c r="J309" s="105"/>
      <c r="K309" s="105"/>
    </row>
    <row r="310" spans="9:11" ht="13.5">
      <c r="I310" s="105"/>
      <c r="J310" s="105"/>
      <c r="K310" s="105"/>
    </row>
    <row r="311" spans="9:11" ht="13.5">
      <c r="I311" s="105"/>
      <c r="J311" s="105"/>
      <c r="K311" s="105"/>
    </row>
    <row r="312" spans="9:11" ht="13.5">
      <c r="I312" s="105"/>
      <c r="J312" s="105"/>
      <c r="K312" s="105"/>
    </row>
    <row r="313" spans="9:11" ht="13.5">
      <c r="I313" s="105"/>
      <c r="J313" s="105"/>
      <c r="K313" s="105"/>
    </row>
    <row r="314" spans="9:11" ht="13.5">
      <c r="I314" s="105"/>
      <c r="J314" s="105"/>
      <c r="K314" s="105"/>
    </row>
    <row r="315" spans="9:11" ht="13.5">
      <c r="I315" s="105"/>
      <c r="J315" s="105"/>
      <c r="K315" s="105"/>
    </row>
    <row r="316" spans="9:11" ht="13.5">
      <c r="I316" s="105"/>
      <c r="J316" s="105"/>
      <c r="K316" s="105"/>
    </row>
    <row r="317" spans="9:11" ht="13.5">
      <c r="I317" s="105"/>
      <c r="J317" s="105"/>
      <c r="K317" s="105"/>
    </row>
    <row r="318" spans="9:11" ht="13.5">
      <c r="I318" s="105"/>
      <c r="J318" s="105"/>
      <c r="K318" s="105"/>
    </row>
    <row r="319" spans="9:11" ht="13.5">
      <c r="I319" s="105"/>
      <c r="J319" s="105"/>
      <c r="K319" s="105"/>
    </row>
    <row r="320" spans="9:11" ht="13.5">
      <c r="I320" s="105"/>
      <c r="J320" s="105"/>
      <c r="K320" s="105"/>
    </row>
    <row r="321" spans="9:11" ht="13.5">
      <c r="I321" s="105"/>
      <c r="J321" s="105"/>
      <c r="K321" s="105"/>
    </row>
    <row r="322" spans="9:11" ht="13.5">
      <c r="I322" s="105"/>
      <c r="J322" s="105"/>
      <c r="K322" s="105"/>
    </row>
    <row r="323" spans="9:11" ht="13.5">
      <c r="I323" s="105"/>
      <c r="J323" s="105"/>
      <c r="K323" s="105"/>
    </row>
    <row r="324" spans="9:11" ht="13.5">
      <c r="I324" s="105"/>
      <c r="J324" s="105"/>
      <c r="K324" s="105"/>
    </row>
    <row r="325" spans="9:11" ht="13.5">
      <c r="I325" s="105"/>
      <c r="J325" s="105"/>
      <c r="K325" s="105"/>
    </row>
    <row r="326" spans="9:11" ht="13.5">
      <c r="I326" s="105"/>
      <c r="J326" s="105"/>
      <c r="K326" s="105"/>
    </row>
    <row r="327" spans="9:11" ht="13.5">
      <c r="I327" s="105"/>
      <c r="J327" s="105"/>
      <c r="K327" s="105"/>
    </row>
    <row r="328" spans="9:11" ht="13.5">
      <c r="I328" s="105"/>
      <c r="J328" s="105"/>
      <c r="K328" s="105"/>
    </row>
    <row r="329" spans="9:11" ht="13.5">
      <c r="I329" s="105"/>
      <c r="J329" s="105"/>
      <c r="K329" s="105"/>
    </row>
    <row r="330" spans="9:11" ht="13.5">
      <c r="I330" s="105"/>
      <c r="J330" s="105"/>
      <c r="K330" s="105"/>
    </row>
    <row r="331" spans="9:11" ht="13.5">
      <c r="I331" s="105"/>
      <c r="J331" s="105"/>
      <c r="K331" s="105"/>
    </row>
    <row r="332" spans="9:11" ht="13.5">
      <c r="I332" s="105"/>
      <c r="J332" s="105"/>
      <c r="K332" s="105"/>
    </row>
    <row r="333" spans="9:11" ht="13.5">
      <c r="I333" s="105"/>
      <c r="J333" s="105"/>
      <c r="K333" s="105"/>
    </row>
    <row r="334" spans="9:11" ht="13.5">
      <c r="I334" s="105"/>
      <c r="J334" s="105"/>
      <c r="K334" s="105"/>
    </row>
    <row r="335" spans="9:11" ht="13.5">
      <c r="I335" s="105"/>
      <c r="J335" s="105"/>
      <c r="K335" s="105"/>
    </row>
    <row r="336" spans="9:11" ht="13.5">
      <c r="I336" s="105"/>
      <c r="J336" s="105"/>
      <c r="K336" s="105"/>
    </row>
    <row r="337" spans="9:11" ht="13.5">
      <c r="I337" s="105"/>
      <c r="J337" s="105"/>
      <c r="K337" s="105"/>
    </row>
    <row r="338" spans="9:11" ht="13.5">
      <c r="I338" s="105"/>
      <c r="J338" s="105"/>
      <c r="K338" s="105"/>
    </row>
    <row r="339" spans="9:11" ht="13.5">
      <c r="I339" s="105"/>
      <c r="J339" s="105"/>
      <c r="K339" s="105"/>
    </row>
    <row r="340" spans="9:11" ht="13.5">
      <c r="I340" s="105"/>
      <c r="J340" s="105"/>
      <c r="K340" s="105"/>
    </row>
    <row r="341" spans="9:11" ht="13.5">
      <c r="I341" s="105"/>
      <c r="J341" s="105"/>
      <c r="K341" s="105"/>
    </row>
    <row r="342" spans="9:11" ht="13.5">
      <c r="I342" s="105"/>
      <c r="J342" s="105"/>
      <c r="K342" s="105"/>
    </row>
    <row r="343" spans="9:11" ht="13.5">
      <c r="I343" s="105"/>
      <c r="J343" s="105"/>
      <c r="K343" s="105"/>
    </row>
    <row r="344" spans="9:11" ht="13.5">
      <c r="I344" s="105"/>
      <c r="J344" s="105"/>
      <c r="K344" s="105"/>
    </row>
    <row r="345" spans="9:11" ht="13.5">
      <c r="I345" s="105"/>
      <c r="J345" s="105"/>
      <c r="K345" s="105"/>
    </row>
    <row r="346" spans="9:11" ht="13.5">
      <c r="I346" s="105"/>
      <c r="J346" s="105"/>
      <c r="K346" s="105"/>
    </row>
    <row r="347" spans="9:11" ht="13.5">
      <c r="I347" s="105"/>
      <c r="J347" s="105"/>
      <c r="K347" s="105"/>
    </row>
    <row r="348" spans="9:11" ht="13.5">
      <c r="I348" s="105"/>
      <c r="J348" s="105"/>
      <c r="K348" s="105"/>
    </row>
    <row r="349" spans="9:11" ht="13.5">
      <c r="I349" s="105"/>
      <c r="J349" s="105"/>
      <c r="K349" s="105"/>
    </row>
    <row r="350" spans="9:11" ht="13.5">
      <c r="I350" s="105"/>
      <c r="J350" s="105"/>
      <c r="K350" s="105"/>
    </row>
    <row r="351" spans="9:11" ht="13.5">
      <c r="I351" s="105"/>
      <c r="J351" s="105"/>
      <c r="K351" s="105"/>
    </row>
    <row r="352" spans="9:11" ht="13.5">
      <c r="I352" s="105"/>
      <c r="J352" s="105"/>
      <c r="K352" s="105"/>
    </row>
    <row r="353" spans="9:11" ht="13.5">
      <c r="I353" s="105"/>
      <c r="J353" s="105"/>
      <c r="K353" s="105"/>
    </row>
    <row r="354" spans="9:11" ht="13.5">
      <c r="I354" s="105"/>
      <c r="J354" s="105"/>
      <c r="K354" s="105"/>
    </row>
    <row r="355" spans="9:11" ht="13.5">
      <c r="I355" s="105"/>
      <c r="J355" s="105"/>
      <c r="K355" s="105"/>
    </row>
    <row r="356" spans="9:11" ht="13.5">
      <c r="I356" s="105"/>
      <c r="J356" s="105"/>
      <c r="K356" s="105"/>
    </row>
    <row r="357" spans="9:11" ht="13.5">
      <c r="I357" s="105"/>
      <c r="J357" s="105"/>
      <c r="K357" s="105"/>
    </row>
    <row r="358" spans="9:11" ht="13.5">
      <c r="I358" s="105"/>
      <c r="J358" s="105"/>
      <c r="K358" s="105"/>
    </row>
    <row r="359" spans="9:11" ht="13.5">
      <c r="I359" s="105"/>
      <c r="J359" s="105"/>
      <c r="K359" s="105"/>
    </row>
    <row r="360" spans="9:11" ht="13.5">
      <c r="I360" s="105"/>
      <c r="J360" s="105"/>
      <c r="K360" s="105"/>
    </row>
    <row r="361" spans="9:11" ht="13.5">
      <c r="I361" s="105"/>
      <c r="J361" s="105"/>
      <c r="K361" s="105"/>
    </row>
    <row r="362" spans="9:11" ht="13.5">
      <c r="I362" s="105"/>
      <c r="J362" s="105"/>
      <c r="K362" s="105"/>
    </row>
    <row r="363" spans="9:11" ht="13.5">
      <c r="I363" s="105"/>
      <c r="J363" s="105"/>
      <c r="K363" s="105"/>
    </row>
    <row r="364" spans="9:11" ht="13.5">
      <c r="I364" s="105"/>
      <c r="J364" s="105"/>
      <c r="K364" s="105"/>
    </row>
    <row r="365" spans="9:11" ht="13.5">
      <c r="I365" s="105"/>
      <c r="J365" s="105"/>
      <c r="K365" s="105"/>
    </row>
    <row r="366" spans="9:11" ht="13.5">
      <c r="I366" s="105"/>
      <c r="J366" s="105"/>
      <c r="K366" s="105"/>
    </row>
    <row r="367" spans="9:11" ht="13.5">
      <c r="I367" s="105"/>
      <c r="J367" s="105"/>
      <c r="K367" s="105"/>
    </row>
    <row r="368" spans="9:11" ht="13.5">
      <c r="I368" s="105"/>
      <c r="J368" s="105"/>
      <c r="K368" s="105"/>
    </row>
    <row r="369" spans="9:11" ht="13.5">
      <c r="I369" s="105"/>
      <c r="J369" s="105"/>
      <c r="K369" s="105"/>
    </row>
    <row r="370" spans="9:11" ht="13.5">
      <c r="I370" s="105"/>
      <c r="J370" s="105"/>
      <c r="K370" s="105"/>
    </row>
    <row r="371" spans="9:11" ht="13.5">
      <c r="I371" s="105"/>
      <c r="J371" s="105"/>
      <c r="K371" s="105"/>
    </row>
    <row r="372" spans="9:11" ht="13.5">
      <c r="I372" s="105"/>
      <c r="J372" s="105"/>
      <c r="K372" s="105"/>
    </row>
    <row r="373" spans="9:11" ht="13.5">
      <c r="I373" s="105"/>
      <c r="J373" s="105"/>
      <c r="K373" s="105"/>
    </row>
    <row r="374" spans="9:11" ht="13.5">
      <c r="I374" s="105"/>
      <c r="J374" s="105"/>
      <c r="K374" s="105"/>
    </row>
    <row r="375" spans="9:11" ht="13.5">
      <c r="I375" s="105"/>
      <c r="J375" s="105"/>
      <c r="K375" s="105"/>
    </row>
    <row r="376" spans="9:11" ht="13.5">
      <c r="I376" s="105"/>
      <c r="J376" s="105"/>
      <c r="K376" s="105"/>
    </row>
    <row r="377" spans="9:11" ht="13.5">
      <c r="I377" s="105"/>
      <c r="J377" s="105"/>
      <c r="K377" s="105"/>
    </row>
    <row r="378" spans="9:11" ht="13.5">
      <c r="I378" s="105"/>
      <c r="J378" s="105"/>
      <c r="K378" s="105"/>
    </row>
    <row r="379" spans="9:11" ht="13.5">
      <c r="I379" s="105"/>
      <c r="J379" s="105"/>
      <c r="K379" s="105"/>
    </row>
    <row r="380" spans="9:11" ht="13.5">
      <c r="I380" s="105"/>
      <c r="J380" s="105"/>
      <c r="K380" s="105"/>
    </row>
    <row r="381" spans="9:11" ht="13.5">
      <c r="I381" s="105"/>
      <c r="J381" s="105"/>
      <c r="K381" s="105"/>
    </row>
    <row r="382" spans="9:11" ht="13.5">
      <c r="I382" s="105"/>
      <c r="J382" s="105"/>
      <c r="K382" s="105"/>
    </row>
    <row r="383" spans="9:11" ht="13.5">
      <c r="I383" s="105"/>
      <c r="J383" s="105"/>
      <c r="K383" s="105"/>
    </row>
    <row r="384" spans="9:11" ht="13.5">
      <c r="I384" s="105"/>
      <c r="J384" s="105"/>
      <c r="K384" s="105"/>
    </row>
    <row r="385" spans="9:11" ht="13.5">
      <c r="I385" s="105"/>
      <c r="J385" s="105"/>
      <c r="K385" s="105"/>
    </row>
    <row r="386" spans="9:11" ht="13.5">
      <c r="I386" s="105"/>
      <c r="J386" s="105"/>
      <c r="K386" s="105"/>
    </row>
    <row r="387" spans="9:11" ht="13.5">
      <c r="I387" s="105"/>
      <c r="J387" s="105"/>
      <c r="K387" s="105"/>
    </row>
    <row r="388" spans="9:11" ht="13.5">
      <c r="I388" s="105"/>
      <c r="J388" s="105"/>
      <c r="K388" s="105"/>
    </row>
    <row r="389" spans="9:11" ht="13.5">
      <c r="I389" s="105"/>
      <c r="J389" s="105"/>
      <c r="K389" s="105"/>
    </row>
    <row r="390" spans="9:11" ht="13.5">
      <c r="I390" s="105"/>
      <c r="J390" s="105"/>
      <c r="K390" s="105"/>
    </row>
    <row r="391" spans="9:11" ht="13.5">
      <c r="I391" s="105"/>
      <c r="J391" s="105"/>
      <c r="K391" s="105"/>
    </row>
    <row r="392" spans="9:11" ht="13.5">
      <c r="I392" s="105"/>
      <c r="J392" s="105"/>
      <c r="K392" s="105"/>
    </row>
    <row r="393" spans="9:11" ht="13.5">
      <c r="I393" s="105"/>
      <c r="J393" s="105"/>
      <c r="K393" s="105"/>
    </row>
    <row r="394" spans="9:11" ht="13.5">
      <c r="I394" s="105"/>
      <c r="J394" s="105"/>
      <c r="K394" s="105"/>
    </row>
    <row r="395" spans="9:11" ht="13.5">
      <c r="I395" s="105"/>
      <c r="J395" s="105"/>
      <c r="K395" s="105"/>
    </row>
    <row r="396" spans="9:11" ht="13.5">
      <c r="I396" s="105"/>
      <c r="J396" s="105"/>
      <c r="K396" s="105"/>
    </row>
    <row r="397" spans="9:11" ht="13.5">
      <c r="I397" s="105"/>
      <c r="J397" s="105"/>
      <c r="K397" s="105"/>
    </row>
    <row r="398" spans="9:11" ht="13.5">
      <c r="I398" s="105"/>
      <c r="J398" s="105"/>
      <c r="K398" s="105"/>
    </row>
    <row r="399" spans="9:11" ht="13.5">
      <c r="I399" s="105"/>
      <c r="J399" s="105"/>
      <c r="K399" s="105"/>
    </row>
    <row r="400" spans="9:11" ht="13.5">
      <c r="I400" s="105"/>
      <c r="J400" s="105"/>
      <c r="K400" s="105"/>
    </row>
    <row r="401" spans="9:11" ht="13.5">
      <c r="I401" s="105"/>
      <c r="J401" s="105"/>
      <c r="K401" s="105"/>
    </row>
    <row r="402" spans="9:11" ht="13.5">
      <c r="I402" s="105"/>
      <c r="J402" s="105"/>
      <c r="K402" s="105"/>
    </row>
    <row r="403" spans="9:11" ht="13.5">
      <c r="I403" s="105"/>
      <c r="J403" s="105"/>
      <c r="K403" s="105"/>
    </row>
    <row r="404" spans="9:11" ht="13.5">
      <c r="I404" s="105"/>
      <c r="J404" s="105"/>
      <c r="K404" s="105"/>
    </row>
    <row r="405" spans="9:11" ht="13.5">
      <c r="I405" s="105"/>
      <c r="J405" s="105"/>
      <c r="K405" s="105"/>
    </row>
    <row r="406" spans="9:11" ht="13.5">
      <c r="I406" s="105"/>
      <c r="J406" s="105"/>
      <c r="K406" s="105"/>
    </row>
    <row r="407" spans="9:11" ht="13.5">
      <c r="I407" s="105"/>
      <c r="J407" s="105"/>
      <c r="K407" s="105"/>
    </row>
    <row r="408" spans="9:11" ht="13.5">
      <c r="I408" s="105"/>
      <c r="J408" s="105"/>
      <c r="K408" s="105"/>
    </row>
    <row r="409" spans="9:11" ht="13.5">
      <c r="I409" s="105"/>
      <c r="J409" s="105"/>
      <c r="K409" s="105"/>
    </row>
    <row r="410" spans="9:11" ht="13.5">
      <c r="I410" s="105"/>
      <c r="J410" s="105"/>
      <c r="K410" s="105"/>
    </row>
    <row r="411" spans="9:11" ht="13.5">
      <c r="I411" s="105"/>
      <c r="J411" s="105"/>
      <c r="K411" s="105"/>
    </row>
    <row r="412" spans="9:11" ht="13.5">
      <c r="I412" s="105"/>
      <c r="J412" s="105"/>
      <c r="K412" s="105"/>
    </row>
    <row r="413" spans="9:11" ht="13.5">
      <c r="I413" s="105"/>
      <c r="J413" s="105"/>
      <c r="K413" s="105"/>
    </row>
    <row r="414" spans="9:11" ht="13.5">
      <c r="I414" s="105"/>
      <c r="J414" s="105"/>
      <c r="K414" s="105"/>
    </row>
    <row r="415" spans="9:11" ht="13.5">
      <c r="I415" s="105"/>
      <c r="J415" s="105"/>
      <c r="K415" s="105"/>
    </row>
    <row r="416" spans="9:11" ht="13.5">
      <c r="I416" s="105"/>
      <c r="J416" s="105"/>
      <c r="K416" s="105"/>
    </row>
    <row r="417" spans="9:11" ht="13.5">
      <c r="I417" s="105"/>
      <c r="J417" s="105"/>
      <c r="K417" s="105"/>
    </row>
    <row r="418" spans="9:11" ht="13.5">
      <c r="I418" s="105"/>
      <c r="J418" s="105"/>
      <c r="K418" s="105"/>
    </row>
    <row r="419" spans="9:11" ht="13.5">
      <c r="I419" s="105"/>
      <c r="J419" s="105"/>
      <c r="K419" s="105"/>
    </row>
    <row r="420" spans="9:11" ht="13.5">
      <c r="I420" s="105"/>
      <c r="J420" s="105"/>
      <c r="K420" s="105"/>
    </row>
    <row r="421" spans="9:11" ht="13.5">
      <c r="I421" s="105"/>
      <c r="J421" s="105"/>
      <c r="K421" s="105"/>
    </row>
    <row r="422" spans="9:11" ht="13.5">
      <c r="I422" s="105"/>
      <c r="J422" s="105"/>
      <c r="K422" s="105"/>
    </row>
    <row r="423" spans="9:11" ht="13.5">
      <c r="I423" s="105"/>
      <c r="J423" s="105"/>
      <c r="K423" s="105"/>
    </row>
    <row r="424" spans="9:11" ht="13.5">
      <c r="I424" s="105"/>
      <c r="J424" s="105"/>
      <c r="K424" s="105"/>
    </row>
    <row r="425" spans="9:11" ht="13.5">
      <c r="I425" s="105"/>
      <c r="J425" s="105"/>
      <c r="K425" s="105"/>
    </row>
    <row r="426" spans="9:11" ht="13.5">
      <c r="I426" s="105"/>
      <c r="J426" s="105"/>
      <c r="K426" s="105"/>
    </row>
    <row r="427" spans="9:11" ht="13.5">
      <c r="I427" s="105"/>
      <c r="J427" s="105"/>
      <c r="K427" s="105"/>
    </row>
    <row r="428" spans="9:11" ht="13.5">
      <c r="I428" s="105"/>
      <c r="J428" s="105"/>
      <c r="K428" s="105"/>
    </row>
    <row r="429" spans="9:11" ht="13.5">
      <c r="I429" s="105"/>
      <c r="J429" s="105"/>
      <c r="K429" s="105"/>
    </row>
    <row r="430" spans="9:11" ht="13.5">
      <c r="I430" s="105"/>
      <c r="J430" s="105"/>
      <c r="K430" s="105"/>
    </row>
    <row r="431" spans="9:11" ht="13.5">
      <c r="I431" s="105"/>
      <c r="J431" s="105"/>
      <c r="K431" s="105"/>
    </row>
    <row r="432" spans="9:11" ht="13.5">
      <c r="I432" s="105"/>
      <c r="J432" s="105"/>
      <c r="K432" s="105"/>
    </row>
    <row r="433" spans="9:11" ht="13.5">
      <c r="I433" s="105"/>
      <c r="J433" s="105"/>
      <c r="K433" s="105"/>
    </row>
    <row r="434" spans="9:11" ht="13.5">
      <c r="I434" s="105"/>
      <c r="J434" s="105"/>
      <c r="K434" s="105"/>
    </row>
    <row r="435" spans="9:11" ht="13.5">
      <c r="I435" s="105"/>
      <c r="J435" s="105"/>
      <c r="K435" s="105"/>
    </row>
    <row r="436" spans="9:11" ht="13.5">
      <c r="I436" s="105"/>
      <c r="J436" s="105"/>
      <c r="K436" s="105"/>
    </row>
    <row r="437" spans="9:11" ht="13.5">
      <c r="I437" s="105"/>
      <c r="J437" s="105"/>
      <c r="K437" s="105"/>
    </row>
    <row r="438" spans="9:11" ht="13.5">
      <c r="I438" s="105"/>
      <c r="J438" s="105"/>
      <c r="K438" s="105"/>
    </row>
    <row r="439" spans="9:11" ht="13.5">
      <c r="I439" s="105"/>
      <c r="J439" s="105"/>
      <c r="K439" s="105"/>
    </row>
    <row r="440" spans="9:11" ht="13.5">
      <c r="I440" s="105"/>
      <c r="J440" s="105"/>
      <c r="K440" s="105"/>
    </row>
    <row r="441" spans="9:11" ht="13.5">
      <c r="I441" s="105"/>
      <c r="J441" s="105"/>
      <c r="K441" s="105"/>
    </row>
    <row r="442" spans="9:11" ht="13.5">
      <c r="I442" s="105"/>
      <c r="J442" s="105"/>
      <c r="K442" s="105"/>
    </row>
    <row r="443" spans="9:11" ht="13.5">
      <c r="I443" s="105"/>
      <c r="J443" s="105"/>
      <c r="K443" s="105"/>
    </row>
    <row r="444" spans="9:11" ht="13.5">
      <c r="I444" s="105"/>
      <c r="J444" s="105"/>
      <c r="K444" s="105"/>
    </row>
    <row r="445" spans="9:11" ht="13.5">
      <c r="I445" s="105"/>
      <c r="J445" s="105"/>
      <c r="K445" s="105"/>
    </row>
    <row r="446" spans="9:11" ht="13.5">
      <c r="I446" s="105"/>
      <c r="J446" s="105"/>
      <c r="K446" s="105"/>
    </row>
    <row r="447" spans="9:11" ht="13.5">
      <c r="I447" s="105"/>
      <c r="J447" s="105"/>
      <c r="K447" s="105"/>
    </row>
    <row r="448" spans="9:11" ht="13.5">
      <c r="I448" s="105"/>
      <c r="J448" s="105"/>
      <c r="K448" s="105"/>
    </row>
    <row r="449" spans="9:11" ht="13.5">
      <c r="I449" s="105"/>
      <c r="J449" s="105"/>
      <c r="K449" s="105"/>
    </row>
    <row r="450" spans="9:11" ht="13.5">
      <c r="I450" s="105"/>
      <c r="J450" s="105"/>
      <c r="K450" s="105"/>
    </row>
    <row r="451" spans="9:11" ht="13.5">
      <c r="I451" s="105"/>
      <c r="J451" s="105"/>
      <c r="K451" s="105"/>
    </row>
    <row r="452" spans="9:11" ht="13.5">
      <c r="I452" s="105"/>
      <c r="J452" s="105"/>
      <c r="K452" s="105"/>
    </row>
    <row r="453" spans="9:11" ht="13.5">
      <c r="I453" s="105"/>
      <c r="J453" s="105"/>
      <c r="K453" s="105"/>
    </row>
    <row r="454" spans="9:11" ht="13.5">
      <c r="I454" s="105"/>
      <c r="J454" s="105"/>
      <c r="K454" s="105"/>
    </row>
    <row r="455" spans="9:11" ht="13.5">
      <c r="I455" s="105"/>
      <c r="J455" s="105"/>
      <c r="K455" s="105"/>
    </row>
    <row r="456" spans="9:11" ht="13.5">
      <c r="I456" s="105"/>
      <c r="J456" s="105"/>
      <c r="K456" s="105"/>
    </row>
    <row r="457" spans="9:11" ht="13.5">
      <c r="I457" s="105"/>
      <c r="J457" s="105"/>
      <c r="K457" s="105"/>
    </row>
    <row r="458" spans="9:11" ht="13.5">
      <c r="I458" s="105"/>
      <c r="J458" s="105"/>
      <c r="K458" s="105"/>
    </row>
    <row r="459" spans="9:11" ht="13.5">
      <c r="I459" s="105"/>
      <c r="J459" s="105"/>
      <c r="K459" s="105"/>
    </row>
    <row r="460" spans="9:11" ht="13.5">
      <c r="I460" s="105"/>
      <c r="J460" s="105"/>
      <c r="K460" s="105"/>
    </row>
    <row r="461" spans="9:11" ht="13.5">
      <c r="I461" s="105"/>
      <c r="J461" s="105"/>
      <c r="K461" s="105"/>
    </row>
    <row r="462" spans="9:11" ht="13.5">
      <c r="I462" s="105"/>
      <c r="J462" s="105"/>
      <c r="K462" s="105"/>
    </row>
    <row r="463" spans="9:11" ht="13.5">
      <c r="I463" s="105"/>
      <c r="J463" s="105"/>
      <c r="K463" s="105"/>
    </row>
    <row r="464" spans="9:11" ht="13.5">
      <c r="I464" s="105"/>
      <c r="J464" s="105"/>
      <c r="K464" s="105"/>
    </row>
    <row r="465" spans="9:11" ht="13.5">
      <c r="I465" s="105"/>
      <c r="J465" s="105"/>
      <c r="K465" s="105"/>
    </row>
    <row r="466" spans="9:11" ht="13.5">
      <c r="I466" s="105"/>
      <c r="J466" s="105"/>
      <c r="K466" s="105"/>
    </row>
    <row r="467" spans="9:11" ht="13.5">
      <c r="I467" s="105"/>
      <c r="J467" s="105"/>
      <c r="K467" s="105"/>
    </row>
    <row r="468" spans="9:11" ht="13.5">
      <c r="I468" s="105"/>
      <c r="J468" s="105"/>
      <c r="K468" s="105"/>
    </row>
    <row r="469" spans="9:11" ht="13.5">
      <c r="I469" s="105"/>
      <c r="J469" s="105"/>
      <c r="K469" s="105"/>
    </row>
    <row r="470" spans="9:11" ht="13.5">
      <c r="I470" s="105"/>
      <c r="J470" s="105"/>
      <c r="K470" s="105"/>
    </row>
    <row r="471" spans="9:11" ht="13.5">
      <c r="I471" s="105"/>
      <c r="J471" s="105"/>
      <c r="K471" s="105"/>
    </row>
    <row r="472" spans="9:11" ht="13.5">
      <c r="I472" s="105"/>
      <c r="J472" s="105"/>
      <c r="K472" s="105"/>
    </row>
    <row r="473" spans="9:11" ht="13.5">
      <c r="I473" s="105"/>
      <c r="J473" s="105"/>
      <c r="K473" s="105"/>
    </row>
    <row r="474" spans="9:11" ht="13.5">
      <c r="I474" s="105"/>
      <c r="J474" s="105"/>
      <c r="K474" s="105"/>
    </row>
    <row r="475" spans="9:11" ht="13.5">
      <c r="I475" s="105"/>
      <c r="J475" s="105"/>
      <c r="K475" s="105"/>
    </row>
    <row r="476" spans="9:11" ht="13.5">
      <c r="I476" s="105"/>
      <c r="J476" s="105"/>
      <c r="K476" s="105"/>
    </row>
    <row r="477" spans="9:11" ht="13.5">
      <c r="I477" s="105"/>
      <c r="J477" s="105"/>
      <c r="K477" s="105"/>
    </row>
    <row r="478" spans="9:11" ht="13.5">
      <c r="I478" s="105"/>
      <c r="J478" s="105"/>
      <c r="K478" s="105"/>
    </row>
    <row r="479" spans="9:11" ht="13.5">
      <c r="I479" s="105"/>
      <c r="J479" s="105"/>
      <c r="K479" s="105"/>
    </row>
    <row r="480" spans="9:11" ht="13.5">
      <c r="I480" s="105"/>
      <c r="J480" s="105"/>
      <c r="K480" s="105"/>
    </row>
    <row r="481" spans="9:11" ht="13.5">
      <c r="I481" s="105"/>
      <c r="J481" s="105"/>
      <c r="K481" s="105"/>
    </row>
    <row r="482" spans="9:11" ht="13.5">
      <c r="I482" s="105"/>
      <c r="J482" s="105"/>
      <c r="K482" s="105"/>
    </row>
    <row r="483" spans="9:11" ht="13.5">
      <c r="I483" s="105"/>
      <c r="J483" s="105"/>
      <c r="K483" s="105"/>
    </row>
    <row r="484" spans="9:11" ht="13.5">
      <c r="I484" s="105"/>
      <c r="J484" s="105"/>
      <c r="K484" s="105"/>
    </row>
    <row r="485" spans="9:11" ht="13.5">
      <c r="I485" s="105"/>
      <c r="J485" s="105"/>
      <c r="K485" s="105"/>
    </row>
    <row r="486" spans="9:11" ht="13.5">
      <c r="I486" s="105"/>
      <c r="J486" s="105"/>
      <c r="K486" s="105"/>
    </row>
    <row r="487" spans="9:11" ht="13.5">
      <c r="I487" s="105"/>
      <c r="J487" s="105"/>
      <c r="K487" s="105"/>
    </row>
    <row r="488" spans="9:11" ht="13.5">
      <c r="I488" s="105"/>
      <c r="J488" s="105"/>
      <c r="K488" s="105"/>
    </row>
    <row r="489" spans="9:11" ht="13.5">
      <c r="I489" s="105"/>
      <c r="J489" s="105"/>
      <c r="K489" s="105"/>
    </row>
    <row r="490" spans="9:11" ht="13.5">
      <c r="I490" s="105"/>
      <c r="J490" s="105"/>
      <c r="K490" s="105"/>
    </row>
    <row r="491" spans="9:11" ht="13.5">
      <c r="I491" s="105"/>
      <c r="J491" s="105"/>
      <c r="K491" s="105"/>
    </row>
    <row r="492" spans="9:11" ht="13.5">
      <c r="I492" s="105"/>
      <c r="J492" s="105"/>
      <c r="K492" s="105"/>
    </row>
    <row r="493" spans="9:11" ht="13.5">
      <c r="I493" s="105"/>
      <c r="J493" s="105"/>
      <c r="K493" s="105"/>
    </row>
    <row r="494" spans="9:11" ht="13.5">
      <c r="I494" s="105"/>
      <c r="J494" s="105"/>
      <c r="K494" s="105"/>
    </row>
    <row r="495" spans="9:11" ht="13.5">
      <c r="I495" s="105"/>
      <c r="J495" s="105"/>
      <c r="K495" s="105"/>
    </row>
    <row r="496" spans="9:11" ht="13.5">
      <c r="I496" s="105"/>
      <c r="J496" s="105"/>
      <c r="K496" s="105"/>
    </row>
    <row r="497" spans="9:11" ht="13.5">
      <c r="I497" s="105"/>
      <c r="J497" s="105"/>
      <c r="K497" s="105"/>
    </row>
    <row r="498" spans="9:11" ht="13.5">
      <c r="I498" s="105"/>
      <c r="J498" s="105"/>
      <c r="K498" s="105"/>
    </row>
    <row r="499" spans="9:11" ht="13.5">
      <c r="I499" s="105"/>
      <c r="J499" s="105"/>
      <c r="K499" s="105"/>
    </row>
    <row r="500" spans="9:11" ht="13.5">
      <c r="I500" s="105"/>
      <c r="J500" s="105"/>
      <c r="K500" s="105"/>
    </row>
    <row r="501" spans="9:11" ht="13.5">
      <c r="I501" s="105"/>
      <c r="J501" s="105"/>
      <c r="K501" s="105"/>
    </row>
    <row r="502" spans="9:11" ht="13.5">
      <c r="I502" s="105"/>
      <c r="J502" s="105"/>
      <c r="K502" s="105"/>
    </row>
    <row r="503" spans="9:11" ht="13.5">
      <c r="I503" s="105"/>
      <c r="J503" s="105"/>
      <c r="K503" s="105"/>
    </row>
    <row r="504" spans="9:11" ht="13.5">
      <c r="I504" s="105"/>
      <c r="J504" s="105"/>
      <c r="K504" s="105"/>
    </row>
    <row r="505" spans="9:11" ht="13.5">
      <c r="I505" s="105"/>
      <c r="J505" s="105"/>
      <c r="K505" s="105"/>
    </row>
    <row r="506" spans="9:11" ht="13.5">
      <c r="I506" s="105"/>
      <c r="J506" s="105"/>
      <c r="K506" s="105"/>
    </row>
    <row r="507" spans="9:11" ht="13.5">
      <c r="I507" s="105"/>
      <c r="J507" s="105"/>
      <c r="K507" s="105"/>
    </row>
    <row r="508" spans="9:11" ht="13.5">
      <c r="I508" s="105"/>
      <c r="J508" s="105"/>
      <c r="K508" s="105"/>
    </row>
    <row r="509" spans="9:11" ht="13.5">
      <c r="I509" s="105"/>
      <c r="J509" s="105"/>
      <c r="K509" s="105"/>
    </row>
    <row r="510" spans="9:11" ht="13.5">
      <c r="I510" s="105"/>
      <c r="J510" s="105"/>
      <c r="K510" s="105"/>
    </row>
    <row r="511" spans="9:11" ht="13.5">
      <c r="I511" s="105"/>
      <c r="J511" s="105"/>
      <c r="K511" s="105"/>
    </row>
    <row r="512" spans="9:11" ht="13.5">
      <c r="I512" s="105"/>
      <c r="J512" s="105"/>
      <c r="K512" s="105"/>
    </row>
    <row r="513" spans="9:11" ht="13.5">
      <c r="I513" s="105"/>
      <c r="J513" s="105"/>
      <c r="K513" s="105"/>
    </row>
    <row r="514" spans="9:11" ht="13.5">
      <c r="I514" s="105"/>
      <c r="J514" s="105"/>
      <c r="K514" s="105"/>
    </row>
    <row r="515" spans="9:11" ht="13.5">
      <c r="I515" s="105"/>
      <c r="J515" s="105"/>
      <c r="K515" s="105"/>
    </row>
    <row r="516" spans="9:11" ht="13.5">
      <c r="I516" s="105"/>
      <c r="J516" s="105"/>
      <c r="K516" s="105"/>
    </row>
    <row r="517" spans="9:11" ht="13.5">
      <c r="I517" s="105"/>
      <c r="J517" s="105"/>
      <c r="K517" s="105"/>
    </row>
    <row r="518" spans="9:11" ht="13.5">
      <c r="I518" s="105"/>
      <c r="J518" s="105"/>
      <c r="K518" s="105"/>
    </row>
    <row r="519" spans="9:11" ht="13.5">
      <c r="I519" s="105"/>
      <c r="J519" s="105"/>
      <c r="K519" s="105"/>
    </row>
    <row r="520" spans="9:11" ht="13.5">
      <c r="I520" s="105"/>
      <c r="J520" s="105"/>
      <c r="K520" s="105"/>
    </row>
    <row r="521" spans="9:11" ht="13.5">
      <c r="I521" s="105"/>
      <c r="J521" s="105"/>
      <c r="K521" s="105"/>
    </row>
    <row r="522" spans="9:11" ht="13.5">
      <c r="I522" s="105"/>
      <c r="J522" s="105"/>
      <c r="K522" s="105"/>
    </row>
    <row r="523" spans="9:11" ht="13.5">
      <c r="I523" s="105"/>
      <c r="J523" s="105"/>
      <c r="K523" s="105"/>
    </row>
    <row r="524" spans="9:11" ht="13.5">
      <c r="I524" s="105"/>
      <c r="J524" s="105"/>
      <c r="K524" s="105"/>
    </row>
    <row r="525" spans="9:11" ht="13.5">
      <c r="I525" s="105"/>
      <c r="J525" s="105"/>
      <c r="K525" s="105"/>
    </row>
    <row r="526" spans="9:11" ht="13.5">
      <c r="I526" s="105"/>
      <c r="J526" s="105"/>
      <c r="K526" s="105"/>
    </row>
    <row r="527" spans="9:11" ht="13.5">
      <c r="I527" s="105"/>
      <c r="J527" s="105"/>
      <c r="K527" s="105"/>
    </row>
    <row r="528" spans="9:11" ht="13.5">
      <c r="I528" s="105"/>
      <c r="J528" s="105"/>
      <c r="K528" s="105"/>
    </row>
    <row r="529" spans="9:11" ht="13.5">
      <c r="I529" s="105"/>
      <c r="J529" s="105"/>
      <c r="K529" s="105"/>
    </row>
    <row r="530" spans="9:11" ht="13.5">
      <c r="I530" s="105"/>
      <c r="J530" s="105"/>
      <c r="K530" s="105"/>
    </row>
    <row r="531" spans="9:11" ht="13.5">
      <c r="I531" s="105"/>
      <c r="J531" s="105"/>
      <c r="K531" s="105"/>
    </row>
    <row r="532" spans="9:11" ht="13.5">
      <c r="I532" s="105"/>
      <c r="J532" s="105"/>
      <c r="K532" s="105"/>
    </row>
    <row r="533" spans="9:11" ht="13.5">
      <c r="I533" s="105"/>
      <c r="J533" s="105"/>
      <c r="K533" s="105"/>
    </row>
    <row r="534" spans="9:11" ht="13.5">
      <c r="I534" s="105"/>
      <c r="J534" s="105"/>
      <c r="K534" s="105"/>
    </row>
    <row r="535" spans="9:11" ht="13.5">
      <c r="I535" s="105"/>
      <c r="J535" s="105"/>
      <c r="K535" s="105"/>
    </row>
    <row r="536" spans="9:11" ht="13.5">
      <c r="I536" s="105"/>
      <c r="J536" s="105"/>
      <c r="K536" s="105"/>
    </row>
    <row r="537" spans="9:11" ht="13.5">
      <c r="I537" s="105"/>
      <c r="J537" s="105"/>
      <c r="K537" s="105"/>
    </row>
    <row r="538" spans="9:11" ht="13.5">
      <c r="I538" s="105"/>
      <c r="J538" s="105"/>
      <c r="K538" s="105"/>
    </row>
    <row r="539" spans="9:11" ht="13.5">
      <c r="I539" s="105"/>
      <c r="J539" s="105"/>
      <c r="K539" s="105"/>
    </row>
    <row r="540" spans="9:11" ht="13.5">
      <c r="I540" s="105"/>
      <c r="J540" s="105"/>
      <c r="K540" s="105"/>
    </row>
    <row r="541" spans="9:11" ht="13.5">
      <c r="I541" s="105"/>
      <c r="J541" s="105"/>
      <c r="K541" s="105"/>
    </row>
    <row r="542" spans="9:11" ht="13.5">
      <c r="I542" s="105"/>
      <c r="J542" s="105"/>
      <c r="K542" s="105"/>
    </row>
    <row r="543" spans="9:11" ht="13.5">
      <c r="I543" s="105"/>
      <c r="J543" s="105"/>
      <c r="K543" s="105"/>
    </row>
    <row r="544" spans="9:11" ht="13.5">
      <c r="I544" s="105"/>
      <c r="J544" s="105"/>
      <c r="K544" s="105"/>
    </row>
    <row r="545" spans="9:11" ht="13.5">
      <c r="I545" s="105"/>
      <c r="J545" s="105"/>
      <c r="K545" s="105"/>
    </row>
    <row r="546" spans="9:11" ht="13.5">
      <c r="I546" s="105"/>
      <c r="J546" s="105"/>
      <c r="K546" s="105"/>
    </row>
    <row r="547" spans="9:11" ht="13.5">
      <c r="I547" s="105"/>
      <c r="J547" s="105"/>
      <c r="K547" s="105"/>
    </row>
    <row r="548" spans="9:11" ht="13.5">
      <c r="I548" s="105"/>
      <c r="J548" s="105"/>
      <c r="K548" s="105"/>
    </row>
    <row r="549" spans="9:11" ht="13.5">
      <c r="I549" s="105"/>
      <c r="J549" s="105"/>
      <c r="K549" s="105"/>
    </row>
    <row r="550" spans="9:11" ht="13.5">
      <c r="I550" s="105"/>
      <c r="J550" s="105"/>
      <c r="K550" s="105"/>
    </row>
    <row r="551" spans="9:11" ht="13.5">
      <c r="I551" s="105"/>
      <c r="J551" s="105"/>
      <c r="K551" s="105"/>
    </row>
    <row r="552" spans="9:11" ht="13.5">
      <c r="I552" s="105"/>
      <c r="J552" s="105"/>
      <c r="K552" s="105"/>
    </row>
    <row r="553" spans="9:11" ht="13.5">
      <c r="I553" s="105"/>
      <c r="J553" s="105"/>
      <c r="K553" s="105"/>
    </row>
    <row r="554" spans="9:11" ht="13.5">
      <c r="I554" s="105"/>
      <c r="J554" s="105"/>
      <c r="K554" s="105"/>
    </row>
    <row r="555" spans="9:11" ht="13.5">
      <c r="I555" s="105"/>
      <c r="J555" s="105"/>
      <c r="K555" s="105"/>
    </row>
    <row r="556" spans="9:11" ht="13.5">
      <c r="I556" s="105"/>
      <c r="J556" s="105"/>
      <c r="K556" s="105"/>
    </row>
    <row r="557" spans="9:11" ht="13.5">
      <c r="I557" s="105"/>
      <c r="J557" s="105"/>
      <c r="K557" s="105"/>
    </row>
    <row r="558" spans="9:11" ht="13.5">
      <c r="I558" s="105"/>
      <c r="J558" s="105"/>
      <c r="K558" s="105"/>
    </row>
    <row r="559" spans="9:11" ht="13.5">
      <c r="I559" s="105"/>
      <c r="J559" s="105"/>
      <c r="K559" s="105"/>
    </row>
    <row r="560" spans="9:11" ht="13.5">
      <c r="I560" s="105"/>
      <c r="J560" s="105"/>
      <c r="K560" s="105"/>
    </row>
    <row r="561" spans="9:11" ht="13.5">
      <c r="I561" s="105"/>
      <c r="J561" s="105"/>
      <c r="K561" s="105"/>
    </row>
    <row r="562" spans="9:11" ht="13.5">
      <c r="I562" s="105"/>
      <c r="J562" s="105"/>
      <c r="K562" s="105"/>
    </row>
    <row r="563" spans="9:11" ht="13.5">
      <c r="I563" s="105"/>
      <c r="J563" s="105"/>
      <c r="K563" s="105"/>
    </row>
    <row r="564" spans="9:11" ht="13.5">
      <c r="I564" s="105"/>
      <c r="J564" s="105"/>
      <c r="K564" s="105"/>
    </row>
    <row r="565" spans="9:11" ht="13.5">
      <c r="I565" s="105"/>
      <c r="J565" s="105"/>
      <c r="K565" s="105"/>
    </row>
    <row r="566" spans="9:11" ht="13.5">
      <c r="I566" s="105"/>
      <c r="J566" s="105"/>
      <c r="K566" s="105"/>
    </row>
    <row r="567" spans="9:11" ht="13.5">
      <c r="I567" s="105"/>
      <c r="J567" s="105"/>
      <c r="K567" s="105"/>
    </row>
    <row r="568" spans="9:11" ht="13.5">
      <c r="I568" s="105"/>
      <c r="J568" s="105"/>
      <c r="K568" s="105"/>
    </row>
    <row r="569" spans="9:11" ht="13.5">
      <c r="I569" s="105"/>
      <c r="J569" s="105"/>
      <c r="K569" s="105"/>
    </row>
    <row r="570" spans="9:11" ht="13.5">
      <c r="I570" s="105"/>
      <c r="J570" s="105"/>
      <c r="K570" s="105"/>
    </row>
    <row r="571" spans="9:11" ht="13.5">
      <c r="I571" s="105"/>
      <c r="J571" s="105"/>
      <c r="K571" s="105"/>
    </row>
    <row r="572" spans="9:11" ht="13.5">
      <c r="I572" s="105"/>
      <c r="J572" s="105"/>
      <c r="K572" s="105"/>
    </row>
    <row r="573" spans="9:11" ht="13.5">
      <c r="I573" s="105"/>
      <c r="J573" s="105"/>
      <c r="K573" s="105"/>
    </row>
    <row r="574" spans="9:11" ht="13.5">
      <c r="I574" s="105"/>
      <c r="J574" s="105"/>
      <c r="K574" s="105"/>
    </row>
    <row r="575" spans="9:11" ht="13.5">
      <c r="I575" s="105"/>
      <c r="J575" s="105"/>
      <c r="K575" s="105"/>
    </row>
    <row r="576" spans="9:11" ht="13.5">
      <c r="I576" s="105"/>
      <c r="J576" s="105"/>
      <c r="K576" s="105"/>
    </row>
    <row r="577" spans="9:11" ht="13.5">
      <c r="I577" s="105"/>
      <c r="J577" s="105"/>
      <c r="K577" s="105"/>
    </row>
    <row r="578" spans="9:11" ht="13.5">
      <c r="I578" s="105"/>
      <c r="J578" s="105"/>
      <c r="K578" s="105"/>
    </row>
    <row r="579" spans="9:11" ht="13.5">
      <c r="I579" s="105"/>
      <c r="J579" s="105"/>
      <c r="K579" s="105"/>
    </row>
    <row r="580" spans="9:11" ht="13.5">
      <c r="I580" s="105"/>
      <c r="J580" s="105"/>
      <c r="K580" s="105"/>
    </row>
    <row r="581" spans="9:11" ht="13.5">
      <c r="I581" s="105"/>
      <c r="J581" s="105"/>
      <c r="K581" s="105"/>
    </row>
    <row r="582" spans="9:11" ht="13.5">
      <c r="I582" s="105"/>
      <c r="J582" s="105"/>
      <c r="K582" s="105"/>
    </row>
    <row r="583" spans="9:11" ht="13.5">
      <c r="I583" s="105"/>
      <c r="J583" s="105"/>
      <c r="K583" s="105"/>
    </row>
    <row r="584" spans="9:11" ht="13.5">
      <c r="I584" s="105"/>
      <c r="J584" s="105"/>
      <c r="K584" s="105"/>
    </row>
    <row r="585" spans="9:11" ht="13.5">
      <c r="I585" s="105"/>
      <c r="J585" s="105"/>
      <c r="K585" s="105"/>
    </row>
    <row r="586" spans="9:11" ht="13.5">
      <c r="I586" s="105"/>
      <c r="J586" s="105"/>
      <c r="K586" s="105"/>
    </row>
    <row r="587" spans="9:11" ht="13.5">
      <c r="I587" s="105"/>
      <c r="J587" s="105"/>
      <c r="K587" s="105"/>
    </row>
    <row r="588" spans="9:11" ht="13.5">
      <c r="I588" s="105"/>
      <c r="J588" s="105"/>
      <c r="K588" s="105"/>
    </row>
    <row r="589" spans="9:11" ht="13.5">
      <c r="I589" s="105"/>
      <c r="J589" s="105"/>
      <c r="K589" s="105"/>
    </row>
    <row r="590" spans="9:11" ht="13.5">
      <c r="I590" s="105"/>
      <c r="J590" s="105"/>
      <c r="K590" s="105"/>
    </row>
    <row r="591" spans="9:11" ht="13.5">
      <c r="I591" s="105"/>
      <c r="J591" s="105"/>
      <c r="K591" s="105"/>
    </row>
    <row r="592" spans="9:11" ht="13.5">
      <c r="I592" s="105"/>
      <c r="J592" s="105"/>
      <c r="K592" s="105"/>
    </row>
    <row r="593" spans="9:11" ht="13.5">
      <c r="I593" s="105"/>
      <c r="J593" s="105"/>
      <c r="K593" s="105"/>
    </row>
    <row r="594" spans="9:11" ht="13.5">
      <c r="I594" s="105"/>
      <c r="J594" s="105"/>
      <c r="K594" s="105"/>
    </row>
    <row r="595" spans="9:11" ht="13.5">
      <c r="I595" s="105"/>
      <c r="J595" s="105"/>
      <c r="K595" s="105"/>
    </row>
    <row r="596" spans="9:11" ht="13.5">
      <c r="I596" s="105"/>
      <c r="J596" s="105"/>
      <c r="K596" s="105"/>
    </row>
    <row r="597" spans="9:11" ht="13.5">
      <c r="I597" s="105"/>
      <c r="J597" s="105"/>
      <c r="K597" s="105"/>
    </row>
    <row r="598" spans="9:11" ht="13.5">
      <c r="I598" s="105"/>
      <c r="J598" s="105"/>
      <c r="K598" s="105"/>
    </row>
    <row r="599" spans="9:11" ht="13.5">
      <c r="I599" s="105"/>
      <c r="J599" s="105"/>
      <c r="K599" s="105"/>
    </row>
    <row r="600" spans="9:11" ht="13.5">
      <c r="I600" s="105"/>
      <c r="J600" s="105"/>
      <c r="K600" s="105"/>
    </row>
    <row r="601" spans="9:11" ht="13.5">
      <c r="I601" s="105"/>
      <c r="J601" s="105"/>
      <c r="K601" s="105"/>
    </row>
    <row r="602" spans="9:11" ht="13.5">
      <c r="I602" s="105"/>
      <c r="J602" s="105"/>
      <c r="K602" s="105"/>
    </row>
    <row r="603" spans="9:11" ht="13.5">
      <c r="I603" s="105"/>
      <c r="J603" s="105"/>
      <c r="K603" s="105"/>
    </row>
    <row r="604" spans="9:11" ht="13.5">
      <c r="I604" s="105"/>
      <c r="J604" s="105"/>
      <c r="K604" s="105"/>
    </row>
    <row r="605" spans="9:11" ht="13.5">
      <c r="I605" s="105"/>
      <c r="J605" s="105"/>
      <c r="K605" s="105"/>
    </row>
    <row r="606" spans="9:11" ht="13.5">
      <c r="I606" s="105"/>
      <c r="J606" s="105"/>
      <c r="K606" s="105"/>
    </row>
    <row r="607" spans="9:11" ht="13.5">
      <c r="I607" s="105"/>
      <c r="J607" s="105"/>
      <c r="K607" s="105"/>
    </row>
    <row r="608" spans="9:11" ht="13.5">
      <c r="I608" s="105"/>
      <c r="J608" s="105"/>
      <c r="K608" s="105"/>
    </row>
    <row r="609" spans="9:11" ht="13.5">
      <c r="I609" s="105"/>
      <c r="J609" s="105"/>
      <c r="K609" s="105"/>
    </row>
    <row r="610" spans="9:11" ht="13.5">
      <c r="I610" s="105"/>
      <c r="J610" s="105"/>
      <c r="K610" s="105"/>
    </row>
    <row r="611" spans="9:11" ht="13.5">
      <c r="I611" s="105"/>
      <c r="J611" s="105"/>
      <c r="K611" s="105"/>
    </row>
    <row r="612" spans="9:11" ht="13.5">
      <c r="I612" s="105"/>
      <c r="J612" s="105"/>
      <c r="K612" s="105"/>
    </row>
    <row r="613" spans="9:11" ht="13.5">
      <c r="I613" s="105"/>
      <c r="J613" s="105"/>
      <c r="K613" s="105"/>
    </row>
    <row r="614" spans="9:11" ht="13.5">
      <c r="I614" s="105"/>
      <c r="J614" s="105"/>
      <c r="K614" s="105"/>
    </row>
    <row r="615" spans="9:11" ht="13.5">
      <c r="I615" s="105"/>
      <c r="J615" s="105"/>
      <c r="K615" s="105"/>
    </row>
    <row r="616" spans="9:11" ht="13.5">
      <c r="I616" s="105"/>
      <c r="J616" s="105"/>
      <c r="K616" s="105"/>
    </row>
    <row r="617" spans="9:11" ht="13.5">
      <c r="I617" s="105"/>
      <c r="J617" s="105"/>
      <c r="K617" s="105"/>
    </row>
    <row r="618" spans="9:11" ht="13.5">
      <c r="I618" s="105"/>
      <c r="J618" s="105"/>
      <c r="K618" s="105"/>
    </row>
    <row r="619" spans="9:11" ht="13.5">
      <c r="I619" s="105"/>
      <c r="J619" s="105"/>
      <c r="K619" s="105"/>
    </row>
    <row r="620" spans="9:11" ht="13.5">
      <c r="I620" s="105"/>
      <c r="J620" s="105"/>
      <c r="K620" s="105"/>
    </row>
    <row r="621" spans="9:11" ht="13.5">
      <c r="I621" s="105"/>
      <c r="J621" s="105"/>
      <c r="K621" s="105"/>
    </row>
    <row r="622" spans="9:11" ht="13.5">
      <c r="I622" s="105"/>
      <c r="J622" s="105"/>
      <c r="K622" s="105"/>
    </row>
    <row r="623" spans="9:11" ht="13.5">
      <c r="I623" s="105"/>
      <c r="J623" s="105"/>
      <c r="K623" s="105"/>
    </row>
    <row r="624" spans="9:11" ht="13.5">
      <c r="I624" s="105"/>
      <c r="J624" s="105"/>
      <c r="K624" s="105"/>
    </row>
    <row r="625" spans="9:11" ht="13.5">
      <c r="I625" s="105"/>
      <c r="J625" s="105"/>
      <c r="K625" s="105"/>
    </row>
    <row r="626" spans="9:11" ht="13.5">
      <c r="I626" s="105"/>
      <c r="J626" s="105"/>
      <c r="K626" s="105"/>
    </row>
    <row r="627" spans="9:11" ht="13.5">
      <c r="I627" s="105"/>
      <c r="J627" s="105"/>
      <c r="K627" s="105"/>
    </row>
    <row r="628" spans="9:11" ht="13.5">
      <c r="I628" s="105"/>
      <c r="J628" s="105"/>
      <c r="K628" s="105"/>
    </row>
    <row r="629" spans="9:11" ht="13.5">
      <c r="I629" s="105"/>
      <c r="J629" s="105"/>
      <c r="K629" s="105"/>
    </row>
    <row r="630" spans="9:11" ht="13.5">
      <c r="I630" s="105"/>
      <c r="J630" s="105"/>
      <c r="K630" s="105"/>
    </row>
    <row r="631" spans="9:11" ht="13.5">
      <c r="I631" s="105"/>
      <c r="J631" s="105"/>
      <c r="K631" s="105"/>
    </row>
    <row r="632" spans="9:11" ht="13.5">
      <c r="I632" s="105"/>
      <c r="J632" s="105"/>
      <c r="K632" s="105"/>
    </row>
    <row r="633" spans="9:11" ht="13.5">
      <c r="I633" s="105"/>
      <c r="J633" s="105"/>
      <c r="K633" s="105"/>
    </row>
    <row r="634" spans="9:11" ht="13.5">
      <c r="I634" s="105"/>
      <c r="J634" s="105"/>
      <c r="K634" s="105"/>
    </row>
    <row r="635" spans="9:11" ht="13.5">
      <c r="I635" s="105"/>
      <c r="J635" s="105"/>
      <c r="K635" s="105"/>
    </row>
    <row r="636" spans="9:11" ht="13.5">
      <c r="I636" s="105"/>
      <c r="J636" s="105"/>
      <c r="K636" s="105"/>
    </row>
    <row r="637" spans="9:11" ht="13.5">
      <c r="I637" s="105"/>
      <c r="J637" s="105"/>
      <c r="K637" s="105"/>
    </row>
    <row r="638" spans="9:11" ht="13.5">
      <c r="I638" s="105"/>
      <c r="J638" s="105"/>
      <c r="K638" s="105"/>
    </row>
    <row r="639" spans="9:11" ht="13.5">
      <c r="I639" s="105"/>
      <c r="J639" s="105"/>
      <c r="K639" s="105"/>
    </row>
    <row r="640" spans="9:11" ht="13.5">
      <c r="I640" s="105"/>
      <c r="J640" s="105"/>
      <c r="K640" s="105"/>
    </row>
    <row r="641" spans="9:11" ht="13.5">
      <c r="I641" s="105"/>
      <c r="J641" s="105"/>
      <c r="K641" s="105"/>
    </row>
    <row r="642" spans="9:11" ht="13.5">
      <c r="I642" s="105"/>
      <c r="J642" s="105"/>
      <c r="K642" s="105"/>
    </row>
    <row r="643" spans="9:11" ht="13.5">
      <c r="I643" s="105"/>
      <c r="J643" s="105"/>
      <c r="K643" s="105"/>
    </row>
    <row r="644" spans="9:11" ht="13.5">
      <c r="I644" s="105"/>
      <c r="J644" s="105"/>
      <c r="K644" s="105"/>
    </row>
    <row r="645" spans="9:11" ht="13.5">
      <c r="I645" s="105"/>
      <c r="J645" s="105"/>
      <c r="K645" s="105"/>
    </row>
    <row r="646" spans="9:11" ht="13.5">
      <c r="I646" s="105"/>
      <c r="J646" s="105"/>
      <c r="K646" s="105"/>
    </row>
    <row r="647" spans="9:11" ht="13.5">
      <c r="I647" s="105"/>
      <c r="J647" s="105"/>
      <c r="K647" s="105"/>
    </row>
    <row r="648" spans="9:11" ht="13.5">
      <c r="I648" s="105"/>
      <c r="J648" s="105"/>
      <c r="K648" s="105"/>
    </row>
    <row r="649" spans="9:11" ht="13.5">
      <c r="I649" s="105"/>
      <c r="J649" s="105"/>
      <c r="K649" s="105"/>
    </row>
    <row r="650" spans="9:11" ht="13.5">
      <c r="I650" s="105"/>
      <c r="J650" s="105"/>
      <c r="K650" s="105"/>
    </row>
    <row r="651" spans="9:11" ht="13.5">
      <c r="I651" s="105"/>
      <c r="J651" s="105"/>
      <c r="K651" s="105"/>
    </row>
    <row r="652" spans="9:11" ht="13.5">
      <c r="I652" s="105"/>
      <c r="J652" s="105"/>
      <c r="K652" s="105"/>
    </row>
    <row r="653" spans="9:11" ht="13.5">
      <c r="I653" s="105"/>
      <c r="J653" s="105"/>
      <c r="K653" s="105"/>
    </row>
    <row r="654" spans="9:11" ht="13.5">
      <c r="I654" s="105"/>
      <c r="J654" s="105"/>
      <c r="K654" s="105"/>
    </row>
    <row r="655" spans="9:11" ht="13.5">
      <c r="I655" s="105"/>
      <c r="J655" s="105"/>
      <c r="K655" s="105"/>
    </row>
    <row r="656" spans="9:11" ht="13.5">
      <c r="I656" s="105"/>
      <c r="J656" s="105"/>
      <c r="K656" s="105"/>
    </row>
    <row r="657" spans="9:11" ht="13.5">
      <c r="I657" s="105"/>
      <c r="J657" s="105"/>
      <c r="K657" s="105"/>
    </row>
    <row r="658" spans="9:11" ht="13.5">
      <c r="I658" s="105"/>
      <c r="J658" s="105"/>
      <c r="K658" s="105"/>
    </row>
    <row r="659" spans="9:11" ht="13.5">
      <c r="I659" s="105"/>
      <c r="J659" s="105"/>
      <c r="K659" s="105"/>
    </row>
    <row r="660" spans="9:11" ht="13.5">
      <c r="I660" s="105"/>
      <c r="J660" s="105"/>
      <c r="K660" s="105"/>
    </row>
    <row r="661" spans="9:11" ht="13.5">
      <c r="I661" s="105"/>
      <c r="J661" s="105"/>
      <c r="K661" s="105"/>
    </row>
    <row r="662" spans="9:11" ht="13.5">
      <c r="I662" s="105"/>
      <c r="J662" s="105"/>
      <c r="K662" s="105"/>
    </row>
    <row r="663" spans="9:11" ht="13.5">
      <c r="I663" s="105"/>
      <c r="J663" s="105"/>
      <c r="K663" s="105"/>
    </row>
    <row r="664" spans="9:11" ht="13.5">
      <c r="I664" s="105"/>
      <c r="J664" s="105"/>
      <c r="K664" s="105"/>
    </row>
    <row r="665" spans="9:11" ht="13.5">
      <c r="I665" s="105"/>
      <c r="J665" s="105"/>
      <c r="K665" s="105"/>
    </row>
    <row r="666" spans="9:11" ht="13.5">
      <c r="I666" s="105"/>
      <c r="J666" s="105"/>
      <c r="K666" s="105"/>
    </row>
    <row r="667" spans="9:11" ht="13.5">
      <c r="I667" s="105"/>
      <c r="J667" s="105"/>
      <c r="K667" s="105"/>
    </row>
    <row r="668" spans="9:11" ht="13.5">
      <c r="I668" s="105"/>
      <c r="J668" s="105"/>
      <c r="K668" s="105"/>
    </row>
    <row r="669" spans="9:11" ht="13.5">
      <c r="I669" s="105"/>
      <c r="J669" s="105"/>
      <c r="K669" s="105"/>
    </row>
    <row r="670" spans="9:11" ht="13.5">
      <c r="I670" s="105"/>
      <c r="J670" s="105"/>
      <c r="K670" s="105"/>
    </row>
    <row r="671" spans="9:11" ht="13.5">
      <c r="I671" s="105"/>
      <c r="J671" s="105"/>
      <c r="K671" s="105"/>
    </row>
    <row r="672" spans="9:11" ht="13.5">
      <c r="I672" s="105"/>
      <c r="J672" s="105"/>
      <c r="K672" s="105"/>
    </row>
    <row r="673" spans="9:11" ht="13.5">
      <c r="I673" s="105"/>
      <c r="J673" s="105"/>
      <c r="K673" s="105"/>
    </row>
    <row r="674" spans="9:11" ht="13.5">
      <c r="I674" s="105"/>
      <c r="J674" s="105"/>
      <c r="K674" s="105"/>
    </row>
    <row r="675" spans="9:11" ht="13.5">
      <c r="I675" s="105"/>
      <c r="J675" s="105"/>
      <c r="K675" s="105"/>
    </row>
    <row r="676" spans="9:11" ht="13.5">
      <c r="I676" s="105"/>
      <c r="J676" s="105"/>
      <c r="K676" s="105"/>
    </row>
    <row r="677" spans="9:11" ht="13.5">
      <c r="I677" s="105"/>
      <c r="J677" s="105"/>
      <c r="K677" s="105"/>
    </row>
    <row r="678" spans="9:11" ht="13.5">
      <c r="I678" s="105"/>
      <c r="J678" s="105"/>
      <c r="K678" s="105"/>
    </row>
    <row r="679" spans="9:11" ht="13.5">
      <c r="I679" s="105"/>
      <c r="J679" s="105"/>
      <c r="K679" s="105"/>
    </row>
    <row r="680" spans="9:11" ht="13.5">
      <c r="I680" s="105"/>
      <c r="J680" s="105"/>
      <c r="K680" s="105"/>
    </row>
    <row r="681" spans="9:11" ht="13.5">
      <c r="I681" s="105"/>
      <c r="J681" s="105"/>
      <c r="K681" s="105"/>
    </row>
    <row r="682" spans="9:11" ht="13.5">
      <c r="I682" s="105"/>
      <c r="J682" s="105"/>
      <c r="K682" s="105"/>
    </row>
    <row r="683" spans="9:11" ht="13.5">
      <c r="I683" s="105"/>
      <c r="J683" s="105"/>
      <c r="K683" s="105"/>
    </row>
    <row r="684" spans="9:11" ht="13.5">
      <c r="I684" s="105"/>
      <c r="J684" s="105"/>
      <c r="K684" s="105"/>
    </row>
    <row r="685" spans="9:11" ht="13.5">
      <c r="I685" s="105"/>
      <c r="J685" s="105"/>
      <c r="K685" s="105"/>
    </row>
    <row r="686" spans="9:11" ht="13.5">
      <c r="I686" s="105"/>
      <c r="J686" s="105"/>
      <c r="K686" s="105"/>
    </row>
    <row r="687" spans="9:11" ht="13.5">
      <c r="I687" s="105"/>
      <c r="J687" s="105"/>
      <c r="K687" s="105"/>
    </row>
    <row r="688" spans="9:11" ht="13.5">
      <c r="I688" s="105"/>
      <c r="J688" s="105"/>
      <c r="K688" s="105"/>
    </row>
    <row r="689" spans="9:11" ht="13.5">
      <c r="I689" s="105"/>
      <c r="J689" s="105"/>
      <c r="K689" s="105"/>
    </row>
    <row r="690" spans="9:11" ht="13.5">
      <c r="I690" s="105"/>
      <c r="J690" s="105"/>
      <c r="K690" s="105"/>
    </row>
    <row r="691" spans="9:11" ht="13.5">
      <c r="I691" s="105"/>
      <c r="J691" s="105"/>
      <c r="K691" s="105"/>
    </row>
    <row r="692" spans="9:11" ht="13.5">
      <c r="I692" s="105"/>
      <c r="J692" s="105"/>
      <c r="K692" s="105"/>
    </row>
    <row r="693" spans="9:11" ht="13.5">
      <c r="I693" s="105"/>
      <c r="J693" s="105"/>
      <c r="K693" s="105"/>
    </row>
    <row r="694" spans="9:11" ht="13.5">
      <c r="I694" s="105"/>
      <c r="J694" s="105"/>
      <c r="K694" s="105"/>
    </row>
    <row r="695" spans="9:11" ht="13.5">
      <c r="I695" s="105"/>
      <c r="J695" s="105"/>
      <c r="K695" s="105"/>
    </row>
    <row r="696" spans="9:11" ht="13.5">
      <c r="I696" s="105"/>
      <c r="J696" s="105"/>
      <c r="K696" s="105"/>
    </row>
    <row r="697" spans="9:11" ht="13.5">
      <c r="I697" s="105"/>
      <c r="J697" s="105"/>
      <c r="K697" s="105"/>
    </row>
    <row r="698" spans="9:11" ht="13.5">
      <c r="I698" s="105"/>
      <c r="J698" s="105"/>
      <c r="K698" s="105"/>
    </row>
    <row r="699" spans="9:11" ht="13.5">
      <c r="I699" s="105"/>
      <c r="J699" s="105"/>
      <c r="K699" s="105"/>
    </row>
    <row r="700" spans="9:11" ht="13.5">
      <c r="I700" s="105"/>
      <c r="J700" s="105"/>
      <c r="K700" s="105"/>
    </row>
    <row r="701" spans="9:11" ht="13.5">
      <c r="I701" s="105"/>
      <c r="J701" s="105"/>
      <c r="K701" s="105"/>
    </row>
    <row r="702" spans="9:11" ht="13.5">
      <c r="I702" s="105"/>
      <c r="J702" s="105"/>
      <c r="K702" s="105"/>
    </row>
    <row r="703" spans="9:11" ht="13.5">
      <c r="I703" s="105"/>
      <c r="J703" s="105"/>
      <c r="K703" s="105"/>
    </row>
    <row r="704" spans="9:11" ht="13.5">
      <c r="I704" s="105"/>
      <c r="J704" s="105"/>
      <c r="K704" s="105"/>
    </row>
    <row r="705" spans="9:11" ht="13.5">
      <c r="I705" s="105"/>
      <c r="J705" s="105"/>
      <c r="K705" s="105"/>
    </row>
    <row r="706" spans="9:11" ht="13.5">
      <c r="I706" s="105"/>
      <c r="J706" s="105"/>
      <c r="K706" s="105"/>
    </row>
    <row r="707" spans="9:11" ht="13.5">
      <c r="I707" s="105"/>
      <c r="J707" s="105"/>
      <c r="K707" s="105"/>
    </row>
    <row r="708" spans="9:11" ht="13.5">
      <c r="I708" s="105"/>
      <c r="J708" s="105"/>
      <c r="K708" s="105"/>
    </row>
    <row r="709" spans="9:11" ht="13.5">
      <c r="I709" s="105"/>
      <c r="J709" s="105"/>
      <c r="K709" s="105"/>
    </row>
    <row r="710" spans="9:11" ht="13.5">
      <c r="I710" s="105"/>
      <c r="J710" s="105"/>
      <c r="K710" s="105"/>
    </row>
    <row r="711" spans="9:11" ht="13.5">
      <c r="I711" s="105"/>
      <c r="J711" s="105"/>
      <c r="K711" s="105"/>
    </row>
    <row r="712" spans="9:11" ht="13.5">
      <c r="I712" s="105"/>
      <c r="J712" s="105"/>
      <c r="K712" s="105"/>
    </row>
    <row r="713" spans="9:11" ht="13.5">
      <c r="I713" s="105"/>
      <c r="J713" s="105"/>
      <c r="K713" s="105"/>
    </row>
    <row r="714" spans="9:11" ht="13.5">
      <c r="I714" s="105"/>
      <c r="J714" s="105"/>
      <c r="K714" s="105"/>
    </row>
    <row r="715" spans="9:11" ht="13.5">
      <c r="I715" s="105"/>
      <c r="J715" s="105"/>
      <c r="K715" s="105"/>
    </row>
    <row r="716" spans="9:11" ht="13.5">
      <c r="I716" s="105"/>
      <c r="J716" s="105"/>
      <c r="K716" s="105"/>
    </row>
    <row r="717" spans="9:11" ht="13.5">
      <c r="I717" s="105"/>
      <c r="J717" s="105"/>
      <c r="K717" s="105"/>
    </row>
    <row r="718" spans="9:11" ht="13.5">
      <c r="I718" s="105"/>
      <c r="J718" s="105"/>
      <c r="K718" s="105"/>
    </row>
    <row r="719" spans="9:11" ht="13.5">
      <c r="I719" s="105"/>
      <c r="J719" s="105"/>
      <c r="K719" s="105"/>
    </row>
    <row r="720" spans="9:11" ht="13.5">
      <c r="I720" s="105"/>
      <c r="J720" s="105"/>
      <c r="K720" s="105"/>
    </row>
    <row r="721" spans="9:11" ht="13.5">
      <c r="I721" s="105"/>
      <c r="J721" s="105"/>
      <c r="K721" s="105"/>
    </row>
    <row r="722" spans="9:11" ht="13.5">
      <c r="I722" s="105"/>
      <c r="J722" s="105"/>
      <c r="K722" s="105"/>
    </row>
    <row r="723" spans="9:11" ht="13.5">
      <c r="I723" s="105"/>
      <c r="J723" s="105"/>
      <c r="K723" s="105"/>
    </row>
    <row r="724" spans="9:11" ht="13.5">
      <c r="I724" s="105"/>
      <c r="J724" s="105"/>
      <c r="K724" s="105"/>
    </row>
    <row r="725" spans="9:11" ht="13.5">
      <c r="I725" s="105"/>
      <c r="J725" s="105"/>
      <c r="K725" s="105"/>
    </row>
    <row r="726" spans="9:11" ht="13.5">
      <c r="I726" s="105"/>
      <c r="J726" s="105"/>
      <c r="K726" s="105"/>
    </row>
    <row r="727" spans="9:11" ht="13.5">
      <c r="I727" s="105"/>
      <c r="J727" s="105"/>
      <c r="K727" s="105"/>
    </row>
    <row r="728" spans="9:11" ht="13.5">
      <c r="I728" s="105"/>
      <c r="J728" s="105"/>
      <c r="K728" s="105"/>
    </row>
    <row r="729" spans="9:11" ht="13.5">
      <c r="I729" s="105"/>
      <c r="J729" s="105"/>
      <c r="K729" s="105"/>
    </row>
    <row r="730" spans="9:11" ht="13.5">
      <c r="I730" s="105"/>
      <c r="J730" s="105"/>
      <c r="K730" s="105"/>
    </row>
    <row r="731" spans="9:11" ht="13.5">
      <c r="I731" s="105"/>
      <c r="J731" s="105"/>
      <c r="K731" s="105"/>
    </row>
    <row r="732" spans="9:11" ht="13.5">
      <c r="I732" s="105"/>
      <c r="J732" s="105"/>
      <c r="K732" s="105"/>
    </row>
    <row r="733" spans="9:11" ht="13.5">
      <c r="I733" s="105"/>
      <c r="J733" s="105"/>
      <c r="K733" s="105"/>
    </row>
    <row r="734" spans="9:11" ht="13.5">
      <c r="I734" s="105"/>
      <c r="J734" s="105"/>
      <c r="K734" s="105"/>
    </row>
    <row r="735" spans="9:11" ht="13.5">
      <c r="I735" s="105"/>
      <c r="J735" s="105"/>
      <c r="K735" s="105"/>
    </row>
    <row r="736" spans="9:11" ht="13.5">
      <c r="I736" s="105"/>
      <c r="J736" s="105"/>
      <c r="K736" s="105"/>
    </row>
    <row r="737" spans="9:11" ht="13.5">
      <c r="I737" s="105"/>
      <c r="J737" s="105"/>
      <c r="K737" s="105"/>
    </row>
    <row r="738" spans="9:11" ht="13.5">
      <c r="I738" s="105"/>
      <c r="J738" s="105"/>
      <c r="K738" s="105"/>
    </row>
    <row r="739" spans="9:11" ht="13.5">
      <c r="I739" s="105"/>
      <c r="J739" s="105"/>
      <c r="K739" s="105"/>
    </row>
    <row r="740" spans="9:11" ht="13.5">
      <c r="I740" s="105"/>
      <c r="J740" s="105"/>
      <c r="K740" s="105"/>
    </row>
    <row r="741" spans="9:11" ht="13.5">
      <c r="I741" s="105"/>
      <c r="J741" s="105"/>
      <c r="K741" s="105"/>
    </row>
    <row r="742" spans="9:11" ht="13.5">
      <c r="I742" s="105"/>
      <c r="J742" s="105"/>
      <c r="K742" s="105"/>
    </row>
    <row r="743" spans="9:11" ht="13.5">
      <c r="I743" s="105"/>
      <c r="J743" s="105"/>
      <c r="K743" s="105"/>
    </row>
    <row r="744" spans="9:11" ht="13.5">
      <c r="I744" s="105"/>
      <c r="J744" s="105"/>
      <c r="K744" s="105"/>
    </row>
    <row r="745" spans="9:11" ht="13.5">
      <c r="I745" s="105"/>
      <c r="J745" s="105"/>
      <c r="K745" s="105"/>
    </row>
    <row r="746" spans="9:11" ht="13.5">
      <c r="I746" s="105"/>
      <c r="J746" s="105"/>
      <c r="K746" s="105"/>
    </row>
    <row r="747" spans="9:11" ht="13.5">
      <c r="I747" s="105"/>
      <c r="J747" s="105"/>
      <c r="K747" s="105"/>
    </row>
    <row r="748" spans="9:11" ht="13.5">
      <c r="I748" s="105"/>
      <c r="J748" s="105"/>
      <c r="K748" s="105"/>
    </row>
    <row r="749" spans="9:11" ht="13.5">
      <c r="I749" s="105"/>
      <c r="J749" s="105"/>
      <c r="K749" s="105"/>
    </row>
    <row r="750" spans="9:11" ht="13.5">
      <c r="I750" s="105"/>
      <c r="J750" s="105"/>
      <c r="K750" s="105"/>
    </row>
    <row r="751" spans="9:11" ht="13.5">
      <c r="I751" s="105"/>
      <c r="J751" s="105"/>
      <c r="K751" s="105"/>
    </row>
    <row r="752" spans="9:11" ht="13.5">
      <c r="I752" s="105"/>
      <c r="J752" s="105"/>
      <c r="K752" s="105"/>
    </row>
    <row r="753" spans="9:11" ht="13.5">
      <c r="I753" s="105"/>
      <c r="J753" s="105"/>
      <c r="K753" s="105"/>
    </row>
    <row r="754" spans="9:11" ht="13.5">
      <c r="I754" s="105"/>
      <c r="J754" s="105"/>
      <c r="K754" s="105"/>
    </row>
    <row r="755" spans="9:11" ht="13.5">
      <c r="I755" s="105"/>
      <c r="J755" s="105"/>
      <c r="K755" s="105"/>
    </row>
    <row r="756" spans="9:11" ht="13.5">
      <c r="I756" s="105"/>
      <c r="J756" s="105"/>
      <c r="K756" s="105"/>
    </row>
    <row r="757" spans="9:11" ht="13.5">
      <c r="I757" s="105"/>
      <c r="J757" s="105"/>
      <c r="K757" s="105"/>
    </row>
    <row r="758" spans="9:11" ht="13.5">
      <c r="I758" s="105"/>
      <c r="J758" s="105"/>
      <c r="K758" s="105"/>
    </row>
    <row r="759" spans="9:11" ht="13.5">
      <c r="I759" s="105"/>
      <c r="J759" s="105"/>
      <c r="K759" s="105"/>
    </row>
    <row r="760" spans="9:11" ht="13.5">
      <c r="I760" s="105"/>
      <c r="J760" s="105"/>
      <c r="K760" s="105"/>
    </row>
    <row r="761" spans="9:11" ht="13.5">
      <c r="I761" s="105"/>
      <c r="J761" s="105"/>
      <c r="K761" s="105"/>
    </row>
    <row r="762" spans="9:11" ht="13.5">
      <c r="I762" s="105"/>
      <c r="J762" s="105"/>
      <c r="K762" s="105"/>
    </row>
    <row r="763" spans="9:11" ht="13.5">
      <c r="I763" s="105"/>
      <c r="J763" s="105"/>
      <c r="K763" s="105"/>
    </row>
    <row r="764" spans="9:11" ht="13.5">
      <c r="I764" s="105"/>
      <c r="J764" s="105"/>
      <c r="K764" s="105"/>
    </row>
    <row r="765" spans="9:11" ht="13.5">
      <c r="I765" s="105"/>
      <c r="J765" s="105"/>
      <c r="K765" s="105"/>
    </row>
    <row r="766" spans="9:11" ht="13.5">
      <c r="I766" s="105"/>
      <c r="J766" s="105"/>
      <c r="K766" s="105"/>
    </row>
    <row r="767" spans="9:11" ht="13.5">
      <c r="I767" s="105"/>
      <c r="J767" s="105"/>
      <c r="K767" s="105"/>
    </row>
    <row r="768" spans="9:11" ht="13.5">
      <c r="I768" s="105"/>
      <c r="J768" s="105"/>
      <c r="K768" s="105"/>
    </row>
    <row r="769" spans="9:11" ht="13.5">
      <c r="I769" s="105"/>
      <c r="J769" s="105"/>
      <c r="K769" s="105"/>
    </row>
    <row r="770" spans="9:11" ht="13.5">
      <c r="I770" s="105"/>
      <c r="J770" s="105"/>
      <c r="K770" s="105"/>
    </row>
    <row r="771" spans="9:11" ht="13.5">
      <c r="I771" s="105"/>
      <c r="J771" s="105"/>
      <c r="K771" s="105"/>
    </row>
    <row r="772" spans="9:11" ht="13.5">
      <c r="I772" s="105"/>
      <c r="J772" s="105"/>
      <c r="K772" s="105"/>
    </row>
    <row r="773" spans="9:11" ht="13.5">
      <c r="I773" s="105"/>
      <c r="J773" s="105"/>
      <c r="K773" s="105"/>
    </row>
    <row r="774" spans="9:11" ht="13.5">
      <c r="I774" s="105"/>
      <c r="J774" s="105"/>
      <c r="K774" s="105"/>
    </row>
    <row r="775" spans="9:11" ht="13.5">
      <c r="I775" s="105"/>
      <c r="J775" s="105"/>
      <c r="K775" s="105"/>
    </row>
    <row r="776" spans="9:11" ht="13.5">
      <c r="I776" s="105"/>
      <c r="J776" s="105"/>
      <c r="K776" s="105"/>
    </row>
    <row r="777" spans="9:11" ht="13.5">
      <c r="I777" s="105"/>
      <c r="J777" s="105"/>
      <c r="K777" s="105"/>
    </row>
    <row r="778" spans="9:11" ht="13.5">
      <c r="I778" s="105"/>
      <c r="J778" s="105"/>
      <c r="K778" s="105"/>
    </row>
    <row r="779" spans="9:11" ht="13.5">
      <c r="I779" s="105"/>
      <c r="J779" s="105"/>
      <c r="K779" s="105"/>
    </row>
    <row r="780" spans="9:11" ht="13.5">
      <c r="I780" s="105"/>
      <c r="J780" s="105"/>
      <c r="K780" s="105"/>
    </row>
    <row r="781" spans="9:11" ht="13.5">
      <c r="I781" s="105"/>
      <c r="J781" s="105"/>
      <c r="K781" s="105"/>
    </row>
    <row r="782" spans="9:11" ht="13.5">
      <c r="I782" s="105"/>
      <c r="J782" s="105"/>
      <c r="K782" s="105"/>
    </row>
    <row r="783" spans="9:11" ht="13.5">
      <c r="I783" s="105"/>
      <c r="J783" s="105"/>
      <c r="K783" s="105"/>
    </row>
    <row r="784" spans="9:11" ht="13.5">
      <c r="I784" s="105"/>
      <c r="J784" s="105"/>
      <c r="K784" s="105"/>
    </row>
    <row r="785" spans="9:11" ht="13.5">
      <c r="I785" s="105"/>
      <c r="J785" s="105"/>
      <c r="K785" s="105"/>
    </row>
    <row r="786" spans="9:11" ht="13.5">
      <c r="I786" s="105"/>
      <c r="J786" s="105"/>
      <c r="K786" s="105"/>
    </row>
    <row r="787" spans="9:11" ht="13.5">
      <c r="I787" s="105"/>
      <c r="J787" s="105"/>
      <c r="K787" s="105"/>
    </row>
    <row r="788" spans="9:11" ht="13.5">
      <c r="I788" s="105"/>
      <c r="J788" s="105"/>
      <c r="K788" s="105"/>
    </row>
    <row r="789" spans="9:11" ht="13.5">
      <c r="I789" s="105"/>
      <c r="J789" s="105"/>
      <c r="K789" s="105"/>
    </row>
    <row r="790" spans="9:11" ht="13.5">
      <c r="I790" s="105"/>
      <c r="J790" s="105"/>
      <c r="K790" s="105"/>
    </row>
    <row r="791" spans="9:11" ht="13.5">
      <c r="I791" s="105"/>
      <c r="J791" s="105"/>
      <c r="K791" s="105"/>
    </row>
    <row r="792" spans="9:11" ht="13.5">
      <c r="I792" s="105"/>
      <c r="J792" s="105"/>
      <c r="K792" s="105"/>
    </row>
    <row r="793" spans="9:11" ht="13.5">
      <c r="I793" s="105"/>
      <c r="J793" s="105"/>
      <c r="K793" s="105"/>
    </row>
    <row r="794" spans="9:11" ht="13.5">
      <c r="I794" s="105"/>
      <c r="J794" s="105"/>
      <c r="K794" s="105"/>
    </row>
    <row r="795" spans="9:11" ht="13.5">
      <c r="I795" s="105"/>
      <c r="J795" s="105"/>
      <c r="K795" s="105"/>
    </row>
    <row r="796" spans="9:11" ht="13.5">
      <c r="I796" s="105"/>
      <c r="J796" s="105"/>
      <c r="K796" s="105"/>
    </row>
    <row r="797" spans="9:11" ht="13.5">
      <c r="I797" s="105"/>
      <c r="J797" s="105"/>
      <c r="K797" s="105"/>
    </row>
    <row r="798" spans="9:11" ht="13.5">
      <c r="I798" s="105"/>
      <c r="J798" s="105"/>
      <c r="K798" s="105"/>
    </row>
    <row r="799" spans="9:11" ht="13.5">
      <c r="I799" s="105"/>
      <c r="J799" s="105"/>
      <c r="K799" s="105"/>
    </row>
    <row r="800" spans="9:11" ht="13.5">
      <c r="I800" s="105"/>
      <c r="J800" s="105"/>
      <c r="K800" s="105"/>
    </row>
    <row r="801" spans="9:11" ht="13.5">
      <c r="I801" s="105"/>
      <c r="J801" s="105"/>
      <c r="K801" s="105"/>
    </row>
    <row r="802" spans="9:11" ht="13.5">
      <c r="I802" s="105"/>
      <c r="J802" s="105"/>
      <c r="K802" s="105"/>
    </row>
    <row r="803" spans="9:11" ht="13.5">
      <c r="I803" s="105"/>
      <c r="J803" s="105"/>
      <c r="K803" s="105"/>
    </row>
    <row r="804" spans="9:11" ht="13.5">
      <c r="I804" s="105"/>
      <c r="J804" s="105"/>
      <c r="K804" s="105"/>
    </row>
    <row r="805" spans="9:11" ht="13.5">
      <c r="I805" s="105"/>
      <c r="J805" s="105"/>
      <c r="K805" s="105"/>
    </row>
    <row r="806" spans="9:11" ht="13.5">
      <c r="I806" s="105"/>
      <c r="J806" s="105"/>
      <c r="K806" s="105"/>
    </row>
    <row r="807" spans="9:11" ht="13.5">
      <c r="I807" s="105"/>
      <c r="J807" s="105"/>
      <c r="K807" s="105"/>
    </row>
    <row r="808" spans="9:11" ht="13.5">
      <c r="I808" s="105"/>
      <c r="J808" s="105"/>
      <c r="K808" s="105"/>
    </row>
    <row r="809" spans="9:11" ht="13.5">
      <c r="I809" s="105"/>
      <c r="J809" s="105"/>
      <c r="K809" s="105"/>
    </row>
    <row r="810" spans="9:11" ht="13.5">
      <c r="I810" s="105"/>
      <c r="J810" s="105"/>
      <c r="K810" s="105"/>
    </row>
    <row r="811" spans="9:11" ht="13.5">
      <c r="I811" s="105"/>
      <c r="J811" s="105"/>
      <c r="K811" s="105"/>
    </row>
    <row r="812" spans="9:11" ht="13.5">
      <c r="I812" s="105"/>
      <c r="J812" s="105"/>
      <c r="K812" s="105"/>
    </row>
    <row r="813" spans="9:11" ht="13.5">
      <c r="I813" s="105"/>
      <c r="J813" s="105"/>
      <c r="K813" s="105"/>
    </row>
    <row r="814" spans="9:11" ht="13.5">
      <c r="I814" s="105"/>
      <c r="J814" s="105"/>
      <c r="K814" s="105"/>
    </row>
    <row r="815" spans="9:11" ht="13.5">
      <c r="I815" s="105"/>
      <c r="J815" s="105"/>
      <c r="K815" s="105"/>
    </row>
    <row r="816" spans="9:11" ht="13.5">
      <c r="I816" s="105"/>
      <c r="J816" s="105"/>
      <c r="K816" s="105"/>
    </row>
    <row r="817" spans="9:11" ht="13.5">
      <c r="I817" s="105"/>
      <c r="J817" s="105"/>
      <c r="K817" s="105"/>
    </row>
    <row r="818" spans="9:11" ht="13.5">
      <c r="I818" s="105"/>
      <c r="J818" s="105"/>
      <c r="K818" s="105"/>
    </row>
    <row r="819" spans="9:11" ht="13.5">
      <c r="I819" s="105"/>
      <c r="J819" s="105"/>
      <c r="K819" s="105"/>
    </row>
    <row r="820" spans="9:11" ht="13.5">
      <c r="I820" s="105"/>
      <c r="J820" s="105"/>
      <c r="K820" s="105"/>
    </row>
    <row r="821" spans="9:11" ht="13.5">
      <c r="I821" s="105"/>
      <c r="J821" s="105"/>
      <c r="K821" s="105"/>
    </row>
    <row r="822" spans="9:11" ht="13.5">
      <c r="I822" s="105"/>
      <c r="J822" s="105"/>
      <c r="K822" s="105"/>
    </row>
    <row r="823" spans="9:11" ht="13.5">
      <c r="I823" s="105"/>
      <c r="J823" s="105"/>
      <c r="K823" s="105"/>
    </row>
    <row r="824" spans="9:11" ht="13.5">
      <c r="I824" s="105"/>
      <c r="J824" s="105"/>
      <c r="K824" s="105"/>
    </row>
    <row r="825" spans="9:11" ht="13.5">
      <c r="I825" s="105"/>
      <c r="J825" s="105"/>
      <c r="K825" s="105"/>
    </row>
    <row r="826" spans="9:11" ht="13.5">
      <c r="I826" s="105"/>
      <c r="J826" s="105"/>
      <c r="K826" s="105"/>
    </row>
    <row r="827" spans="9:11" ht="13.5">
      <c r="I827" s="105"/>
      <c r="J827" s="105"/>
      <c r="K827" s="105"/>
    </row>
    <row r="828" spans="9:11" ht="13.5">
      <c r="I828" s="105"/>
      <c r="J828" s="105"/>
      <c r="K828" s="105"/>
    </row>
    <row r="829" spans="9:11" ht="13.5">
      <c r="I829" s="105"/>
      <c r="J829" s="105"/>
      <c r="K829" s="105"/>
    </row>
    <row r="830" spans="9:11" ht="13.5">
      <c r="I830" s="105"/>
      <c r="J830" s="105"/>
      <c r="K830" s="105"/>
    </row>
    <row r="831" spans="9:11" ht="13.5">
      <c r="I831" s="105"/>
      <c r="J831" s="105"/>
      <c r="K831" s="105"/>
    </row>
    <row r="832" spans="9:11" ht="13.5">
      <c r="I832" s="105"/>
      <c r="J832" s="105"/>
      <c r="K832" s="105"/>
    </row>
    <row r="833" spans="9:11" ht="13.5">
      <c r="I833" s="105"/>
      <c r="J833" s="105"/>
      <c r="K833" s="105"/>
    </row>
    <row r="834" spans="9:11" ht="13.5">
      <c r="I834" s="105"/>
      <c r="J834" s="105"/>
      <c r="K834" s="105"/>
    </row>
    <row r="835" spans="9:11" ht="13.5">
      <c r="I835" s="105"/>
      <c r="J835" s="105"/>
      <c r="K835" s="105"/>
    </row>
    <row r="836" spans="9:11" ht="13.5">
      <c r="I836" s="105"/>
      <c r="J836" s="105"/>
      <c r="K836" s="105"/>
    </row>
    <row r="837" spans="9:11" ht="13.5">
      <c r="I837" s="105"/>
      <c r="J837" s="105"/>
      <c r="K837" s="105"/>
    </row>
    <row r="838" spans="9:11" ht="13.5">
      <c r="I838" s="105"/>
      <c r="J838" s="105"/>
      <c r="K838" s="105"/>
    </row>
    <row r="839" spans="9:11" ht="13.5">
      <c r="I839" s="105"/>
      <c r="J839" s="105"/>
      <c r="K839" s="105"/>
    </row>
    <row r="840" spans="9:11" ht="13.5">
      <c r="I840" s="105"/>
      <c r="J840" s="105"/>
      <c r="K840" s="105"/>
    </row>
    <row r="841" spans="9:11" ht="13.5">
      <c r="I841" s="105"/>
      <c r="J841" s="105"/>
      <c r="K841" s="105"/>
    </row>
    <row r="842" spans="9:11" ht="13.5">
      <c r="I842" s="105"/>
      <c r="J842" s="105"/>
      <c r="K842" s="105"/>
    </row>
    <row r="843" spans="9:11" ht="13.5">
      <c r="I843" s="105"/>
      <c r="J843" s="105"/>
      <c r="K843" s="105"/>
    </row>
    <row r="844" spans="9:11" ht="13.5">
      <c r="I844" s="105"/>
      <c r="J844" s="105"/>
      <c r="K844" s="105"/>
    </row>
    <row r="845" spans="9:11" ht="13.5">
      <c r="I845" s="105"/>
      <c r="J845" s="105"/>
      <c r="K845" s="105"/>
    </row>
    <row r="846" spans="9:11" ht="13.5">
      <c r="I846" s="105"/>
      <c r="J846" s="105"/>
      <c r="K846" s="105"/>
    </row>
    <row r="847" spans="9:11" ht="13.5">
      <c r="I847" s="105"/>
      <c r="J847" s="105"/>
      <c r="K847" s="105"/>
    </row>
    <row r="848" spans="9:11" ht="13.5">
      <c r="I848" s="105"/>
      <c r="J848" s="105"/>
      <c r="K848" s="105"/>
    </row>
    <row r="849" spans="9:11" ht="13.5">
      <c r="I849" s="105"/>
      <c r="J849" s="105"/>
      <c r="K849" s="105"/>
    </row>
    <row r="850" spans="9:11" ht="13.5">
      <c r="I850" s="105"/>
      <c r="J850" s="105"/>
      <c r="K850" s="105"/>
    </row>
    <row r="851" spans="9:11" ht="13.5">
      <c r="I851" s="105"/>
      <c r="J851" s="105"/>
      <c r="K851" s="105"/>
    </row>
    <row r="852" spans="9:11" ht="13.5">
      <c r="I852" s="105"/>
      <c r="J852" s="105"/>
      <c r="K852" s="105"/>
    </row>
    <row r="853" spans="9:11" ht="13.5">
      <c r="I853" s="105"/>
      <c r="J853" s="105"/>
      <c r="K853" s="105"/>
    </row>
    <row r="854" spans="9:11" ht="13.5">
      <c r="I854" s="105"/>
      <c r="J854" s="105"/>
      <c r="K854" s="105"/>
    </row>
    <row r="855" spans="9:11" ht="13.5">
      <c r="I855" s="105"/>
      <c r="J855" s="105"/>
      <c r="K855" s="105"/>
    </row>
    <row r="856" spans="9:11" ht="13.5">
      <c r="I856" s="105"/>
      <c r="J856" s="105"/>
      <c r="K856" s="105"/>
    </row>
    <row r="857" spans="9:11" ht="13.5">
      <c r="I857" s="105"/>
      <c r="J857" s="105"/>
      <c r="K857" s="105"/>
    </row>
    <row r="858" spans="9:11" ht="13.5">
      <c r="I858" s="105"/>
      <c r="J858" s="105"/>
      <c r="K858" s="105"/>
    </row>
    <row r="859" spans="9:11" ht="13.5">
      <c r="I859" s="105"/>
      <c r="J859" s="105"/>
      <c r="K859" s="105"/>
    </row>
    <row r="860" spans="9:11" ht="13.5">
      <c r="I860" s="105"/>
      <c r="J860" s="105"/>
      <c r="K860" s="105"/>
    </row>
    <row r="861" spans="9:11" ht="13.5">
      <c r="I861" s="105"/>
      <c r="J861" s="105"/>
      <c r="K861" s="105"/>
    </row>
    <row r="862" spans="9:11" ht="13.5">
      <c r="I862" s="105"/>
      <c r="J862" s="105"/>
      <c r="K862" s="105"/>
    </row>
    <row r="863" spans="9:11" ht="13.5">
      <c r="I863" s="105"/>
      <c r="J863" s="105"/>
      <c r="K863" s="105"/>
    </row>
    <row r="864" spans="9:11" ht="13.5">
      <c r="I864" s="105"/>
      <c r="J864" s="105"/>
      <c r="K864" s="105"/>
    </row>
    <row r="865" spans="9:11" ht="13.5">
      <c r="I865" s="105"/>
      <c r="J865" s="105"/>
      <c r="K865" s="105"/>
    </row>
    <row r="866" spans="9:11" ht="13.5">
      <c r="I866" s="105"/>
      <c r="J866" s="105"/>
      <c r="K866" s="105"/>
    </row>
    <row r="867" spans="9:11" ht="13.5">
      <c r="I867" s="105"/>
      <c r="J867" s="105"/>
      <c r="K867" s="105"/>
    </row>
    <row r="868" spans="9:11" ht="13.5">
      <c r="I868" s="105"/>
      <c r="J868" s="105"/>
      <c r="K868" s="105"/>
    </row>
    <row r="869" spans="9:11" ht="13.5">
      <c r="I869" s="105"/>
      <c r="J869" s="105"/>
      <c r="K869" s="105"/>
    </row>
    <row r="870" spans="9:11" ht="13.5">
      <c r="I870" s="105"/>
      <c r="J870" s="105"/>
      <c r="K870" s="105"/>
    </row>
    <row r="871" spans="9:11" ht="13.5">
      <c r="I871" s="105"/>
      <c r="J871" s="105"/>
      <c r="K871" s="105"/>
    </row>
    <row r="872" spans="9:11" ht="13.5">
      <c r="I872" s="105"/>
      <c r="J872" s="105"/>
      <c r="K872" s="105"/>
    </row>
    <row r="873" spans="9:11" ht="13.5">
      <c r="I873" s="105"/>
      <c r="J873" s="105"/>
      <c r="K873" s="105"/>
    </row>
    <row r="874" spans="9:11" ht="13.5">
      <c r="I874" s="105"/>
      <c r="J874" s="105"/>
      <c r="K874" s="105"/>
    </row>
    <row r="875" spans="9:11" ht="13.5">
      <c r="I875" s="105"/>
      <c r="J875" s="105"/>
      <c r="K875" s="105"/>
    </row>
    <row r="876" spans="9:11" ht="13.5">
      <c r="I876" s="105"/>
      <c r="J876" s="105"/>
      <c r="K876" s="105"/>
    </row>
    <row r="877" spans="9:11" ht="13.5">
      <c r="I877" s="105"/>
      <c r="J877" s="105"/>
      <c r="K877" s="105"/>
    </row>
    <row r="878" spans="9:11" ht="13.5">
      <c r="I878" s="105"/>
      <c r="J878" s="105"/>
      <c r="K878" s="105"/>
    </row>
    <row r="879" spans="9:11" ht="13.5">
      <c r="I879" s="105"/>
      <c r="J879" s="105"/>
      <c r="K879" s="105"/>
    </row>
    <row r="880" spans="9:11" ht="13.5">
      <c r="I880" s="105"/>
      <c r="J880" s="105"/>
      <c r="K880" s="105"/>
    </row>
    <row r="881" spans="9:11" ht="13.5">
      <c r="I881" s="105"/>
      <c r="J881" s="105"/>
      <c r="K881" s="105"/>
    </row>
    <row r="882" spans="9:11" ht="13.5">
      <c r="I882" s="105"/>
      <c r="J882" s="105"/>
      <c r="K882" s="105"/>
    </row>
    <row r="883" spans="9:11" ht="13.5">
      <c r="I883" s="105"/>
      <c r="J883" s="105"/>
      <c r="K883" s="105"/>
    </row>
    <row r="884" spans="9:11" ht="13.5">
      <c r="I884" s="105"/>
      <c r="J884" s="105"/>
      <c r="K884" s="105"/>
    </row>
    <row r="885" spans="9:11" ht="13.5">
      <c r="I885" s="105"/>
      <c r="J885" s="105"/>
      <c r="K885" s="105"/>
    </row>
    <row r="886" spans="9:11" ht="13.5">
      <c r="I886" s="105"/>
      <c r="J886" s="105"/>
      <c r="K886" s="105"/>
    </row>
    <row r="887" spans="9:11" ht="13.5">
      <c r="I887" s="105"/>
      <c r="J887" s="105"/>
      <c r="K887" s="105"/>
    </row>
    <row r="888" spans="9:11" ht="13.5">
      <c r="I888" s="105"/>
      <c r="J888" s="105"/>
      <c r="K888" s="105"/>
    </row>
    <row r="889" spans="9:11" ht="13.5">
      <c r="I889" s="105"/>
      <c r="J889" s="105"/>
      <c r="K889" s="105"/>
    </row>
    <row r="890" spans="9:11" ht="13.5">
      <c r="I890" s="105"/>
      <c r="J890" s="105"/>
      <c r="K890" s="105"/>
    </row>
    <row r="891" spans="9:11" ht="13.5">
      <c r="I891" s="105"/>
      <c r="J891" s="105"/>
      <c r="K891" s="105"/>
    </row>
    <row r="892" spans="9:11" ht="13.5">
      <c r="I892" s="105"/>
      <c r="J892" s="105"/>
      <c r="K892" s="105"/>
    </row>
    <row r="893" spans="9:11" ht="13.5">
      <c r="I893" s="105"/>
      <c r="J893" s="105"/>
      <c r="K893" s="105"/>
    </row>
    <row r="894" spans="9:11" ht="13.5">
      <c r="I894" s="105"/>
      <c r="J894" s="105"/>
      <c r="K894" s="105"/>
    </row>
    <row r="895" spans="9:11" ht="13.5">
      <c r="I895" s="105"/>
      <c r="J895" s="105"/>
      <c r="K895" s="105"/>
    </row>
    <row r="896" spans="9:11" ht="13.5">
      <c r="I896" s="105"/>
      <c r="J896" s="105"/>
      <c r="K896" s="105"/>
    </row>
    <row r="897" spans="9:11" ht="13.5">
      <c r="I897" s="105"/>
      <c r="J897" s="105"/>
      <c r="K897" s="105"/>
    </row>
    <row r="898" spans="9:11" ht="13.5">
      <c r="I898" s="105"/>
      <c r="J898" s="105"/>
      <c r="K898" s="105"/>
    </row>
    <row r="899" spans="9:11" ht="13.5">
      <c r="I899" s="105"/>
      <c r="J899" s="105"/>
      <c r="K899" s="105"/>
    </row>
    <row r="900" spans="9:11" ht="13.5">
      <c r="I900" s="105"/>
      <c r="J900" s="105"/>
      <c r="K900" s="105"/>
    </row>
    <row r="901" spans="9:11" ht="13.5">
      <c r="I901" s="105"/>
      <c r="J901" s="105"/>
      <c r="K901" s="105"/>
    </row>
    <row r="902" spans="9:11" ht="13.5">
      <c r="I902" s="105"/>
      <c r="J902" s="105"/>
      <c r="K902" s="105"/>
    </row>
    <row r="903" spans="9:11" ht="13.5">
      <c r="I903" s="105"/>
      <c r="J903" s="105"/>
      <c r="K903" s="105"/>
    </row>
    <row r="904" spans="9:11" ht="13.5">
      <c r="I904" s="105"/>
      <c r="J904" s="105"/>
      <c r="K904" s="105"/>
    </row>
    <row r="905" spans="9:11" ht="13.5">
      <c r="I905" s="105"/>
      <c r="J905" s="105"/>
      <c r="K905" s="105"/>
    </row>
    <row r="906" spans="9:11" ht="13.5">
      <c r="I906" s="105"/>
      <c r="J906" s="105"/>
      <c r="K906" s="105"/>
    </row>
    <row r="907" spans="9:11" ht="13.5">
      <c r="I907" s="105"/>
      <c r="J907" s="105"/>
      <c r="K907" s="105"/>
    </row>
    <row r="908" spans="9:11" ht="13.5">
      <c r="I908" s="105"/>
      <c r="J908" s="105"/>
      <c r="K908" s="105"/>
    </row>
    <row r="909" spans="9:11" ht="13.5">
      <c r="I909" s="105"/>
      <c r="J909" s="105"/>
      <c r="K909" s="105"/>
    </row>
    <row r="910" spans="9:11" ht="13.5">
      <c r="I910" s="105"/>
      <c r="J910" s="105"/>
      <c r="K910" s="105"/>
    </row>
    <row r="911" spans="9:11" ht="13.5">
      <c r="I911" s="105"/>
      <c r="J911" s="105"/>
      <c r="K911" s="105"/>
    </row>
    <row r="912" spans="9:11" ht="13.5">
      <c r="I912" s="105"/>
      <c r="J912" s="105"/>
      <c r="K912" s="105"/>
    </row>
    <row r="913" spans="9:11" ht="13.5">
      <c r="I913" s="105"/>
      <c r="J913" s="105"/>
      <c r="K913" s="105"/>
    </row>
    <row r="914" spans="9:11" ht="13.5">
      <c r="I914" s="105"/>
      <c r="J914" s="105"/>
      <c r="K914" s="105"/>
    </row>
    <row r="915" spans="9:11" ht="13.5">
      <c r="I915" s="105"/>
      <c r="J915" s="105"/>
      <c r="K915" s="105"/>
    </row>
    <row r="916" spans="9:11" ht="13.5">
      <c r="I916" s="105"/>
      <c r="J916" s="105"/>
      <c r="K916" s="105"/>
    </row>
    <row r="917" spans="9:11" ht="13.5">
      <c r="I917" s="105"/>
      <c r="J917" s="105"/>
      <c r="K917" s="105"/>
    </row>
    <row r="918" spans="9:11" ht="13.5">
      <c r="I918" s="105"/>
      <c r="J918" s="105"/>
      <c r="K918" s="105"/>
    </row>
    <row r="919" spans="9:11" ht="13.5">
      <c r="I919" s="105"/>
      <c r="J919" s="105"/>
      <c r="K919" s="105"/>
    </row>
    <row r="920" spans="9:11" ht="13.5">
      <c r="I920" s="105"/>
      <c r="J920" s="105"/>
      <c r="K920" s="105"/>
    </row>
    <row r="921" spans="9:11" ht="13.5">
      <c r="I921" s="105"/>
      <c r="J921" s="105"/>
      <c r="K921" s="105"/>
    </row>
    <row r="922" spans="9:11" ht="13.5">
      <c r="I922" s="105"/>
      <c r="J922" s="105"/>
      <c r="K922" s="105"/>
    </row>
    <row r="923" spans="9:11" ht="13.5">
      <c r="I923" s="105"/>
      <c r="J923" s="105"/>
      <c r="K923" s="105"/>
    </row>
    <row r="924" spans="9:11" ht="13.5">
      <c r="I924" s="105"/>
      <c r="J924" s="105"/>
      <c r="K924" s="105"/>
    </row>
    <row r="925" spans="9:11" ht="13.5">
      <c r="I925" s="105"/>
      <c r="J925" s="105"/>
      <c r="K925" s="105"/>
    </row>
    <row r="926" spans="9:11" ht="13.5">
      <c r="I926" s="105"/>
      <c r="J926" s="105"/>
      <c r="K926" s="105"/>
    </row>
    <row r="927" spans="9:11" ht="13.5">
      <c r="I927" s="105"/>
      <c r="J927" s="105"/>
      <c r="K927" s="105"/>
    </row>
    <row r="928" spans="9:11" ht="13.5">
      <c r="I928" s="105"/>
      <c r="J928" s="105"/>
      <c r="K928" s="105"/>
    </row>
    <row r="929" spans="9:11" ht="13.5">
      <c r="I929" s="105"/>
      <c r="J929" s="105"/>
      <c r="K929" s="105"/>
    </row>
    <row r="930" spans="9:11" ht="13.5">
      <c r="I930" s="105"/>
      <c r="J930" s="105"/>
      <c r="K930" s="105"/>
    </row>
    <row r="931" spans="9:11" ht="13.5">
      <c r="I931" s="105"/>
      <c r="J931" s="105"/>
      <c r="K931" s="105"/>
    </row>
    <row r="932" spans="9:11" ht="13.5">
      <c r="I932" s="105"/>
      <c r="J932" s="105"/>
      <c r="K932" s="105"/>
    </row>
    <row r="933" spans="9:11" ht="13.5">
      <c r="I933" s="105"/>
      <c r="J933" s="105"/>
      <c r="K933" s="105"/>
    </row>
    <row r="934" spans="9:11" ht="13.5">
      <c r="I934" s="105"/>
      <c r="J934" s="105"/>
      <c r="K934" s="105"/>
    </row>
    <row r="935" spans="9:11" ht="13.5">
      <c r="I935" s="105"/>
      <c r="J935" s="105"/>
      <c r="K935" s="105"/>
    </row>
    <row r="936" spans="9:11" ht="13.5">
      <c r="I936" s="105"/>
      <c r="J936" s="105"/>
      <c r="K936" s="105"/>
    </row>
    <row r="937" spans="9:11" ht="13.5">
      <c r="I937" s="105"/>
      <c r="J937" s="105"/>
      <c r="K937" s="105"/>
    </row>
    <row r="938" spans="9:11" ht="13.5">
      <c r="I938" s="105"/>
      <c r="J938" s="105"/>
      <c r="K938" s="105"/>
    </row>
    <row r="939" spans="9:11" ht="13.5">
      <c r="I939" s="105"/>
      <c r="J939" s="105"/>
      <c r="K939" s="105"/>
    </row>
    <row r="940" spans="9:11" ht="13.5">
      <c r="I940" s="105"/>
      <c r="J940" s="105"/>
      <c r="K940" s="105"/>
    </row>
    <row r="941" spans="9:11" ht="13.5">
      <c r="I941" s="105"/>
      <c r="J941" s="105"/>
      <c r="K941" s="105"/>
    </row>
    <row r="942" spans="9:11" ht="13.5">
      <c r="I942" s="105"/>
      <c r="J942" s="105"/>
      <c r="K942" s="105"/>
    </row>
    <row r="943" spans="9:11" ht="13.5">
      <c r="I943" s="105"/>
      <c r="J943" s="105"/>
      <c r="K943" s="105"/>
    </row>
    <row r="944" spans="9:11" ht="13.5">
      <c r="I944" s="105"/>
      <c r="J944" s="105"/>
      <c r="K944" s="105"/>
    </row>
    <row r="945" spans="9:11" ht="13.5">
      <c r="I945" s="105"/>
      <c r="J945" s="105"/>
      <c r="K945" s="105"/>
    </row>
    <row r="946" spans="9:11" ht="13.5">
      <c r="I946" s="105"/>
      <c r="J946" s="105"/>
      <c r="K946" s="105"/>
    </row>
    <row r="947" spans="9:11" ht="13.5">
      <c r="I947" s="105"/>
      <c r="J947" s="105"/>
      <c r="K947" s="105"/>
    </row>
    <row r="948" spans="9:11" ht="13.5">
      <c r="I948" s="105"/>
      <c r="J948" s="105"/>
      <c r="K948" s="105"/>
    </row>
    <row r="949" spans="9:11" ht="13.5">
      <c r="I949" s="105"/>
      <c r="J949" s="105"/>
      <c r="K949" s="105"/>
    </row>
    <row r="950" spans="9:11" ht="13.5">
      <c r="I950" s="105"/>
      <c r="J950" s="105"/>
      <c r="K950" s="105"/>
    </row>
    <row r="951" spans="9:11" ht="13.5">
      <c r="I951" s="105"/>
      <c r="J951" s="105"/>
      <c r="K951" s="105"/>
    </row>
    <row r="952" spans="9:11" ht="13.5">
      <c r="I952" s="105"/>
      <c r="J952" s="105"/>
      <c r="K952" s="105"/>
    </row>
    <row r="953" spans="9:11" ht="13.5">
      <c r="I953" s="105"/>
      <c r="J953" s="105"/>
      <c r="K953" s="105"/>
    </row>
    <row r="954" spans="9:11" ht="13.5">
      <c r="I954" s="105"/>
      <c r="J954" s="105"/>
      <c r="K954" s="105"/>
    </row>
    <row r="955" spans="9:11" ht="13.5">
      <c r="I955" s="105"/>
      <c r="J955" s="105"/>
      <c r="K955" s="105"/>
    </row>
    <row r="956" spans="9:11" ht="13.5">
      <c r="I956" s="105"/>
      <c r="J956" s="105"/>
      <c r="K956" s="105"/>
    </row>
    <row r="957" spans="9:11" ht="13.5">
      <c r="I957" s="105"/>
      <c r="J957" s="105"/>
      <c r="K957" s="105"/>
    </row>
    <row r="958" spans="9:11" ht="13.5">
      <c r="I958" s="105"/>
      <c r="J958" s="105"/>
      <c r="K958" s="105"/>
    </row>
    <row r="959" spans="9:11" ht="13.5">
      <c r="I959" s="105"/>
      <c r="J959" s="105"/>
      <c r="K959" s="105"/>
    </row>
    <row r="960" spans="9:11" ht="13.5">
      <c r="I960" s="105"/>
      <c r="J960" s="105"/>
      <c r="K960" s="105"/>
    </row>
    <row r="961" spans="9:11" ht="13.5">
      <c r="I961" s="105"/>
      <c r="J961" s="105"/>
      <c r="K961" s="105"/>
    </row>
    <row r="962" spans="9:11" ht="13.5">
      <c r="I962" s="105"/>
      <c r="J962" s="105"/>
      <c r="K962" s="105"/>
    </row>
    <row r="963" spans="9:11" ht="13.5">
      <c r="I963" s="105"/>
      <c r="J963" s="105"/>
      <c r="K963" s="105"/>
    </row>
    <row r="964" spans="9:11" ht="13.5">
      <c r="I964" s="105"/>
      <c r="J964" s="105"/>
      <c r="K964" s="105"/>
    </row>
    <row r="965" spans="9:11" ht="13.5">
      <c r="I965" s="105"/>
      <c r="J965" s="105"/>
      <c r="K965" s="105"/>
    </row>
    <row r="966" spans="9:11" ht="13.5">
      <c r="I966" s="105"/>
      <c r="J966" s="105"/>
      <c r="K966" s="105"/>
    </row>
    <row r="967" spans="9:11" ht="13.5">
      <c r="I967" s="105"/>
      <c r="J967" s="105"/>
      <c r="K967" s="105"/>
    </row>
    <row r="968" spans="9:11" ht="13.5">
      <c r="I968" s="105"/>
      <c r="J968" s="105"/>
      <c r="K968" s="105"/>
    </row>
    <row r="969" spans="9:11" ht="13.5">
      <c r="I969" s="105"/>
      <c r="J969" s="105"/>
      <c r="K969" s="105"/>
    </row>
    <row r="970" spans="9:11" ht="13.5">
      <c r="I970" s="105"/>
      <c r="J970" s="105"/>
      <c r="K970" s="105"/>
    </row>
    <row r="971" spans="9:11" ht="13.5">
      <c r="I971" s="105"/>
      <c r="J971" s="105"/>
      <c r="K971" s="105"/>
    </row>
    <row r="972" spans="9:11" ht="13.5">
      <c r="I972" s="105"/>
      <c r="J972" s="105"/>
      <c r="K972" s="105"/>
    </row>
    <row r="973" spans="9:11" ht="13.5">
      <c r="I973" s="105"/>
      <c r="J973" s="105"/>
      <c r="K973" s="105"/>
    </row>
    <row r="974" spans="9:11" ht="13.5">
      <c r="I974" s="105"/>
      <c r="J974" s="105"/>
      <c r="K974" s="105"/>
    </row>
    <row r="975" spans="9:11" ht="13.5">
      <c r="I975" s="105"/>
      <c r="J975" s="105"/>
      <c r="K975" s="105"/>
    </row>
    <row r="976" spans="9:11" ht="13.5">
      <c r="I976" s="105"/>
      <c r="J976" s="105"/>
      <c r="K976" s="105"/>
    </row>
    <row r="977" spans="9:11" ht="13.5">
      <c r="I977" s="105"/>
      <c r="J977" s="105"/>
      <c r="K977" s="105"/>
    </row>
    <row r="978" spans="9:11" ht="13.5">
      <c r="I978" s="105"/>
      <c r="J978" s="105"/>
      <c r="K978" s="105"/>
    </row>
    <row r="979" spans="9:11" ht="13.5">
      <c r="I979" s="105"/>
      <c r="J979" s="105"/>
      <c r="K979" s="105"/>
    </row>
    <row r="980" spans="9:11" ht="13.5">
      <c r="I980" s="105"/>
      <c r="J980" s="105"/>
      <c r="K980" s="105"/>
    </row>
    <row r="981" spans="9:11" ht="13.5">
      <c r="I981" s="105"/>
      <c r="J981" s="105"/>
      <c r="K981" s="105"/>
    </row>
    <row r="982" spans="9:11" ht="13.5">
      <c r="I982" s="105"/>
      <c r="J982" s="105"/>
      <c r="K982" s="105"/>
    </row>
    <row r="983" spans="9:11" ht="13.5">
      <c r="I983" s="105"/>
      <c r="J983" s="105"/>
      <c r="K983" s="105"/>
    </row>
    <row r="984" spans="9:11" ht="13.5">
      <c r="I984" s="105"/>
      <c r="J984" s="105"/>
      <c r="K984" s="105"/>
    </row>
    <row r="985" spans="9:11" ht="13.5">
      <c r="I985" s="105"/>
      <c r="J985" s="105"/>
      <c r="K985" s="105"/>
    </row>
    <row r="986" spans="9:11" ht="13.5">
      <c r="I986" s="105"/>
      <c r="J986" s="105"/>
      <c r="K986" s="105"/>
    </row>
    <row r="987" spans="9:11" ht="13.5">
      <c r="I987" s="105"/>
      <c r="J987" s="105"/>
      <c r="K987" s="105"/>
    </row>
    <row r="988" spans="9:11" ht="13.5">
      <c r="I988" s="105"/>
      <c r="J988" s="105"/>
      <c r="K988" s="105"/>
    </row>
    <row r="989" spans="9:11" ht="13.5">
      <c r="I989" s="105"/>
      <c r="J989" s="105"/>
      <c r="K989" s="105"/>
    </row>
    <row r="990" spans="9:11" ht="13.5">
      <c r="I990" s="105"/>
      <c r="J990" s="105"/>
      <c r="K990" s="105"/>
    </row>
    <row r="991" spans="9:11" ht="13.5">
      <c r="I991" s="105"/>
      <c r="J991" s="105"/>
      <c r="K991" s="105"/>
    </row>
    <row r="992" spans="9:11" ht="13.5">
      <c r="I992" s="105"/>
      <c r="J992" s="105"/>
      <c r="K992" s="105"/>
    </row>
    <row r="993" spans="9:11" ht="13.5">
      <c r="I993" s="105"/>
      <c r="J993" s="105"/>
      <c r="K993" s="105"/>
    </row>
    <row r="994" spans="9:11" ht="13.5">
      <c r="I994" s="105"/>
      <c r="J994" s="105"/>
      <c r="K994" s="105"/>
    </row>
    <row r="995" spans="9:11" ht="13.5">
      <c r="I995" s="105"/>
      <c r="J995" s="105"/>
      <c r="K995" s="105"/>
    </row>
    <row r="996" spans="9:11" ht="13.5">
      <c r="I996" s="105"/>
      <c r="J996" s="105"/>
      <c r="K996" s="105"/>
    </row>
    <row r="997" spans="9:11" ht="13.5">
      <c r="I997" s="105"/>
      <c r="J997" s="105"/>
      <c r="K997" s="105"/>
    </row>
    <row r="998" spans="9:11" ht="13.5">
      <c r="I998" s="105"/>
      <c r="J998" s="105"/>
      <c r="K998" s="105"/>
    </row>
    <row r="999" spans="9:11" ht="13.5">
      <c r="I999" s="105"/>
      <c r="J999" s="105"/>
      <c r="K999" s="105"/>
    </row>
    <row r="1000" spans="9:11" ht="13.5">
      <c r="I1000" s="105"/>
      <c r="J1000" s="105"/>
      <c r="K1000" s="105"/>
    </row>
    <row r="1001" spans="9:11" ht="13.5">
      <c r="I1001" s="105"/>
      <c r="J1001" s="105"/>
      <c r="K1001" s="105"/>
    </row>
    <row r="1002" spans="9:11" ht="13.5">
      <c r="I1002" s="105"/>
      <c r="J1002" s="105"/>
      <c r="K1002" s="105"/>
    </row>
    <row r="1003" spans="9:11" ht="13.5">
      <c r="I1003" s="105"/>
      <c r="J1003" s="105"/>
      <c r="K1003" s="105"/>
    </row>
    <row r="1004" spans="9:11" ht="13.5">
      <c r="I1004" s="105"/>
      <c r="J1004" s="105"/>
      <c r="K1004" s="105"/>
    </row>
    <row r="1005" spans="9:11" ht="13.5">
      <c r="I1005" s="105"/>
      <c r="J1005" s="105"/>
      <c r="K1005" s="105"/>
    </row>
    <row r="1006" spans="9:11" ht="13.5">
      <c r="I1006" s="105"/>
      <c r="J1006" s="105"/>
      <c r="K1006" s="105"/>
    </row>
    <row r="1007" spans="9:11" ht="13.5">
      <c r="I1007" s="105"/>
      <c r="J1007" s="105"/>
      <c r="K1007" s="105"/>
    </row>
    <row r="1008" spans="9:11" ht="13.5">
      <c r="I1008" s="105"/>
      <c r="J1008" s="105"/>
      <c r="K1008" s="105"/>
    </row>
    <row r="1009" spans="9:11" ht="13.5">
      <c r="I1009" s="105"/>
      <c r="J1009" s="105"/>
      <c r="K1009" s="105"/>
    </row>
    <row r="1010" spans="9:11" ht="13.5">
      <c r="I1010" s="105"/>
      <c r="J1010" s="105"/>
      <c r="K1010" s="105"/>
    </row>
    <row r="1011" spans="9:11" ht="13.5">
      <c r="I1011" s="105"/>
      <c r="J1011" s="105"/>
      <c r="K1011" s="105"/>
    </row>
    <row r="1012" spans="9:11" ht="13.5">
      <c r="I1012" s="105"/>
      <c r="J1012" s="105"/>
      <c r="K1012" s="105"/>
    </row>
    <row r="1013" spans="9:11" ht="13.5">
      <c r="I1013" s="105"/>
      <c r="J1013" s="105"/>
      <c r="K1013" s="105"/>
    </row>
    <row r="1014" spans="9:11" ht="13.5">
      <c r="I1014" s="105"/>
      <c r="J1014" s="105"/>
      <c r="K1014" s="105"/>
    </row>
    <row r="1015" spans="9:11" ht="13.5">
      <c r="I1015" s="105"/>
      <c r="J1015" s="105"/>
      <c r="K1015" s="105"/>
    </row>
    <row r="1016" spans="9:11" ht="13.5">
      <c r="I1016" s="105"/>
      <c r="J1016" s="105"/>
      <c r="K1016" s="105"/>
    </row>
    <row r="1017" spans="9:11" ht="13.5">
      <c r="I1017" s="105"/>
      <c r="J1017" s="105"/>
      <c r="K1017" s="105"/>
    </row>
    <row r="1018" spans="9:11" ht="13.5">
      <c r="I1018" s="105"/>
      <c r="J1018" s="105"/>
      <c r="K1018" s="105"/>
    </row>
    <row r="1019" spans="9:11" ht="13.5">
      <c r="I1019" s="105"/>
      <c r="J1019" s="105"/>
      <c r="K1019" s="105"/>
    </row>
    <row r="1020" spans="9:11" ht="13.5">
      <c r="I1020" s="105"/>
      <c r="J1020" s="105"/>
      <c r="K1020" s="105"/>
    </row>
    <row r="1021" spans="9:11" ht="13.5">
      <c r="I1021" s="105"/>
      <c r="J1021" s="105"/>
      <c r="K1021" s="105"/>
    </row>
    <row r="1022" spans="9:11" ht="13.5">
      <c r="I1022" s="105"/>
      <c r="J1022" s="105"/>
      <c r="K1022" s="105"/>
    </row>
    <row r="1023" spans="9:11" ht="13.5">
      <c r="I1023" s="105"/>
      <c r="J1023" s="105"/>
      <c r="K1023" s="105"/>
    </row>
    <row r="1024" spans="9:11" ht="13.5">
      <c r="I1024" s="105"/>
      <c r="J1024" s="105"/>
      <c r="K1024" s="105"/>
    </row>
    <row r="1025" spans="9:11" ht="13.5">
      <c r="I1025" s="105"/>
      <c r="J1025" s="105"/>
      <c r="K1025" s="105"/>
    </row>
    <row r="1026" spans="9:11" ht="13.5">
      <c r="I1026" s="105"/>
      <c r="J1026" s="105"/>
      <c r="K1026" s="105"/>
    </row>
    <row r="1027" spans="9:11" ht="13.5">
      <c r="I1027" s="105"/>
      <c r="J1027" s="105"/>
      <c r="K1027" s="105"/>
    </row>
    <row r="1028" spans="9:11" ht="13.5">
      <c r="I1028" s="105"/>
      <c r="J1028" s="105"/>
      <c r="K1028" s="105"/>
    </row>
    <row r="1029" spans="9:11" ht="13.5">
      <c r="I1029" s="105"/>
      <c r="J1029" s="105"/>
      <c r="K1029" s="105"/>
    </row>
    <row r="1030" spans="9:11" ht="13.5">
      <c r="I1030" s="105"/>
      <c r="J1030" s="105"/>
      <c r="K1030" s="105"/>
    </row>
    <row r="1031" spans="9:11" ht="13.5">
      <c r="I1031" s="105"/>
      <c r="J1031" s="105"/>
      <c r="K1031" s="105"/>
    </row>
    <row r="1032" spans="9:11" ht="13.5">
      <c r="I1032" s="105"/>
      <c r="J1032" s="105"/>
      <c r="K1032" s="105"/>
    </row>
    <row r="1033" spans="9:11" ht="13.5">
      <c r="I1033" s="105"/>
      <c r="J1033" s="105"/>
      <c r="K1033" s="105"/>
    </row>
    <row r="1034" spans="9:11" ht="13.5">
      <c r="I1034" s="105"/>
      <c r="J1034" s="105"/>
      <c r="K1034" s="105"/>
    </row>
    <row r="1035" spans="9:11" ht="13.5">
      <c r="I1035" s="105"/>
      <c r="J1035" s="105"/>
      <c r="K1035" s="105"/>
    </row>
    <row r="1036" spans="9:11" ht="13.5">
      <c r="I1036" s="105"/>
      <c r="J1036" s="105"/>
      <c r="K1036" s="105"/>
    </row>
    <row r="1037" spans="9:11" ht="13.5">
      <c r="I1037" s="105"/>
      <c r="J1037" s="105"/>
      <c r="K1037" s="105"/>
    </row>
    <row r="1038" spans="9:11" ht="13.5">
      <c r="I1038" s="105"/>
      <c r="J1038" s="105"/>
      <c r="K1038" s="105"/>
    </row>
    <row r="1039" spans="9:11" ht="13.5">
      <c r="I1039" s="105"/>
      <c r="J1039" s="105"/>
      <c r="K1039" s="105"/>
    </row>
    <row r="1040" spans="9:11" ht="13.5">
      <c r="I1040" s="105"/>
      <c r="J1040" s="105"/>
      <c r="K1040" s="105"/>
    </row>
    <row r="1041" spans="9:11" ht="13.5">
      <c r="I1041" s="105"/>
      <c r="J1041" s="105"/>
      <c r="K1041" s="105"/>
    </row>
    <row r="1042" spans="9:11" ht="13.5">
      <c r="I1042" s="105"/>
      <c r="J1042" s="105"/>
      <c r="K1042" s="105"/>
    </row>
    <row r="1043" spans="9:11" ht="13.5">
      <c r="I1043" s="105"/>
      <c r="J1043" s="105"/>
      <c r="K1043" s="105"/>
    </row>
    <row r="1044" spans="9:11" ht="13.5">
      <c r="I1044" s="105"/>
      <c r="J1044" s="105"/>
      <c r="K1044" s="105"/>
    </row>
    <row r="1045" spans="9:11" ht="13.5">
      <c r="I1045" s="105"/>
      <c r="J1045" s="105"/>
      <c r="K1045" s="105"/>
    </row>
    <row r="1046" spans="9:11" ht="13.5">
      <c r="I1046" s="105"/>
      <c r="J1046" s="105"/>
      <c r="K1046" s="105"/>
    </row>
    <row r="1047" spans="9:11" ht="13.5">
      <c r="I1047" s="105"/>
      <c r="J1047" s="105"/>
      <c r="K1047" s="105"/>
    </row>
    <row r="1048" spans="9:11" ht="13.5">
      <c r="I1048" s="105"/>
      <c r="J1048" s="105"/>
      <c r="K1048" s="105"/>
    </row>
    <row r="1049" spans="9:11" ht="13.5">
      <c r="I1049" s="105"/>
      <c r="J1049" s="105"/>
      <c r="K1049" s="105"/>
    </row>
    <row r="1050" spans="9:11" ht="13.5">
      <c r="I1050" s="105"/>
      <c r="J1050" s="105"/>
      <c r="K1050" s="105"/>
    </row>
    <row r="1051" spans="9:11" ht="13.5">
      <c r="I1051" s="105"/>
      <c r="J1051" s="105"/>
      <c r="K1051" s="105"/>
    </row>
    <row r="1052" spans="9:11" ht="13.5">
      <c r="I1052" s="105"/>
      <c r="J1052" s="105"/>
      <c r="K1052" s="105"/>
    </row>
    <row r="1053" spans="9:11" ht="13.5">
      <c r="I1053" s="105"/>
      <c r="J1053" s="105"/>
      <c r="K1053" s="105"/>
    </row>
    <row r="1054" spans="9:11" ht="13.5">
      <c r="I1054" s="105"/>
      <c r="J1054" s="105"/>
      <c r="K1054" s="105"/>
    </row>
    <row r="1055" spans="9:11" ht="13.5">
      <c r="I1055" s="105"/>
      <c r="J1055" s="105"/>
      <c r="K1055" s="105"/>
    </row>
    <row r="1056" spans="9:11" ht="13.5">
      <c r="I1056" s="105"/>
      <c r="J1056" s="105"/>
      <c r="K1056" s="105"/>
    </row>
    <row r="1057" spans="9:11" ht="13.5">
      <c r="I1057" s="105"/>
      <c r="J1057" s="105"/>
      <c r="K1057" s="105"/>
    </row>
    <row r="1058" spans="9:11" ht="13.5">
      <c r="I1058" s="105"/>
      <c r="J1058" s="105"/>
      <c r="K1058" s="105"/>
    </row>
    <row r="1059" spans="9:11" ht="13.5">
      <c r="I1059" s="105"/>
      <c r="J1059" s="105"/>
      <c r="K1059" s="105"/>
    </row>
    <row r="1060" spans="9:11" ht="13.5">
      <c r="I1060" s="105"/>
      <c r="J1060" s="105"/>
      <c r="K1060" s="105"/>
    </row>
    <row r="1061" spans="9:11" ht="13.5">
      <c r="I1061" s="105"/>
      <c r="J1061" s="105"/>
      <c r="K1061" s="105"/>
    </row>
    <row r="1062" spans="9:11" ht="13.5">
      <c r="I1062" s="105"/>
      <c r="J1062" s="105"/>
      <c r="K1062" s="105"/>
    </row>
    <row r="1063" spans="9:11" ht="13.5">
      <c r="I1063" s="105"/>
      <c r="J1063" s="105"/>
      <c r="K1063" s="105"/>
    </row>
    <row r="1064" spans="9:11" ht="13.5">
      <c r="I1064" s="105"/>
      <c r="J1064" s="105"/>
      <c r="K1064" s="105"/>
    </row>
    <row r="1065" spans="9:11" ht="13.5">
      <c r="I1065" s="105"/>
      <c r="J1065" s="105"/>
      <c r="K1065" s="105"/>
    </row>
    <row r="1066" spans="9:11" ht="13.5">
      <c r="I1066" s="105"/>
      <c r="J1066" s="105"/>
      <c r="K1066" s="105"/>
    </row>
    <row r="1067" spans="9:11" ht="13.5">
      <c r="I1067" s="105"/>
      <c r="J1067" s="105"/>
      <c r="K1067" s="105"/>
    </row>
    <row r="1068" spans="9:11" ht="13.5">
      <c r="I1068" s="105"/>
      <c r="J1068" s="105"/>
      <c r="K1068" s="105"/>
    </row>
    <row r="1069" spans="9:11" ht="13.5">
      <c r="I1069" s="105"/>
      <c r="J1069" s="105"/>
      <c r="K1069" s="105"/>
    </row>
    <row r="1070" spans="9:11" ht="13.5">
      <c r="I1070" s="105"/>
      <c r="J1070" s="105"/>
      <c r="K1070" s="105"/>
    </row>
    <row r="1071" spans="9:11" ht="13.5">
      <c r="I1071" s="105"/>
      <c r="J1071" s="105"/>
      <c r="K1071" s="105"/>
    </row>
    <row r="1072" spans="9:11" ht="13.5">
      <c r="I1072" s="105"/>
      <c r="J1072" s="105"/>
      <c r="K1072" s="105"/>
    </row>
    <row r="1073" spans="9:11" ht="13.5">
      <c r="I1073" s="105"/>
      <c r="J1073" s="105"/>
      <c r="K1073" s="105"/>
    </row>
    <row r="1074" spans="9:11" ht="13.5">
      <c r="I1074" s="105"/>
      <c r="J1074" s="105"/>
      <c r="K1074" s="105"/>
    </row>
    <row r="1075" spans="9:11" ht="13.5">
      <c r="I1075" s="105"/>
      <c r="J1075" s="105"/>
      <c r="K1075" s="105"/>
    </row>
    <row r="1076" spans="9:11" ht="13.5">
      <c r="I1076" s="105"/>
      <c r="J1076" s="105"/>
      <c r="K1076" s="105"/>
    </row>
    <row r="1077" spans="9:11" ht="13.5">
      <c r="I1077" s="105"/>
      <c r="J1077" s="105"/>
      <c r="K1077" s="105"/>
    </row>
    <row r="1078" spans="9:11" ht="13.5">
      <c r="I1078" s="105"/>
      <c r="J1078" s="105"/>
      <c r="K1078" s="105"/>
    </row>
    <row r="1079" spans="9:11" ht="13.5">
      <c r="I1079" s="105"/>
      <c r="J1079" s="105"/>
      <c r="K1079" s="105"/>
    </row>
    <row r="1080" spans="9:11" ht="13.5">
      <c r="I1080" s="105"/>
      <c r="J1080" s="105"/>
      <c r="K1080" s="105"/>
    </row>
    <row r="1081" spans="9:11" ht="13.5">
      <c r="I1081" s="105"/>
      <c r="J1081" s="105"/>
      <c r="K1081" s="105"/>
    </row>
    <row r="1082" spans="9:11" ht="13.5">
      <c r="I1082" s="105"/>
      <c r="J1082" s="105"/>
      <c r="K1082" s="105"/>
    </row>
    <row r="1083" spans="9:11" ht="13.5">
      <c r="I1083" s="105"/>
      <c r="J1083" s="105"/>
      <c r="K1083" s="105"/>
    </row>
    <row r="1084" spans="9:11" ht="13.5">
      <c r="I1084" s="105"/>
      <c r="J1084" s="105"/>
      <c r="K1084" s="105"/>
    </row>
    <row r="1085" spans="9:11" ht="13.5">
      <c r="I1085" s="105"/>
      <c r="J1085" s="105"/>
      <c r="K1085" s="105"/>
    </row>
    <row r="1086" spans="9:11" ht="13.5">
      <c r="I1086" s="105"/>
      <c r="J1086" s="105"/>
      <c r="K1086" s="105"/>
    </row>
    <row r="1087" spans="9:11" ht="13.5">
      <c r="I1087" s="105"/>
      <c r="J1087" s="105"/>
      <c r="K1087" s="105"/>
    </row>
    <row r="1088" spans="9:11" ht="13.5">
      <c r="I1088" s="105"/>
      <c r="J1088" s="105"/>
      <c r="K1088" s="105"/>
    </row>
    <row r="1089" spans="9:11" ht="13.5">
      <c r="I1089" s="105"/>
      <c r="J1089" s="105"/>
      <c r="K1089" s="105"/>
    </row>
    <row r="1090" spans="9:11" ht="13.5">
      <c r="I1090" s="105"/>
      <c r="J1090" s="105"/>
      <c r="K1090" s="105"/>
    </row>
    <row r="1091" spans="9:11" ht="13.5">
      <c r="I1091" s="105"/>
      <c r="J1091" s="105"/>
      <c r="K1091" s="105"/>
    </row>
    <row r="1092" spans="9:11" ht="13.5">
      <c r="I1092" s="105"/>
      <c r="J1092" s="105"/>
      <c r="K1092" s="105"/>
    </row>
    <row r="1093" spans="9:11" ht="13.5">
      <c r="I1093" s="105"/>
      <c r="J1093" s="105"/>
      <c r="K1093" s="105"/>
    </row>
    <row r="1094" spans="9:11" ht="13.5">
      <c r="I1094" s="105"/>
      <c r="J1094" s="105"/>
      <c r="K1094" s="105"/>
    </row>
    <row r="1095" spans="9:11" ht="13.5">
      <c r="I1095" s="105"/>
      <c r="J1095" s="105"/>
      <c r="K1095" s="105"/>
    </row>
    <row r="1096" spans="9:11" ht="13.5">
      <c r="I1096" s="105"/>
      <c r="J1096" s="105"/>
      <c r="K1096" s="105"/>
    </row>
    <row r="1097" spans="9:11" ht="13.5">
      <c r="I1097" s="105"/>
      <c r="J1097" s="105"/>
      <c r="K1097" s="105"/>
    </row>
    <row r="1098" spans="9:11" ht="13.5">
      <c r="I1098" s="105"/>
      <c r="J1098" s="105"/>
      <c r="K1098" s="105"/>
    </row>
    <row r="1099" spans="9:11" ht="13.5">
      <c r="I1099" s="105"/>
      <c r="J1099" s="105"/>
      <c r="K1099" s="105"/>
    </row>
    <row r="1100" spans="9:11" ht="13.5">
      <c r="I1100" s="105"/>
      <c r="J1100" s="105"/>
      <c r="K1100" s="105"/>
    </row>
    <row r="1101" spans="9:11" ht="13.5">
      <c r="I1101" s="105"/>
      <c r="J1101" s="105"/>
      <c r="K1101" s="105"/>
    </row>
    <row r="1102" spans="9:11" ht="13.5">
      <c r="I1102" s="105"/>
      <c r="J1102" s="105"/>
      <c r="K1102" s="105"/>
    </row>
    <row r="1103" spans="9:11" ht="13.5">
      <c r="I1103" s="105"/>
      <c r="J1103" s="105"/>
      <c r="K1103" s="105"/>
    </row>
    <row r="1104" spans="9:11" ht="13.5">
      <c r="I1104" s="105"/>
      <c r="J1104" s="105"/>
      <c r="K1104" s="105"/>
    </row>
    <row r="1105" spans="9:11" ht="13.5">
      <c r="I1105" s="105"/>
      <c r="J1105" s="105"/>
      <c r="K1105" s="105"/>
    </row>
    <row r="1106" spans="9:11" ht="13.5">
      <c r="I1106" s="105"/>
      <c r="J1106" s="105"/>
      <c r="K1106" s="105"/>
    </row>
    <row r="1107" spans="9:11" ht="13.5">
      <c r="I1107" s="105"/>
      <c r="J1107" s="105"/>
      <c r="K1107" s="105"/>
    </row>
    <row r="1108" spans="9:11" ht="13.5">
      <c r="I1108" s="105"/>
      <c r="J1108" s="105"/>
      <c r="K1108" s="105"/>
    </row>
    <row r="1109" spans="9:11" ht="13.5">
      <c r="I1109" s="105"/>
      <c r="J1109" s="105"/>
      <c r="K1109" s="105"/>
    </row>
    <row r="1110" spans="9:11" ht="13.5">
      <c r="I1110" s="105"/>
      <c r="J1110" s="105"/>
      <c r="K1110" s="105"/>
    </row>
    <row r="1111" spans="9:11" ht="13.5">
      <c r="I1111" s="105"/>
      <c r="J1111" s="105"/>
      <c r="K1111" s="105"/>
    </row>
    <row r="1112" spans="9:11" ht="13.5">
      <c r="I1112" s="105"/>
      <c r="J1112" s="105"/>
      <c r="K1112" s="105"/>
    </row>
    <row r="1113" spans="9:11" ht="13.5">
      <c r="I1113" s="105"/>
      <c r="J1113" s="105"/>
      <c r="K1113" s="105"/>
    </row>
    <row r="1114" spans="9:11" ht="13.5">
      <c r="I1114" s="105"/>
      <c r="J1114" s="105"/>
      <c r="K1114" s="105"/>
    </row>
    <row r="1115" spans="9:11" ht="13.5">
      <c r="I1115" s="105"/>
      <c r="J1115" s="105"/>
      <c r="K1115" s="105"/>
    </row>
    <row r="1116" spans="9:11" ht="13.5">
      <c r="I1116" s="105"/>
      <c r="J1116" s="105"/>
      <c r="K1116" s="105"/>
    </row>
    <row r="1117" spans="9:11" ht="13.5">
      <c r="I1117" s="105"/>
      <c r="J1117" s="105"/>
      <c r="K1117" s="105"/>
    </row>
    <row r="1118" spans="9:11" ht="13.5">
      <c r="I1118" s="105"/>
      <c r="J1118" s="105"/>
      <c r="K1118" s="105"/>
    </row>
    <row r="1119" spans="9:11" ht="13.5">
      <c r="I1119" s="105"/>
      <c r="J1119" s="105"/>
      <c r="K1119" s="105"/>
    </row>
    <row r="1120" spans="9:11" ht="13.5">
      <c r="I1120" s="105"/>
      <c r="J1120" s="105"/>
      <c r="K1120" s="105"/>
    </row>
    <row r="1121" spans="9:11" ht="13.5">
      <c r="I1121" s="105"/>
      <c r="J1121" s="105"/>
      <c r="K1121" s="105"/>
    </row>
    <row r="1122" spans="9:11" ht="13.5">
      <c r="I1122" s="105"/>
      <c r="J1122" s="105"/>
      <c r="K1122" s="105"/>
    </row>
    <row r="1123" spans="9:11" ht="13.5">
      <c r="I1123" s="105"/>
      <c r="J1123" s="105"/>
      <c r="K1123" s="105"/>
    </row>
    <row r="1124" spans="9:11" ht="13.5">
      <c r="I1124" s="105"/>
      <c r="J1124" s="105"/>
      <c r="K1124" s="105"/>
    </row>
    <row r="1125" spans="9:11" ht="13.5">
      <c r="I1125" s="105"/>
      <c r="J1125" s="105"/>
      <c r="K1125" s="105"/>
    </row>
    <row r="1126" spans="9:11" ht="13.5">
      <c r="I1126" s="105"/>
      <c r="J1126" s="105"/>
      <c r="K1126" s="105"/>
    </row>
    <row r="1127" spans="9:11" ht="13.5">
      <c r="I1127" s="105"/>
      <c r="J1127" s="105"/>
      <c r="K1127" s="105"/>
    </row>
    <row r="1128" spans="9:11" ht="13.5">
      <c r="I1128" s="105"/>
      <c r="J1128" s="105"/>
      <c r="K1128" s="105"/>
    </row>
    <row r="1129" spans="9:11" ht="13.5">
      <c r="I1129" s="105"/>
      <c r="J1129" s="105"/>
      <c r="K1129" s="105"/>
    </row>
    <row r="1130" spans="9:11" ht="13.5">
      <c r="I1130" s="105"/>
      <c r="J1130" s="105"/>
      <c r="K1130" s="105"/>
    </row>
    <row r="1131" spans="9:11" ht="13.5">
      <c r="I1131" s="105"/>
      <c r="J1131" s="105"/>
      <c r="K1131" s="105"/>
    </row>
    <row r="1132" spans="9:11" ht="13.5">
      <c r="I1132" s="105"/>
      <c r="J1132" s="105"/>
      <c r="K1132" s="105"/>
    </row>
    <row r="1133" spans="9:11" ht="13.5">
      <c r="I1133" s="105"/>
      <c r="J1133" s="105"/>
      <c r="K1133" s="105"/>
    </row>
    <row r="1134" spans="9:11" ht="13.5">
      <c r="I1134" s="105"/>
      <c r="J1134" s="105"/>
      <c r="K1134" s="105"/>
    </row>
    <row r="1135" spans="9:11" ht="13.5">
      <c r="I1135" s="105"/>
      <c r="J1135" s="105"/>
      <c r="K1135" s="105"/>
    </row>
    <row r="1136" spans="9:11" ht="13.5">
      <c r="I1136" s="105"/>
      <c r="J1136" s="105"/>
      <c r="K1136" s="105"/>
    </row>
    <row r="1137" spans="9:11" ht="13.5">
      <c r="I1137" s="105"/>
      <c r="J1137" s="105"/>
      <c r="K1137" s="105"/>
    </row>
    <row r="1138" spans="9:11" ht="13.5">
      <c r="I1138" s="105"/>
      <c r="J1138" s="105"/>
      <c r="K1138" s="105"/>
    </row>
    <row r="1139" spans="9:11" ht="13.5">
      <c r="I1139" s="105"/>
      <c r="J1139" s="105"/>
      <c r="K1139" s="105"/>
    </row>
    <row r="1140" spans="9:11" ht="13.5">
      <c r="I1140" s="105"/>
      <c r="J1140" s="105"/>
      <c r="K1140" s="105"/>
    </row>
    <row r="1141" spans="9:11" ht="13.5">
      <c r="I1141" s="105"/>
      <c r="J1141" s="105"/>
      <c r="K1141" s="105"/>
    </row>
    <row r="1142" spans="9:11" ht="13.5">
      <c r="I1142" s="105"/>
      <c r="J1142" s="105"/>
      <c r="K1142" s="105"/>
    </row>
    <row r="1143" spans="9:11" ht="13.5">
      <c r="I1143" s="105"/>
      <c r="J1143" s="105"/>
      <c r="K1143" s="105"/>
    </row>
    <row r="1144" spans="9:11" ht="13.5">
      <c r="I1144" s="105"/>
      <c r="J1144" s="105"/>
      <c r="K1144" s="105"/>
    </row>
    <row r="1145" spans="9:11" ht="13.5">
      <c r="I1145" s="105"/>
      <c r="J1145" s="105"/>
      <c r="K1145" s="105"/>
    </row>
    <row r="1146" spans="9:11" ht="13.5">
      <c r="I1146" s="105"/>
      <c r="J1146" s="105"/>
      <c r="K1146" s="105"/>
    </row>
    <row r="1147" spans="9:11" ht="13.5">
      <c r="I1147" s="105"/>
      <c r="J1147" s="105"/>
      <c r="K1147" s="105"/>
    </row>
    <row r="1148" spans="9:11" ht="13.5">
      <c r="I1148" s="105"/>
      <c r="J1148" s="105"/>
      <c r="K1148" s="105"/>
    </row>
    <row r="1149" spans="9:11" ht="13.5">
      <c r="I1149" s="105"/>
      <c r="J1149" s="105"/>
      <c r="K1149" s="105"/>
    </row>
    <row r="1150" spans="9:11" ht="13.5">
      <c r="I1150" s="105"/>
      <c r="J1150" s="105"/>
      <c r="K1150" s="105"/>
    </row>
    <row r="1151" spans="9:11" ht="13.5">
      <c r="I1151" s="105"/>
      <c r="J1151" s="105"/>
      <c r="K1151" s="105"/>
    </row>
    <row r="1152" spans="9:11" ht="13.5">
      <c r="I1152" s="105"/>
      <c r="J1152" s="105"/>
      <c r="K1152" s="105"/>
    </row>
    <row r="1153" spans="9:11" ht="13.5">
      <c r="I1153" s="105"/>
      <c r="J1153" s="105"/>
      <c r="K1153" s="105"/>
    </row>
    <row r="1154" spans="9:11" ht="13.5">
      <c r="I1154" s="105"/>
      <c r="J1154" s="105"/>
      <c r="K1154" s="105"/>
    </row>
    <row r="1155" spans="9:11" ht="13.5">
      <c r="I1155" s="105"/>
      <c r="J1155" s="105"/>
      <c r="K1155" s="105"/>
    </row>
    <row r="1156" spans="9:11" ht="13.5">
      <c r="I1156" s="105"/>
      <c r="J1156" s="105"/>
      <c r="K1156" s="105"/>
    </row>
    <row r="1157" spans="9:11" ht="13.5">
      <c r="I1157" s="105"/>
      <c r="J1157" s="105"/>
      <c r="K1157" s="105"/>
    </row>
    <row r="1158" spans="9:11" ht="13.5">
      <c r="I1158" s="105"/>
      <c r="J1158" s="105"/>
      <c r="K1158" s="105"/>
    </row>
    <row r="1159" spans="9:11" ht="13.5">
      <c r="I1159" s="105"/>
      <c r="J1159" s="105"/>
      <c r="K1159" s="105"/>
    </row>
    <row r="1160" spans="9:11" ht="13.5">
      <c r="I1160" s="105"/>
      <c r="J1160" s="105"/>
      <c r="K1160" s="105"/>
    </row>
    <row r="1161" spans="9:11" ht="13.5">
      <c r="I1161" s="105"/>
      <c r="J1161" s="105"/>
      <c r="K1161" s="105"/>
    </row>
    <row r="1162" spans="9:11" ht="13.5">
      <c r="I1162" s="105"/>
      <c r="J1162" s="105"/>
      <c r="K1162" s="105"/>
    </row>
    <row r="1163" spans="9:11" ht="13.5">
      <c r="I1163" s="105"/>
      <c r="J1163" s="105"/>
      <c r="K1163" s="105"/>
    </row>
    <row r="1164" spans="9:11" ht="13.5">
      <c r="I1164" s="105"/>
      <c r="J1164" s="105"/>
      <c r="K1164" s="105"/>
    </row>
    <row r="1165" spans="9:11" ht="13.5">
      <c r="I1165" s="105"/>
      <c r="J1165" s="105"/>
      <c r="K1165" s="105"/>
    </row>
    <row r="1166" spans="9:11" ht="13.5">
      <c r="I1166" s="105"/>
      <c r="J1166" s="105"/>
      <c r="K1166" s="105"/>
    </row>
    <row r="1167" spans="9:11" ht="13.5">
      <c r="I1167" s="105"/>
      <c r="J1167" s="105"/>
      <c r="K1167" s="105"/>
    </row>
    <row r="1168" spans="9:11" ht="13.5">
      <c r="I1168" s="105"/>
      <c r="J1168" s="105"/>
      <c r="K1168" s="105"/>
    </row>
    <row r="1169" spans="9:11" ht="13.5">
      <c r="I1169" s="105"/>
      <c r="J1169" s="105"/>
      <c r="K1169" s="105"/>
    </row>
    <row r="1170" spans="9:11" ht="13.5">
      <c r="I1170" s="105"/>
      <c r="J1170" s="105"/>
      <c r="K1170" s="105"/>
    </row>
    <row r="1171" spans="9:11" ht="13.5">
      <c r="I1171" s="105"/>
      <c r="J1171" s="105"/>
      <c r="K1171" s="105"/>
    </row>
    <row r="1172" spans="9:11" ht="13.5">
      <c r="I1172" s="105"/>
      <c r="J1172" s="105"/>
      <c r="K1172" s="105"/>
    </row>
    <row r="1173" spans="9:11" ht="13.5">
      <c r="I1173" s="105"/>
      <c r="J1173" s="105"/>
      <c r="K1173" s="105"/>
    </row>
    <row r="1174" spans="9:11" ht="13.5">
      <c r="I1174" s="105"/>
      <c r="J1174" s="105"/>
      <c r="K1174" s="105"/>
    </row>
    <row r="1175" spans="9:11" ht="13.5">
      <c r="I1175" s="105"/>
      <c r="J1175" s="105"/>
      <c r="K1175" s="105"/>
    </row>
    <row r="1176" spans="9:11" ht="13.5">
      <c r="I1176" s="105"/>
      <c r="J1176" s="105"/>
      <c r="K1176" s="105"/>
    </row>
    <row r="1177" spans="9:11" ht="13.5">
      <c r="I1177" s="105"/>
      <c r="J1177" s="105"/>
      <c r="K1177" s="105"/>
    </row>
    <row r="1178" spans="9:11" ht="13.5">
      <c r="I1178" s="105"/>
      <c r="J1178" s="105"/>
      <c r="K1178" s="105"/>
    </row>
    <row r="1179" spans="9:11" ht="13.5">
      <c r="I1179" s="105"/>
      <c r="J1179" s="105"/>
      <c r="K1179" s="105"/>
    </row>
    <row r="1180" spans="9:11" ht="13.5">
      <c r="I1180" s="105"/>
      <c r="J1180" s="105"/>
      <c r="K1180" s="105"/>
    </row>
    <row r="1181" spans="9:11" ht="13.5">
      <c r="I1181" s="105"/>
      <c r="J1181" s="105"/>
      <c r="K1181" s="105"/>
    </row>
    <row r="1182" spans="9:11" ht="13.5">
      <c r="I1182" s="105"/>
      <c r="J1182" s="105"/>
      <c r="K1182" s="105"/>
    </row>
    <row r="1183" spans="9:11" ht="13.5">
      <c r="I1183" s="105"/>
      <c r="J1183" s="105"/>
      <c r="K1183" s="105"/>
    </row>
    <row r="1184" spans="9:11" ht="13.5">
      <c r="I1184" s="105"/>
      <c r="J1184" s="105"/>
      <c r="K1184" s="105"/>
    </row>
    <row r="1185" spans="9:11" ht="13.5">
      <c r="I1185" s="105"/>
      <c r="J1185" s="105"/>
      <c r="K1185" s="105"/>
    </row>
    <row r="1186" spans="9:11" ht="13.5">
      <c r="I1186" s="105"/>
      <c r="J1186" s="105"/>
      <c r="K1186" s="105"/>
    </row>
    <row r="1187" spans="9:11" ht="13.5">
      <c r="I1187" s="105"/>
      <c r="J1187" s="105"/>
      <c r="K1187" s="105"/>
    </row>
    <row r="1188" spans="9:11" ht="13.5">
      <c r="I1188" s="105"/>
      <c r="J1188" s="105"/>
      <c r="K1188" s="105"/>
    </row>
    <row r="1189" spans="9:11" ht="13.5">
      <c r="I1189" s="105"/>
      <c r="J1189" s="105"/>
      <c r="K1189" s="105"/>
    </row>
    <row r="1190" spans="9:11" ht="13.5">
      <c r="I1190" s="105"/>
      <c r="J1190" s="105"/>
      <c r="K1190" s="105"/>
    </row>
    <row r="1191" spans="9:11" ht="13.5">
      <c r="I1191" s="105"/>
      <c r="J1191" s="105"/>
      <c r="K1191" s="105"/>
    </row>
    <row r="1192" spans="9:11" ht="13.5">
      <c r="I1192" s="105"/>
      <c r="J1192" s="105"/>
      <c r="K1192" s="105"/>
    </row>
    <row r="1193" spans="9:11" ht="13.5">
      <c r="I1193" s="105"/>
      <c r="J1193" s="105"/>
      <c r="K1193" s="105"/>
    </row>
    <row r="1194" spans="9:11" ht="13.5">
      <c r="I1194" s="105"/>
      <c r="J1194" s="105"/>
      <c r="K1194" s="105"/>
    </row>
    <row r="1195" spans="9:11" ht="13.5">
      <c r="I1195" s="105"/>
      <c r="J1195" s="105"/>
      <c r="K1195" s="105"/>
    </row>
    <row r="1196" spans="9:11" ht="13.5">
      <c r="I1196" s="105"/>
      <c r="J1196" s="105"/>
      <c r="K1196" s="105"/>
    </row>
    <row r="1197" spans="9:11" ht="13.5">
      <c r="I1197" s="105"/>
      <c r="J1197" s="105"/>
      <c r="K1197" s="105"/>
    </row>
    <row r="1198" spans="9:11" ht="13.5">
      <c r="I1198" s="105"/>
      <c r="J1198" s="105"/>
      <c r="K1198" s="105"/>
    </row>
    <row r="1199" spans="9:11" ht="13.5">
      <c r="I1199" s="105"/>
      <c r="J1199" s="105"/>
      <c r="K1199" s="105"/>
    </row>
    <row r="1200" spans="9:11" ht="13.5">
      <c r="I1200" s="105"/>
      <c r="J1200" s="105"/>
      <c r="K1200" s="105"/>
    </row>
    <row r="1201" spans="9:11" ht="13.5">
      <c r="I1201" s="105"/>
      <c r="J1201" s="105"/>
      <c r="K1201" s="105"/>
    </row>
    <row r="1202" spans="9:11" ht="13.5">
      <c r="I1202" s="105"/>
      <c r="J1202" s="105"/>
      <c r="K1202" s="105"/>
    </row>
    <row r="1203" spans="9:11" ht="13.5">
      <c r="I1203" s="105"/>
      <c r="J1203" s="105"/>
      <c r="K1203" s="105"/>
    </row>
    <row r="1204" spans="9:11" ht="13.5">
      <c r="I1204" s="105"/>
      <c r="J1204" s="105"/>
      <c r="K1204" s="105"/>
    </row>
    <row r="1205" spans="9:11" ht="13.5">
      <c r="I1205" s="105"/>
      <c r="J1205" s="105"/>
      <c r="K1205" s="105"/>
    </row>
    <row r="1206" spans="9:11" ht="13.5">
      <c r="I1206" s="105"/>
      <c r="J1206" s="105"/>
      <c r="K1206" s="105"/>
    </row>
    <row r="1207" spans="9:11" ht="13.5">
      <c r="I1207" s="105"/>
      <c r="J1207" s="105"/>
      <c r="K1207" s="105"/>
    </row>
    <row r="1208" spans="9:11" ht="13.5">
      <c r="I1208" s="105"/>
      <c r="J1208" s="105"/>
      <c r="K1208" s="105"/>
    </row>
    <row r="1209" spans="9:11" ht="13.5">
      <c r="I1209" s="105"/>
      <c r="J1209" s="105"/>
      <c r="K1209" s="105"/>
    </row>
    <row r="1210" spans="9:11" ht="13.5">
      <c r="I1210" s="105"/>
      <c r="J1210" s="105"/>
      <c r="K1210" s="105"/>
    </row>
    <row r="1211" spans="9:11" ht="13.5">
      <c r="I1211" s="105"/>
      <c r="J1211" s="105"/>
      <c r="K1211" s="105"/>
    </row>
    <row r="1212" spans="9:11" ht="13.5">
      <c r="I1212" s="105"/>
      <c r="J1212" s="105"/>
      <c r="K1212" s="105"/>
    </row>
    <row r="1213" spans="9:11" ht="13.5">
      <c r="I1213" s="105"/>
      <c r="J1213" s="105"/>
      <c r="K1213" s="105"/>
    </row>
    <row r="1214" spans="9:11" ht="13.5">
      <c r="I1214" s="105"/>
      <c r="J1214" s="105"/>
      <c r="K1214" s="105"/>
    </row>
    <row r="1215" spans="9:11" ht="13.5">
      <c r="I1215" s="105"/>
      <c r="J1215" s="105"/>
      <c r="K1215" s="105"/>
    </row>
    <row r="1216" spans="9:11" ht="13.5">
      <c r="I1216" s="105"/>
      <c r="J1216" s="105"/>
      <c r="K1216" s="105"/>
    </row>
    <row r="1217" spans="9:11" ht="13.5">
      <c r="I1217" s="105"/>
      <c r="J1217" s="105"/>
      <c r="K1217" s="105"/>
    </row>
    <row r="1218" spans="9:11" ht="13.5">
      <c r="I1218" s="105"/>
      <c r="J1218" s="105"/>
      <c r="K1218" s="105"/>
    </row>
    <row r="1219" spans="9:11" ht="13.5">
      <c r="I1219" s="105"/>
      <c r="J1219" s="105"/>
      <c r="K1219" s="105"/>
    </row>
    <row r="1220" spans="9:11" ht="13.5">
      <c r="I1220" s="105"/>
      <c r="J1220" s="105"/>
      <c r="K1220" s="105"/>
    </row>
    <row r="1221" spans="9:11" ht="13.5">
      <c r="I1221" s="105"/>
      <c r="J1221" s="105"/>
      <c r="K1221" s="105"/>
    </row>
    <row r="1222" spans="9:11" ht="13.5">
      <c r="I1222" s="105"/>
      <c r="J1222" s="105"/>
      <c r="K1222" s="105"/>
    </row>
    <row r="1223" spans="9:11" ht="13.5">
      <c r="I1223" s="105"/>
      <c r="J1223" s="105"/>
      <c r="K1223" s="105"/>
    </row>
    <row r="1224" spans="9:11" ht="13.5">
      <c r="I1224" s="105"/>
      <c r="J1224" s="105"/>
      <c r="K1224" s="105"/>
    </row>
    <row r="1225" spans="9:11" ht="13.5">
      <c r="I1225" s="105"/>
      <c r="J1225" s="105"/>
      <c r="K1225" s="105"/>
    </row>
    <row r="1226" spans="9:11" ht="13.5">
      <c r="I1226" s="105"/>
      <c r="J1226" s="105"/>
      <c r="K1226" s="105"/>
    </row>
    <row r="1227" spans="9:11" ht="13.5">
      <c r="I1227" s="105"/>
      <c r="J1227" s="105"/>
      <c r="K1227" s="105"/>
    </row>
    <row r="1228" spans="9:11" ht="13.5">
      <c r="I1228" s="105"/>
      <c r="J1228" s="105"/>
      <c r="K1228" s="105"/>
    </row>
    <row r="1229" spans="9:11" ht="13.5">
      <c r="I1229" s="105"/>
      <c r="J1229" s="105"/>
      <c r="K1229" s="105"/>
    </row>
    <row r="1230" spans="9:11" ht="13.5">
      <c r="I1230" s="105"/>
      <c r="J1230" s="105"/>
      <c r="K1230" s="105"/>
    </row>
    <row r="1231" spans="9:11" ht="13.5">
      <c r="I1231" s="105"/>
      <c r="J1231" s="105"/>
      <c r="K1231" s="105"/>
    </row>
    <row r="1232" spans="9:11" ht="13.5">
      <c r="I1232" s="105"/>
      <c r="J1232" s="105"/>
      <c r="K1232" s="105"/>
    </row>
    <row r="1233" spans="9:11" ht="13.5">
      <c r="I1233" s="105"/>
      <c r="J1233" s="105"/>
      <c r="K1233" s="105"/>
    </row>
    <row r="1234" spans="9:11" ht="13.5">
      <c r="I1234" s="105"/>
      <c r="J1234" s="105"/>
      <c r="K1234" s="105"/>
    </row>
    <row r="1235" spans="9:11" ht="13.5">
      <c r="I1235" s="105"/>
      <c r="J1235" s="105"/>
      <c r="K1235" s="105"/>
    </row>
    <row r="1236" spans="9:11" ht="13.5">
      <c r="I1236" s="105"/>
      <c r="J1236" s="105"/>
      <c r="K1236" s="105"/>
    </row>
    <row r="1237" spans="9:11" ht="13.5">
      <c r="I1237" s="105"/>
      <c r="J1237" s="105"/>
      <c r="K1237" s="105"/>
    </row>
    <row r="1238" spans="9:11" ht="13.5">
      <c r="I1238" s="105"/>
      <c r="J1238" s="105"/>
      <c r="K1238" s="105"/>
    </row>
    <row r="1239" spans="9:11" ht="13.5">
      <c r="I1239" s="105"/>
      <c r="J1239" s="105"/>
      <c r="K1239" s="105"/>
    </row>
    <row r="1240" spans="9:11" ht="13.5">
      <c r="I1240" s="105"/>
      <c r="J1240" s="105"/>
      <c r="K1240" s="105"/>
    </row>
    <row r="1241" spans="9:11" ht="13.5">
      <c r="I1241" s="105"/>
      <c r="J1241" s="105"/>
      <c r="K1241" s="105"/>
    </row>
    <row r="1242" spans="9:11" ht="13.5">
      <c r="I1242" s="105"/>
      <c r="J1242" s="105"/>
      <c r="K1242" s="105"/>
    </row>
    <row r="1243" spans="9:11" ht="13.5">
      <c r="I1243" s="105"/>
      <c r="J1243" s="105"/>
      <c r="K1243" s="105"/>
    </row>
    <row r="1244" spans="9:11" ht="13.5">
      <c r="I1244" s="105"/>
      <c r="J1244" s="105"/>
      <c r="K1244" s="105"/>
    </row>
    <row r="1245" spans="9:11" ht="13.5">
      <c r="I1245" s="105"/>
      <c r="J1245" s="105"/>
      <c r="K1245" s="105"/>
    </row>
    <row r="1246" spans="9:11" ht="13.5">
      <c r="I1246" s="105"/>
      <c r="J1246" s="105"/>
      <c r="K1246" s="105"/>
    </row>
    <row r="1247" spans="9:11" ht="13.5">
      <c r="I1247" s="105"/>
      <c r="J1247" s="105"/>
      <c r="K1247" s="105"/>
    </row>
    <row r="1248" spans="9:11" ht="13.5">
      <c r="I1248" s="105"/>
      <c r="J1248" s="105"/>
      <c r="K1248" s="105"/>
    </row>
    <row r="1249" spans="9:11" ht="13.5">
      <c r="I1249" s="105"/>
      <c r="J1249" s="105"/>
      <c r="K1249" s="105"/>
    </row>
    <row r="1250" spans="9:11" ht="13.5">
      <c r="I1250" s="105"/>
      <c r="J1250" s="105"/>
      <c r="K1250" s="105"/>
    </row>
    <row r="1251" spans="9:11" ht="13.5">
      <c r="I1251" s="105"/>
      <c r="J1251" s="105"/>
      <c r="K1251" s="105"/>
    </row>
    <row r="1252" spans="9:11" ht="13.5">
      <c r="I1252" s="105"/>
      <c r="J1252" s="105"/>
      <c r="K1252" s="105"/>
    </row>
    <row r="1253" spans="9:11" ht="13.5">
      <c r="I1253" s="105"/>
      <c r="J1253" s="105"/>
      <c r="K1253" s="105"/>
    </row>
    <row r="1254" spans="9:11" ht="13.5">
      <c r="I1254" s="105"/>
      <c r="J1254" s="105"/>
      <c r="K1254" s="105"/>
    </row>
    <row r="1255" spans="9:11" ht="13.5">
      <c r="I1255" s="105"/>
      <c r="J1255" s="105"/>
      <c r="K1255" s="105"/>
    </row>
    <row r="1256" spans="9:11" ht="13.5">
      <c r="I1256" s="105"/>
      <c r="J1256" s="105"/>
      <c r="K1256" s="105"/>
    </row>
    <row r="1257" spans="9:11" ht="13.5">
      <c r="I1257" s="105"/>
      <c r="J1257" s="105"/>
      <c r="K1257" s="105"/>
    </row>
    <row r="1258" spans="9:11" ht="13.5">
      <c r="I1258" s="105"/>
      <c r="J1258" s="105"/>
      <c r="K1258" s="105"/>
    </row>
    <row r="1259" spans="9:11" ht="13.5">
      <c r="I1259" s="105"/>
      <c r="J1259" s="105"/>
      <c r="K1259" s="105"/>
    </row>
    <row r="1260" spans="9:11" ht="13.5">
      <c r="I1260" s="105"/>
      <c r="J1260" s="105"/>
      <c r="K1260" s="105"/>
    </row>
    <row r="1261" spans="9:11" ht="13.5">
      <c r="I1261" s="105"/>
      <c r="J1261" s="105"/>
      <c r="K1261" s="105"/>
    </row>
    <row r="1262" spans="9:11" ht="13.5">
      <c r="I1262" s="105"/>
      <c r="J1262" s="105"/>
      <c r="K1262" s="105"/>
    </row>
    <row r="1263" spans="9:11" ht="13.5">
      <c r="I1263" s="105"/>
      <c r="J1263" s="105"/>
      <c r="K1263" s="105"/>
    </row>
    <row r="1264" spans="9:11" ht="13.5">
      <c r="I1264" s="105"/>
      <c r="J1264" s="105"/>
      <c r="K1264" s="105"/>
    </row>
    <row r="1265" spans="9:11" ht="13.5">
      <c r="I1265" s="105"/>
      <c r="J1265" s="105"/>
      <c r="K1265" s="105"/>
    </row>
    <row r="1266" spans="9:11" ht="13.5">
      <c r="I1266" s="105"/>
      <c r="J1266" s="105"/>
      <c r="K1266" s="105"/>
    </row>
    <row r="1267" spans="9:11" ht="13.5">
      <c r="I1267" s="105"/>
      <c r="J1267" s="105"/>
      <c r="K1267" s="105"/>
    </row>
    <row r="1268" spans="9:11" ht="13.5">
      <c r="I1268" s="105"/>
      <c r="J1268" s="105"/>
      <c r="K1268" s="105"/>
    </row>
    <row r="1269" spans="9:11" ht="13.5">
      <c r="I1269" s="105"/>
      <c r="J1269" s="105"/>
      <c r="K1269" s="105"/>
    </row>
    <row r="1270" spans="9:11" ht="13.5">
      <c r="I1270" s="105"/>
      <c r="J1270" s="105"/>
      <c r="K1270" s="105"/>
    </row>
    <row r="1271" spans="9:11" ht="13.5">
      <c r="I1271" s="105"/>
      <c r="J1271" s="105"/>
      <c r="K1271" s="105"/>
    </row>
    <row r="1272" spans="9:11" ht="13.5">
      <c r="I1272" s="105"/>
      <c r="J1272" s="105"/>
      <c r="K1272" s="105"/>
    </row>
    <row r="1273" spans="9:11" ht="13.5">
      <c r="I1273" s="105"/>
      <c r="J1273" s="105"/>
      <c r="K1273" s="105"/>
    </row>
    <row r="1274" spans="9:11" ht="13.5">
      <c r="I1274" s="105"/>
      <c r="J1274" s="105"/>
      <c r="K1274" s="105"/>
    </row>
    <row r="1275" spans="9:11" ht="13.5">
      <c r="I1275" s="105"/>
      <c r="J1275" s="105"/>
      <c r="K1275" s="105"/>
    </row>
    <row r="1276" spans="9:11" ht="13.5">
      <c r="I1276" s="105"/>
      <c r="J1276" s="105"/>
      <c r="K1276" s="105"/>
    </row>
    <row r="1277" spans="9:11" ht="13.5">
      <c r="I1277" s="105"/>
      <c r="J1277" s="105"/>
      <c r="K1277" s="105"/>
    </row>
    <row r="1278" spans="9:11" ht="13.5">
      <c r="I1278" s="105"/>
      <c r="J1278" s="105"/>
      <c r="K1278" s="105"/>
    </row>
    <row r="1279" spans="9:11" ht="13.5">
      <c r="I1279" s="105"/>
      <c r="J1279" s="105"/>
      <c r="K1279" s="105"/>
    </row>
    <row r="1280" spans="9:11" ht="13.5">
      <c r="I1280" s="105"/>
      <c r="J1280" s="105"/>
      <c r="K1280" s="105"/>
    </row>
    <row r="1281" spans="9:11" ht="13.5">
      <c r="I1281" s="105"/>
      <c r="J1281" s="105"/>
      <c r="K1281" s="105"/>
    </row>
    <row r="1282" spans="9:11" ht="13.5">
      <c r="I1282" s="105"/>
      <c r="J1282" s="105"/>
      <c r="K1282" s="105"/>
    </row>
    <row r="1283" spans="9:11" ht="13.5">
      <c r="I1283" s="105"/>
      <c r="J1283" s="105"/>
      <c r="K1283" s="105"/>
    </row>
    <row r="1284" spans="9:11" ht="13.5">
      <c r="I1284" s="105"/>
      <c r="J1284" s="105"/>
      <c r="K1284" s="105"/>
    </row>
    <row r="1285" spans="9:11" ht="13.5">
      <c r="I1285" s="105"/>
      <c r="J1285" s="105"/>
      <c r="K1285" s="105"/>
    </row>
    <row r="1286" spans="9:11" ht="13.5">
      <c r="I1286" s="105"/>
      <c r="J1286" s="105"/>
      <c r="K1286" s="105"/>
    </row>
    <row r="1287" spans="9:11" ht="13.5">
      <c r="I1287" s="105"/>
      <c r="J1287" s="105"/>
      <c r="K1287" s="105"/>
    </row>
    <row r="1288" spans="9:11" ht="13.5">
      <c r="I1288" s="105"/>
      <c r="J1288" s="105"/>
      <c r="K1288" s="105"/>
    </row>
    <row r="1289" spans="9:11" ht="13.5">
      <c r="I1289" s="105"/>
      <c r="J1289" s="105"/>
      <c r="K1289" s="105"/>
    </row>
    <row r="1290" spans="9:11" ht="13.5">
      <c r="I1290" s="105"/>
      <c r="J1290" s="105"/>
      <c r="K1290" s="105"/>
    </row>
    <row r="1291" spans="9:11" ht="13.5">
      <c r="I1291" s="105"/>
      <c r="J1291" s="105"/>
      <c r="K1291" s="105"/>
    </row>
    <row r="1292" spans="9:11" ht="13.5">
      <c r="I1292" s="105"/>
      <c r="J1292" s="105"/>
      <c r="K1292" s="105"/>
    </row>
    <row r="1293" spans="9:11" ht="13.5">
      <c r="I1293" s="105"/>
      <c r="J1293" s="105"/>
      <c r="K1293" s="105"/>
    </row>
    <row r="1294" spans="9:11" ht="13.5">
      <c r="I1294" s="105"/>
      <c r="J1294" s="105"/>
      <c r="K1294" s="105"/>
    </row>
    <row r="1295" spans="9:11" ht="13.5">
      <c r="I1295" s="105"/>
      <c r="J1295" s="105"/>
      <c r="K1295" s="105"/>
    </row>
    <row r="1296" spans="9:11" ht="13.5">
      <c r="I1296" s="105"/>
      <c r="J1296" s="105"/>
      <c r="K1296" s="105"/>
    </row>
    <row r="1297" spans="9:11" ht="13.5">
      <c r="I1297" s="105"/>
      <c r="J1297" s="105"/>
      <c r="K1297" s="105"/>
    </row>
    <row r="1298" spans="9:11" ht="13.5">
      <c r="I1298" s="105"/>
      <c r="J1298" s="105"/>
      <c r="K1298" s="105"/>
    </row>
    <row r="1299" spans="9:11" ht="13.5">
      <c r="I1299" s="105"/>
      <c r="J1299" s="105"/>
      <c r="K1299" s="105"/>
    </row>
    <row r="1300" spans="9:11" ht="13.5">
      <c r="I1300" s="105"/>
      <c r="J1300" s="105"/>
      <c r="K1300" s="105"/>
    </row>
    <row r="1301" spans="9:11" ht="13.5">
      <c r="I1301" s="105"/>
      <c r="J1301" s="105"/>
      <c r="K1301" s="105"/>
    </row>
    <row r="1302" spans="9:11" ht="13.5">
      <c r="I1302" s="105"/>
      <c r="J1302" s="105"/>
      <c r="K1302" s="105"/>
    </row>
    <row r="1303" spans="9:11" ht="13.5">
      <c r="I1303" s="105"/>
      <c r="J1303" s="105"/>
      <c r="K1303" s="105"/>
    </row>
    <row r="1304" spans="9:11" ht="13.5">
      <c r="I1304" s="105"/>
      <c r="J1304" s="105"/>
      <c r="K1304" s="105"/>
    </row>
    <row r="1305" spans="9:11" ht="13.5">
      <c r="I1305" s="105"/>
      <c r="J1305" s="105"/>
      <c r="K1305" s="105"/>
    </row>
    <row r="1306" spans="9:11" ht="13.5">
      <c r="I1306" s="105"/>
      <c r="J1306" s="105"/>
      <c r="K1306" s="105"/>
    </row>
    <row r="1307" spans="9:11" ht="13.5">
      <c r="I1307" s="105"/>
      <c r="J1307" s="105"/>
      <c r="K1307" s="105"/>
    </row>
    <row r="1308" spans="9:11" ht="13.5">
      <c r="I1308" s="105"/>
      <c r="J1308" s="105"/>
      <c r="K1308" s="105"/>
    </row>
    <row r="1309" spans="9:11" ht="13.5">
      <c r="I1309" s="105"/>
      <c r="J1309" s="105"/>
      <c r="K1309" s="105"/>
    </row>
    <row r="1310" spans="9:11" ht="13.5">
      <c r="I1310" s="105"/>
      <c r="J1310" s="105"/>
      <c r="K1310" s="105"/>
    </row>
    <row r="1311" spans="9:11" ht="13.5">
      <c r="I1311" s="105"/>
      <c r="J1311" s="105"/>
      <c r="K1311" s="105"/>
    </row>
    <row r="1312" spans="9:11" ht="13.5">
      <c r="I1312" s="105"/>
      <c r="J1312" s="105"/>
      <c r="K1312" s="105"/>
    </row>
    <row r="1313" spans="9:11" ht="13.5">
      <c r="I1313" s="105"/>
      <c r="J1313" s="105"/>
      <c r="K1313" s="105"/>
    </row>
    <row r="1314" spans="9:11" ht="13.5">
      <c r="I1314" s="105"/>
      <c r="J1314" s="105"/>
      <c r="K1314" s="105"/>
    </row>
    <row r="1315" spans="9:11" ht="13.5">
      <c r="I1315" s="105"/>
      <c r="J1315" s="105"/>
      <c r="K1315" s="105"/>
    </row>
    <row r="1316" spans="9:11" ht="13.5">
      <c r="I1316" s="105"/>
      <c r="J1316" s="105"/>
      <c r="K1316" s="105"/>
    </row>
    <row r="1317" spans="9:11" ht="13.5">
      <c r="I1317" s="105"/>
      <c r="J1317" s="105"/>
      <c r="K1317" s="105"/>
    </row>
    <row r="1318" spans="9:11" ht="13.5">
      <c r="I1318" s="105"/>
      <c r="J1318" s="105"/>
      <c r="K1318" s="105"/>
    </row>
    <row r="1319" spans="9:11" ht="13.5">
      <c r="I1319" s="105"/>
      <c r="J1319" s="105"/>
      <c r="K1319" s="105"/>
    </row>
    <row r="1320" spans="9:11" ht="13.5">
      <c r="I1320" s="105"/>
      <c r="J1320" s="105"/>
      <c r="K1320" s="105"/>
    </row>
    <row r="1321" spans="9:11" ht="13.5">
      <c r="I1321" s="105"/>
      <c r="J1321" s="105"/>
      <c r="K1321" s="105"/>
    </row>
    <row r="1322" spans="9:11" ht="13.5">
      <c r="I1322" s="105"/>
      <c r="J1322" s="105"/>
      <c r="K1322" s="105"/>
    </row>
    <row r="1323" spans="9:11" ht="13.5">
      <c r="I1323" s="105"/>
      <c r="J1323" s="105"/>
      <c r="K1323" s="105"/>
    </row>
    <row r="1324" spans="9:11" ht="13.5">
      <c r="I1324" s="105"/>
      <c r="J1324" s="105"/>
      <c r="K1324" s="105"/>
    </row>
    <row r="1325" spans="9:11" ht="13.5">
      <c r="I1325" s="105"/>
      <c r="J1325" s="105"/>
      <c r="K1325" s="105"/>
    </row>
    <row r="1326" spans="9:11" ht="13.5">
      <c r="I1326" s="105"/>
      <c r="J1326" s="105"/>
      <c r="K1326" s="105"/>
    </row>
    <row r="1327" spans="9:11" ht="13.5">
      <c r="I1327" s="105"/>
      <c r="J1327" s="105"/>
      <c r="K1327" s="105"/>
    </row>
    <row r="1328" spans="9:11" ht="13.5">
      <c r="I1328" s="105"/>
      <c r="J1328" s="105"/>
      <c r="K1328" s="105"/>
    </row>
    <row r="1329" spans="9:11" ht="13.5">
      <c r="I1329" s="105"/>
      <c r="J1329" s="105"/>
      <c r="K1329" s="105"/>
    </row>
    <row r="1330" spans="9:11" ht="13.5">
      <c r="I1330" s="105"/>
      <c r="J1330" s="105"/>
      <c r="K1330" s="105"/>
    </row>
    <row r="1331" spans="9:11" ht="13.5">
      <c r="I1331" s="105"/>
      <c r="J1331" s="105"/>
      <c r="K1331" s="105"/>
    </row>
    <row r="1332" spans="9:11" ht="13.5">
      <c r="I1332" s="105"/>
      <c r="J1332" s="105"/>
      <c r="K1332" s="105"/>
    </row>
    <row r="1333" spans="9:11" ht="13.5">
      <c r="I1333" s="105"/>
      <c r="J1333" s="105"/>
      <c r="K1333" s="105"/>
    </row>
    <row r="1334" spans="9:11" ht="13.5">
      <c r="I1334" s="105"/>
      <c r="J1334" s="105"/>
      <c r="K1334" s="105"/>
    </row>
    <row r="1335" spans="9:11" ht="13.5">
      <c r="I1335" s="105"/>
      <c r="J1335" s="105"/>
      <c r="K1335" s="105"/>
    </row>
    <row r="1336" spans="9:11" ht="13.5">
      <c r="I1336" s="105"/>
      <c r="J1336" s="105"/>
      <c r="K1336" s="105"/>
    </row>
    <row r="1337" spans="9:11" ht="13.5">
      <c r="I1337" s="105"/>
      <c r="J1337" s="105"/>
      <c r="K1337" s="105"/>
    </row>
    <row r="1338" spans="9:11" ht="13.5">
      <c r="I1338" s="105"/>
      <c r="J1338" s="105"/>
      <c r="K1338" s="105"/>
    </row>
    <row r="1339" spans="9:11" ht="13.5">
      <c r="I1339" s="105"/>
      <c r="J1339" s="105"/>
      <c r="K1339" s="105"/>
    </row>
    <row r="1340" spans="9:11" ht="13.5">
      <c r="I1340" s="105"/>
      <c r="J1340" s="105"/>
      <c r="K1340" s="105"/>
    </row>
    <row r="1341" spans="9:11" ht="13.5">
      <c r="I1341" s="105"/>
      <c r="J1341" s="105"/>
      <c r="K1341" s="105"/>
    </row>
    <row r="1342" spans="9:11" ht="13.5">
      <c r="I1342" s="105"/>
      <c r="J1342" s="105"/>
      <c r="K1342" s="105"/>
    </row>
    <row r="1343" spans="9:11" ht="13.5">
      <c r="I1343" s="105"/>
      <c r="J1343" s="105"/>
      <c r="K1343" s="105"/>
    </row>
    <row r="1344" spans="9:11" ht="13.5">
      <c r="I1344" s="105"/>
      <c r="J1344" s="105"/>
      <c r="K1344" s="105"/>
    </row>
    <row r="1345" spans="9:11" ht="13.5">
      <c r="I1345" s="105"/>
      <c r="J1345" s="105"/>
      <c r="K1345" s="105"/>
    </row>
    <row r="1346" spans="9:11" ht="13.5">
      <c r="I1346" s="105"/>
      <c r="J1346" s="105"/>
      <c r="K1346" s="105"/>
    </row>
    <row r="1347" spans="9:11" ht="13.5">
      <c r="I1347" s="105"/>
      <c r="J1347" s="105"/>
      <c r="K1347" s="105"/>
    </row>
    <row r="1348" spans="9:11" ht="13.5">
      <c r="I1348" s="105"/>
      <c r="J1348" s="105"/>
      <c r="K1348" s="105"/>
    </row>
    <row r="1349" spans="9:11" ht="13.5">
      <c r="I1349" s="105"/>
      <c r="J1349" s="105"/>
      <c r="K1349" s="105"/>
    </row>
    <row r="1350" spans="9:11" ht="13.5">
      <c r="I1350" s="105"/>
      <c r="J1350" s="105"/>
      <c r="K1350" s="105"/>
    </row>
    <row r="1351" spans="9:11" ht="13.5">
      <c r="I1351" s="105"/>
      <c r="J1351" s="105"/>
      <c r="K1351" s="105"/>
    </row>
    <row r="1352" spans="9:11" ht="13.5">
      <c r="I1352" s="105"/>
      <c r="J1352" s="105"/>
      <c r="K1352" s="105"/>
    </row>
    <row r="1353" spans="9:11" ht="13.5">
      <c r="I1353" s="105"/>
      <c r="J1353" s="105"/>
      <c r="K1353" s="105"/>
    </row>
    <row r="1354" spans="9:11" ht="13.5">
      <c r="I1354" s="105"/>
      <c r="J1354" s="105"/>
      <c r="K1354" s="105"/>
    </row>
    <row r="1355" spans="9:11" ht="13.5">
      <c r="I1355" s="105"/>
      <c r="J1355" s="105"/>
      <c r="K1355" s="105"/>
    </row>
    <row r="1356" spans="9:11" ht="13.5">
      <c r="I1356" s="105"/>
      <c r="J1356" s="105"/>
      <c r="K1356" s="105"/>
    </row>
    <row r="1357" spans="9:11" ht="13.5">
      <c r="I1357" s="105"/>
      <c r="J1357" s="105"/>
      <c r="K1357" s="105"/>
    </row>
    <row r="1358" spans="9:11" ht="13.5">
      <c r="I1358" s="105"/>
      <c r="J1358" s="105"/>
      <c r="K1358" s="105"/>
    </row>
    <row r="1359" spans="9:11" ht="13.5">
      <c r="I1359" s="105"/>
      <c r="J1359" s="105"/>
      <c r="K1359" s="105"/>
    </row>
    <row r="1360" spans="9:11" ht="13.5">
      <c r="I1360" s="105"/>
      <c r="J1360" s="105"/>
      <c r="K1360" s="105"/>
    </row>
    <row r="1361" spans="9:11" ht="13.5">
      <c r="I1361" s="105"/>
      <c r="J1361" s="105"/>
      <c r="K1361" s="105"/>
    </row>
    <row r="1362" spans="9:11" ht="13.5">
      <c r="I1362" s="105"/>
      <c r="J1362" s="105"/>
      <c r="K1362" s="105"/>
    </row>
    <row r="1363" spans="9:11" ht="13.5">
      <c r="I1363" s="105"/>
      <c r="J1363" s="105"/>
      <c r="K1363" s="105"/>
    </row>
    <row r="1364" spans="9:11" ht="13.5">
      <c r="I1364" s="105"/>
      <c r="J1364" s="105"/>
      <c r="K1364" s="105"/>
    </row>
    <row r="1365" spans="9:11" ht="13.5">
      <c r="I1365" s="105"/>
      <c r="J1365" s="105"/>
      <c r="K1365" s="105"/>
    </row>
    <row r="1366" spans="9:11" ht="13.5">
      <c r="I1366" s="105"/>
      <c r="J1366" s="105"/>
      <c r="K1366" s="105"/>
    </row>
    <row r="1367" spans="9:11" ht="13.5">
      <c r="I1367" s="105"/>
      <c r="J1367" s="105"/>
      <c r="K1367" s="105"/>
    </row>
    <row r="1368" spans="9:11" ht="13.5">
      <c r="I1368" s="105"/>
      <c r="J1368" s="105"/>
      <c r="K1368" s="105"/>
    </row>
    <row r="1369" spans="9:11" ht="13.5">
      <c r="I1369" s="105"/>
      <c r="J1369" s="105"/>
      <c r="K1369" s="105"/>
    </row>
    <row r="1370" spans="9:11" ht="13.5">
      <c r="I1370" s="105"/>
      <c r="J1370" s="105"/>
      <c r="K1370" s="105"/>
    </row>
    <row r="1371" spans="9:11" ht="13.5">
      <c r="I1371" s="105"/>
      <c r="J1371" s="105"/>
      <c r="K1371" s="105"/>
    </row>
    <row r="1372" spans="9:11" ht="13.5">
      <c r="I1372" s="105"/>
      <c r="J1372" s="105"/>
      <c r="K1372" s="105"/>
    </row>
    <row r="1373" spans="9:11" ht="13.5">
      <c r="I1373" s="105"/>
      <c r="J1373" s="105"/>
      <c r="K1373" s="105"/>
    </row>
    <row r="1374" spans="9:11" ht="13.5">
      <c r="I1374" s="105"/>
      <c r="J1374" s="105"/>
      <c r="K1374" s="105"/>
    </row>
    <row r="1375" spans="9:11" ht="13.5">
      <c r="I1375" s="105"/>
      <c r="J1375" s="105"/>
      <c r="K1375" s="105"/>
    </row>
    <row r="1376" spans="9:11" ht="13.5">
      <c r="I1376" s="105"/>
      <c r="J1376" s="105"/>
      <c r="K1376" s="105"/>
    </row>
    <row r="1377" spans="9:11" ht="13.5">
      <c r="I1377" s="105"/>
      <c r="J1377" s="105"/>
      <c r="K1377" s="105"/>
    </row>
    <row r="1378" spans="9:11" ht="13.5">
      <c r="I1378" s="105"/>
      <c r="J1378" s="105"/>
      <c r="K1378" s="105"/>
    </row>
    <row r="1379" spans="9:11" ht="13.5">
      <c r="I1379" s="105"/>
      <c r="J1379" s="105"/>
      <c r="K1379" s="105"/>
    </row>
    <row r="1380" spans="9:11" ht="13.5">
      <c r="I1380" s="105"/>
      <c r="J1380" s="105"/>
      <c r="K1380" s="105"/>
    </row>
    <row r="1381" spans="9:11" ht="13.5">
      <c r="I1381" s="105"/>
      <c r="J1381" s="105"/>
      <c r="K1381" s="105"/>
    </row>
    <row r="1382" spans="9:11" ht="13.5">
      <c r="I1382" s="105"/>
      <c r="J1382" s="105"/>
      <c r="K1382" s="105"/>
    </row>
    <row r="1383" spans="9:11" ht="13.5">
      <c r="I1383" s="105"/>
      <c r="J1383" s="105"/>
      <c r="K1383" s="105"/>
    </row>
    <row r="1384" spans="9:11" ht="13.5">
      <c r="I1384" s="105"/>
      <c r="J1384" s="105"/>
      <c r="K1384" s="105"/>
    </row>
    <row r="1385" spans="9:11" ht="13.5">
      <c r="I1385" s="105"/>
      <c r="J1385" s="105"/>
      <c r="K1385" s="105"/>
    </row>
    <row r="1386" spans="9:11" ht="13.5">
      <c r="I1386" s="105"/>
      <c r="J1386" s="105"/>
      <c r="K1386" s="105"/>
    </row>
    <row r="1387" spans="9:11" ht="13.5">
      <c r="I1387" s="105"/>
      <c r="J1387" s="105"/>
      <c r="K1387" s="105"/>
    </row>
    <row r="1388" spans="9:11" ht="13.5">
      <c r="I1388" s="105"/>
      <c r="J1388" s="105"/>
      <c r="K1388" s="105"/>
    </row>
    <row r="1389" spans="9:11" ht="13.5">
      <c r="I1389" s="105"/>
      <c r="J1389" s="105"/>
      <c r="K1389" s="105"/>
    </row>
    <row r="1390" spans="9:11" ht="13.5">
      <c r="I1390" s="105"/>
      <c r="J1390" s="105"/>
      <c r="K1390" s="105"/>
    </row>
    <row r="1391" spans="9:11" ht="13.5">
      <c r="I1391" s="105"/>
      <c r="J1391" s="105"/>
      <c r="K1391" s="105"/>
    </row>
    <row r="1392" spans="9:11" ht="13.5">
      <c r="I1392" s="105"/>
      <c r="J1392" s="105"/>
      <c r="K1392" s="105"/>
    </row>
    <row r="1393" spans="9:11" ht="13.5">
      <c r="I1393" s="105"/>
      <c r="J1393" s="105"/>
      <c r="K1393" s="105"/>
    </row>
    <row r="1394" spans="9:11" ht="13.5">
      <c r="I1394" s="105"/>
      <c r="J1394" s="105"/>
      <c r="K1394" s="105"/>
    </row>
    <row r="1395" spans="9:11" ht="13.5">
      <c r="I1395" s="105"/>
      <c r="J1395" s="105"/>
      <c r="K1395" s="105"/>
    </row>
    <row r="1396" spans="9:11" ht="13.5">
      <c r="I1396" s="105"/>
      <c r="J1396" s="105"/>
      <c r="K1396" s="105"/>
    </row>
    <row r="1397" spans="9:11" ht="13.5">
      <c r="I1397" s="105"/>
      <c r="J1397" s="105"/>
      <c r="K1397" s="105"/>
    </row>
    <row r="1398" spans="9:11" ht="13.5">
      <c r="I1398" s="105"/>
      <c r="J1398" s="105"/>
      <c r="K1398" s="105"/>
    </row>
    <row r="1399" spans="9:11" ht="13.5">
      <c r="I1399" s="105"/>
      <c r="J1399" s="105"/>
      <c r="K1399" s="105"/>
    </row>
    <row r="1400" spans="9:11" ht="13.5">
      <c r="I1400" s="105"/>
      <c r="J1400" s="105"/>
      <c r="K1400" s="105"/>
    </row>
    <row r="1401" spans="9:11" ht="13.5">
      <c r="I1401" s="105"/>
      <c r="J1401" s="105"/>
      <c r="K1401" s="105"/>
    </row>
    <row r="1402" spans="9:11" ht="13.5">
      <c r="I1402" s="105"/>
      <c r="J1402" s="105"/>
      <c r="K1402" s="105"/>
    </row>
    <row r="1403" spans="9:11" ht="13.5">
      <c r="I1403" s="105"/>
      <c r="J1403" s="105"/>
      <c r="K1403" s="105"/>
    </row>
    <row r="1404" spans="9:11" ht="13.5">
      <c r="I1404" s="105"/>
      <c r="J1404" s="105"/>
      <c r="K1404" s="105"/>
    </row>
    <row r="1405" spans="9:11" ht="13.5">
      <c r="I1405" s="105"/>
      <c r="J1405" s="105"/>
      <c r="K1405" s="105"/>
    </row>
    <row r="1406" spans="9:11" ht="13.5">
      <c r="I1406" s="105"/>
      <c r="J1406" s="105"/>
      <c r="K1406" s="105"/>
    </row>
    <row r="1407" spans="9:11" ht="13.5">
      <c r="I1407" s="105"/>
      <c r="J1407" s="105"/>
      <c r="K1407" s="105"/>
    </row>
    <row r="1408" spans="9:11" ht="13.5">
      <c r="I1408" s="105"/>
      <c r="J1408" s="105"/>
      <c r="K1408" s="105"/>
    </row>
    <row r="1409" spans="9:11" ht="13.5">
      <c r="I1409" s="105"/>
      <c r="J1409" s="105"/>
      <c r="K1409" s="105"/>
    </row>
    <row r="1410" spans="9:11" ht="13.5">
      <c r="I1410" s="105"/>
      <c r="J1410" s="105"/>
      <c r="K1410" s="105"/>
    </row>
    <row r="1411" spans="9:11" ht="13.5">
      <c r="I1411" s="105"/>
      <c r="J1411" s="105"/>
      <c r="K1411" s="105"/>
    </row>
    <row r="1412" spans="9:11" ht="13.5">
      <c r="I1412" s="105"/>
      <c r="J1412" s="105"/>
      <c r="K1412" s="105"/>
    </row>
    <row r="1413" spans="9:11" ht="13.5">
      <c r="I1413" s="105"/>
      <c r="J1413" s="105"/>
      <c r="K1413" s="105"/>
    </row>
    <row r="1414" spans="9:11" ht="13.5">
      <c r="I1414" s="105"/>
      <c r="J1414" s="105"/>
      <c r="K1414" s="105"/>
    </row>
    <row r="1415" spans="9:11" ht="13.5">
      <c r="I1415" s="105"/>
      <c r="J1415" s="105"/>
      <c r="K1415" s="105"/>
    </row>
    <row r="1416" spans="9:11" ht="13.5">
      <c r="I1416" s="105"/>
      <c r="J1416" s="105"/>
      <c r="K1416" s="105"/>
    </row>
    <row r="1417" spans="9:11" ht="13.5">
      <c r="I1417" s="105"/>
      <c r="J1417" s="105"/>
      <c r="K1417" s="105"/>
    </row>
    <row r="1418" spans="9:11" ht="13.5">
      <c r="I1418" s="105"/>
      <c r="J1418" s="105"/>
      <c r="K1418" s="105"/>
    </row>
    <row r="1419" spans="9:11" ht="13.5">
      <c r="I1419" s="105"/>
      <c r="J1419" s="105"/>
      <c r="K1419" s="105"/>
    </row>
    <row r="1420" spans="9:11" ht="13.5">
      <c r="I1420" s="105"/>
      <c r="J1420" s="105"/>
      <c r="K1420" s="105"/>
    </row>
    <row r="1421" spans="9:11" ht="13.5">
      <c r="I1421" s="105"/>
      <c r="J1421" s="105"/>
      <c r="K1421" s="105"/>
    </row>
    <row r="1422" spans="9:11" ht="13.5">
      <c r="I1422" s="105"/>
      <c r="J1422" s="105"/>
      <c r="K1422" s="105"/>
    </row>
    <row r="1423" spans="9:11" ht="13.5">
      <c r="I1423" s="105"/>
      <c r="J1423" s="105"/>
      <c r="K1423" s="105"/>
    </row>
    <row r="1424" spans="9:11" ht="13.5">
      <c r="I1424" s="105"/>
      <c r="J1424" s="105"/>
      <c r="K1424" s="105"/>
    </row>
    <row r="1425" spans="9:11" ht="13.5">
      <c r="I1425" s="105"/>
      <c r="J1425" s="105"/>
      <c r="K1425" s="105"/>
    </row>
    <row r="1426" spans="9:11" ht="13.5">
      <c r="I1426" s="105"/>
      <c r="J1426" s="105"/>
      <c r="K1426" s="105"/>
    </row>
    <row r="1427" spans="9:11" ht="13.5">
      <c r="I1427" s="105"/>
      <c r="J1427" s="105"/>
      <c r="K1427" s="105"/>
    </row>
    <row r="1428" spans="9:11" ht="13.5">
      <c r="I1428" s="105"/>
      <c r="J1428" s="105"/>
      <c r="K1428" s="105"/>
    </row>
    <row r="1429" spans="9:11" ht="13.5">
      <c r="I1429" s="105"/>
      <c r="J1429" s="105"/>
      <c r="K1429" s="105"/>
    </row>
    <row r="1430" spans="9:11" ht="13.5">
      <c r="I1430" s="105"/>
      <c r="J1430" s="105"/>
      <c r="K1430" s="105"/>
    </row>
    <row r="1431" spans="9:11" ht="13.5">
      <c r="I1431" s="105"/>
      <c r="J1431" s="105"/>
      <c r="K1431" s="105"/>
    </row>
    <row r="1432" spans="9:11" ht="13.5">
      <c r="I1432" s="105"/>
      <c r="J1432" s="105"/>
      <c r="K1432" s="105"/>
    </row>
    <row r="1433" spans="9:11" ht="13.5">
      <c r="I1433" s="105"/>
      <c r="J1433" s="105"/>
      <c r="K1433" s="105"/>
    </row>
    <row r="1434" spans="9:11" ht="13.5">
      <c r="I1434" s="105"/>
      <c r="J1434" s="105"/>
      <c r="K1434" s="105"/>
    </row>
    <row r="1435" spans="9:11" ht="13.5">
      <c r="I1435" s="105"/>
      <c r="J1435" s="105"/>
      <c r="K1435" s="105"/>
    </row>
    <row r="1436" spans="9:11" ht="13.5">
      <c r="I1436" s="105"/>
      <c r="J1436" s="105"/>
      <c r="K1436" s="105"/>
    </row>
    <row r="1437" spans="9:11" ht="13.5">
      <c r="I1437" s="105"/>
      <c r="J1437" s="105"/>
      <c r="K1437" s="105"/>
    </row>
    <row r="1438" spans="9:11" ht="13.5">
      <c r="I1438" s="105"/>
      <c r="J1438" s="105"/>
      <c r="K1438" s="105"/>
    </row>
    <row r="1439" spans="9:11" ht="13.5">
      <c r="I1439" s="105"/>
      <c r="J1439" s="105"/>
      <c r="K1439" s="105"/>
    </row>
    <row r="1440" spans="9:11" ht="13.5">
      <c r="I1440" s="105"/>
      <c r="J1440" s="105"/>
      <c r="K1440" s="105"/>
    </row>
    <row r="1441" spans="9:11" ht="13.5">
      <c r="I1441" s="105"/>
      <c r="J1441" s="105"/>
      <c r="K1441" s="105"/>
    </row>
    <row r="1442" spans="9:11" ht="13.5">
      <c r="I1442" s="105"/>
      <c r="J1442" s="105"/>
      <c r="K1442" s="105"/>
    </row>
    <row r="1443" spans="9:11" ht="13.5">
      <c r="I1443" s="105"/>
      <c r="J1443" s="105"/>
      <c r="K1443" s="105"/>
    </row>
    <row r="1444" spans="9:11" ht="13.5">
      <c r="I1444" s="105"/>
      <c r="J1444" s="105"/>
      <c r="K1444" s="105"/>
    </row>
    <row r="1445" spans="9:11" ht="13.5">
      <c r="I1445" s="105"/>
      <c r="J1445" s="105"/>
      <c r="K1445" s="105"/>
    </row>
    <row r="1446" spans="9:11" ht="13.5">
      <c r="I1446" s="105"/>
      <c r="J1446" s="105"/>
      <c r="K1446" s="105"/>
    </row>
    <row r="1447" spans="9:11" ht="13.5">
      <c r="I1447" s="105"/>
      <c r="J1447" s="105"/>
      <c r="K1447" s="105"/>
    </row>
    <row r="1448" spans="9:11" ht="13.5">
      <c r="I1448" s="105"/>
      <c r="J1448" s="105"/>
      <c r="K1448" s="105"/>
    </row>
    <row r="1449" spans="9:11" ht="13.5">
      <c r="I1449" s="105"/>
      <c r="J1449" s="105"/>
      <c r="K1449" s="105"/>
    </row>
    <row r="1450" spans="9:11" ht="13.5">
      <c r="I1450" s="105"/>
      <c r="J1450" s="105"/>
      <c r="K1450" s="105"/>
    </row>
    <row r="1451" spans="9:11" ht="13.5">
      <c r="I1451" s="105"/>
      <c r="J1451" s="105"/>
      <c r="K1451" s="105"/>
    </row>
    <row r="1452" spans="9:11" ht="13.5">
      <c r="I1452" s="105"/>
      <c r="J1452" s="105"/>
      <c r="K1452" s="105"/>
    </row>
    <row r="1453" spans="9:11" ht="13.5">
      <c r="I1453" s="105"/>
      <c r="J1453" s="105"/>
      <c r="K1453" s="105"/>
    </row>
    <row r="1454" spans="9:11" ht="13.5">
      <c r="I1454" s="105"/>
      <c r="J1454" s="105"/>
      <c r="K1454" s="105"/>
    </row>
    <row r="1455" spans="9:11" ht="13.5">
      <c r="I1455" s="105"/>
      <c r="J1455" s="105"/>
      <c r="K1455" s="105"/>
    </row>
    <row r="1456" spans="9:11" ht="13.5">
      <c r="I1456" s="105"/>
      <c r="J1456" s="105"/>
      <c r="K1456" s="105"/>
    </row>
    <row r="1457" spans="9:11" ht="13.5">
      <c r="I1457" s="105"/>
      <c r="J1457" s="105"/>
      <c r="K1457" s="105"/>
    </row>
    <row r="1458" spans="9:11" ht="13.5">
      <c r="I1458" s="105"/>
      <c r="J1458" s="105"/>
      <c r="K1458" s="105"/>
    </row>
    <row r="1459" spans="9:11" ht="13.5">
      <c r="I1459" s="105"/>
      <c r="J1459" s="105"/>
      <c r="K1459" s="105"/>
    </row>
    <row r="1460" spans="9:11" ht="13.5">
      <c r="I1460" s="105"/>
      <c r="J1460" s="105"/>
      <c r="K1460" s="105"/>
    </row>
    <row r="1461" spans="9:11" ht="13.5">
      <c r="I1461" s="105"/>
      <c r="J1461" s="105"/>
      <c r="K1461" s="105"/>
    </row>
    <row r="1462" spans="9:11" ht="13.5">
      <c r="I1462" s="105"/>
      <c r="J1462" s="105"/>
      <c r="K1462" s="105"/>
    </row>
    <row r="1463" spans="9:11" ht="13.5">
      <c r="I1463" s="105"/>
      <c r="J1463" s="105"/>
      <c r="K1463" s="105"/>
    </row>
    <row r="1464" spans="9:11" ht="13.5">
      <c r="I1464" s="105"/>
      <c r="J1464" s="105"/>
      <c r="K1464" s="105"/>
    </row>
    <row r="1465" spans="9:11" ht="13.5">
      <c r="I1465" s="105"/>
      <c r="J1465" s="105"/>
      <c r="K1465" s="105"/>
    </row>
    <row r="1466" spans="9:11" ht="13.5">
      <c r="I1466" s="105"/>
      <c r="J1466" s="105"/>
      <c r="K1466" s="105"/>
    </row>
    <row r="1467" spans="9:11" ht="13.5">
      <c r="I1467" s="105"/>
      <c r="J1467" s="105"/>
      <c r="K1467" s="105"/>
    </row>
    <row r="1468" spans="9:11" ht="13.5">
      <c r="I1468" s="105"/>
      <c r="J1468" s="105"/>
      <c r="K1468" s="105"/>
    </row>
    <row r="1469" spans="9:11" ht="13.5">
      <c r="I1469" s="105"/>
      <c r="J1469" s="105"/>
      <c r="K1469" s="105"/>
    </row>
    <row r="1470" spans="9:11" ht="13.5">
      <c r="I1470" s="105"/>
      <c r="J1470" s="105"/>
      <c r="K1470" s="105"/>
    </row>
    <row r="1471" spans="9:11" ht="13.5">
      <c r="I1471" s="105"/>
      <c r="J1471" s="105"/>
      <c r="K1471" s="105"/>
    </row>
    <row r="1472" spans="9:11" ht="13.5">
      <c r="I1472" s="105"/>
      <c r="J1472" s="105"/>
      <c r="K1472" s="105"/>
    </row>
    <row r="1473" spans="9:11" ht="13.5">
      <c r="I1473" s="105"/>
      <c r="J1473" s="105"/>
      <c r="K1473" s="105"/>
    </row>
    <row r="1474" spans="9:11" ht="13.5">
      <c r="I1474" s="105"/>
      <c r="J1474" s="105"/>
      <c r="K1474" s="105"/>
    </row>
    <row r="1475" spans="9:11" ht="13.5">
      <c r="I1475" s="105"/>
      <c r="J1475" s="105"/>
      <c r="K1475" s="105"/>
    </row>
    <row r="1476" spans="9:11" ht="13.5">
      <c r="I1476" s="105"/>
      <c r="J1476" s="105"/>
      <c r="K1476" s="105"/>
    </row>
    <row r="1477" spans="9:11" ht="13.5">
      <c r="I1477" s="105"/>
      <c r="J1477" s="105"/>
      <c r="K1477" s="105"/>
    </row>
    <row r="1478" spans="9:11" ht="13.5">
      <c r="I1478" s="105"/>
      <c r="J1478" s="105"/>
      <c r="K1478" s="105"/>
    </row>
    <row r="1479" spans="9:11" ht="13.5">
      <c r="I1479" s="105"/>
      <c r="J1479" s="105"/>
      <c r="K1479" s="105"/>
    </row>
    <row r="1480" spans="9:11" ht="13.5">
      <c r="I1480" s="105"/>
      <c r="J1480" s="105"/>
      <c r="K1480" s="105"/>
    </row>
    <row r="1481" spans="9:11" ht="13.5">
      <c r="I1481" s="105"/>
      <c r="J1481" s="105"/>
      <c r="K1481" s="105"/>
    </row>
    <row r="1482" spans="9:11" ht="13.5">
      <c r="I1482" s="105"/>
      <c r="J1482" s="105"/>
      <c r="K1482" s="105"/>
    </row>
    <row r="1483" spans="9:11" ht="13.5">
      <c r="I1483" s="105"/>
      <c r="J1483" s="105"/>
      <c r="K1483" s="105"/>
    </row>
    <row r="1484" spans="9:11" ht="13.5">
      <c r="I1484" s="105"/>
      <c r="J1484" s="105"/>
      <c r="K1484" s="105"/>
    </row>
    <row r="1485" spans="9:11" ht="13.5">
      <c r="I1485" s="105"/>
      <c r="J1485" s="105"/>
      <c r="K1485" s="105"/>
    </row>
    <row r="1486" spans="9:11" ht="13.5">
      <c r="I1486" s="105"/>
      <c r="J1486" s="105"/>
      <c r="K1486" s="105"/>
    </row>
    <row r="1487" spans="9:11" ht="13.5">
      <c r="I1487" s="105"/>
      <c r="J1487" s="105"/>
      <c r="K1487" s="105"/>
    </row>
    <row r="1488" spans="9:11" ht="13.5">
      <c r="I1488" s="105"/>
      <c r="J1488" s="105"/>
      <c r="K1488" s="105"/>
    </row>
    <row r="1489" spans="9:11" ht="13.5">
      <c r="I1489" s="105"/>
      <c r="J1489" s="105"/>
      <c r="K1489" s="105"/>
    </row>
    <row r="1490" spans="9:11" ht="13.5">
      <c r="I1490" s="105"/>
      <c r="J1490" s="105"/>
      <c r="K1490" s="105"/>
    </row>
    <row r="1491" spans="9:11" ht="13.5">
      <c r="I1491" s="105"/>
      <c r="J1491" s="105"/>
      <c r="K1491" s="105"/>
    </row>
    <row r="1492" spans="9:11" ht="13.5">
      <c r="I1492" s="105"/>
      <c r="J1492" s="105"/>
      <c r="K1492" s="105"/>
    </row>
    <row r="1493" spans="9:11" ht="13.5">
      <c r="I1493" s="105"/>
      <c r="J1493" s="105"/>
      <c r="K1493" s="105"/>
    </row>
    <row r="1494" spans="9:11" ht="13.5">
      <c r="I1494" s="105"/>
      <c r="J1494" s="105"/>
      <c r="K1494" s="105"/>
    </row>
    <row r="1495" spans="9:11" ht="13.5">
      <c r="I1495" s="105"/>
      <c r="J1495" s="105"/>
      <c r="K1495" s="105"/>
    </row>
    <row r="1496" spans="9:11" ht="13.5">
      <c r="I1496" s="105"/>
      <c r="J1496" s="105"/>
      <c r="K1496" s="105"/>
    </row>
    <row r="1497" spans="9:11" ht="13.5">
      <c r="I1497" s="105"/>
      <c r="J1497" s="105"/>
      <c r="K1497" s="105"/>
    </row>
    <row r="1498" spans="9:11" ht="13.5">
      <c r="I1498" s="105"/>
      <c r="J1498" s="105"/>
      <c r="K1498" s="105"/>
    </row>
    <row r="1499" spans="9:11" ht="13.5">
      <c r="I1499" s="105"/>
      <c r="J1499" s="105"/>
      <c r="K1499" s="105"/>
    </row>
    <row r="1500" spans="9:11" ht="13.5">
      <c r="I1500" s="105"/>
      <c r="J1500" s="105"/>
      <c r="K1500" s="105"/>
    </row>
    <row r="1501" spans="9:11" ht="13.5">
      <c r="I1501" s="105"/>
      <c r="J1501" s="105"/>
      <c r="K1501" s="105"/>
    </row>
    <row r="1502" spans="9:11" ht="13.5">
      <c r="I1502" s="105"/>
      <c r="J1502" s="105"/>
      <c r="K1502" s="105"/>
    </row>
    <row r="1503" spans="9:11" ht="13.5">
      <c r="I1503" s="105"/>
      <c r="J1503" s="105"/>
      <c r="K1503" s="105"/>
    </row>
    <row r="1504" spans="9:11" ht="13.5">
      <c r="I1504" s="105"/>
      <c r="J1504" s="105"/>
      <c r="K1504" s="105"/>
    </row>
    <row r="1505" spans="9:11" ht="13.5">
      <c r="I1505" s="105"/>
      <c r="J1505" s="105"/>
      <c r="K1505" s="105"/>
    </row>
    <row r="1506" spans="9:11" ht="13.5">
      <c r="I1506" s="105"/>
      <c r="J1506" s="105"/>
      <c r="K1506" s="105"/>
    </row>
    <row r="1507" spans="9:11" ht="13.5">
      <c r="I1507" s="105"/>
      <c r="J1507" s="105"/>
      <c r="K1507" s="105"/>
    </row>
    <row r="1508" spans="9:11" ht="13.5">
      <c r="I1508" s="105"/>
      <c r="J1508" s="105"/>
      <c r="K1508" s="105"/>
    </row>
    <row r="1509" spans="9:11" ht="13.5">
      <c r="I1509" s="105"/>
      <c r="J1509" s="105"/>
      <c r="K1509" s="105"/>
    </row>
    <row r="1510" spans="9:11" ht="13.5">
      <c r="I1510" s="105"/>
      <c r="J1510" s="105"/>
      <c r="K1510" s="105"/>
    </row>
    <row r="1511" spans="9:11" ht="13.5">
      <c r="I1511" s="105"/>
      <c r="J1511" s="105"/>
      <c r="K1511" s="105"/>
    </row>
    <row r="1512" spans="9:11" ht="13.5">
      <c r="I1512" s="105"/>
      <c r="J1512" s="105"/>
      <c r="K1512" s="105"/>
    </row>
    <row r="1513" spans="9:11" ht="13.5">
      <c r="I1513" s="105"/>
      <c r="J1513" s="105"/>
      <c r="K1513" s="105"/>
    </row>
    <row r="1514" spans="9:11" ht="13.5">
      <c r="I1514" s="105"/>
      <c r="J1514" s="105"/>
      <c r="K1514" s="105"/>
    </row>
    <row r="1515" spans="9:11" ht="13.5">
      <c r="I1515" s="105"/>
      <c r="J1515" s="105"/>
      <c r="K1515" s="105"/>
    </row>
    <row r="1516" spans="9:11" ht="13.5">
      <c r="I1516" s="105"/>
      <c r="J1516" s="105"/>
      <c r="K1516" s="105"/>
    </row>
    <row r="1517" spans="9:11" ht="13.5">
      <c r="I1517" s="105"/>
      <c r="J1517" s="105"/>
      <c r="K1517" s="105"/>
    </row>
    <row r="1518" spans="9:11" ht="13.5">
      <c r="I1518" s="105"/>
      <c r="J1518" s="105"/>
      <c r="K1518" s="105"/>
    </row>
    <row r="1519" spans="9:11" ht="13.5">
      <c r="I1519" s="105"/>
      <c r="J1519" s="105"/>
      <c r="K1519" s="105"/>
    </row>
    <row r="1520" spans="9:11" ht="13.5">
      <c r="I1520" s="105"/>
      <c r="J1520" s="105"/>
      <c r="K1520" s="105"/>
    </row>
    <row r="1521" spans="9:11" ht="13.5">
      <c r="I1521" s="105"/>
      <c r="J1521" s="105"/>
      <c r="K1521" s="105"/>
    </row>
    <row r="1522" spans="9:11" ht="13.5">
      <c r="I1522" s="105"/>
      <c r="J1522" s="105"/>
      <c r="K1522" s="105"/>
    </row>
    <row r="1523" spans="9:11" ht="13.5">
      <c r="I1523" s="105"/>
      <c r="J1523" s="105"/>
      <c r="K1523" s="105"/>
    </row>
    <row r="1524" spans="9:11" ht="13.5">
      <c r="I1524" s="105"/>
      <c r="J1524" s="105"/>
      <c r="K1524" s="105"/>
    </row>
    <row r="1525" spans="9:11" ht="13.5">
      <c r="I1525" s="105"/>
      <c r="J1525" s="105"/>
      <c r="K1525" s="105"/>
    </row>
    <row r="1526" spans="9:11" ht="13.5">
      <c r="I1526" s="105"/>
      <c r="J1526" s="105"/>
      <c r="K1526" s="105"/>
    </row>
    <row r="1527" spans="9:11" ht="13.5">
      <c r="I1527" s="105"/>
      <c r="J1527" s="105"/>
      <c r="K1527" s="105"/>
    </row>
    <row r="1528" spans="9:11" ht="13.5">
      <c r="I1528" s="105"/>
      <c r="J1528" s="105"/>
      <c r="K1528" s="105"/>
    </row>
    <row r="1529" spans="9:11" ht="13.5">
      <c r="I1529" s="105"/>
      <c r="J1529" s="105"/>
      <c r="K1529" s="105"/>
    </row>
    <row r="1530" spans="9:11" ht="13.5">
      <c r="I1530" s="105"/>
      <c r="J1530" s="105"/>
      <c r="K1530" s="105"/>
    </row>
    <row r="1531" spans="9:11" ht="13.5">
      <c r="I1531" s="105"/>
      <c r="J1531" s="105"/>
      <c r="K1531" s="105"/>
    </row>
    <row r="1532" spans="9:11" ht="13.5">
      <c r="I1532" s="105"/>
      <c r="J1532" s="105"/>
      <c r="K1532" s="105"/>
    </row>
    <row r="1533" spans="9:11" ht="13.5">
      <c r="I1533" s="105"/>
      <c r="J1533" s="105"/>
      <c r="K1533" s="105"/>
    </row>
    <row r="1534" spans="9:11" ht="13.5">
      <c r="I1534" s="105"/>
      <c r="J1534" s="105"/>
      <c r="K1534" s="105"/>
    </row>
    <row r="1535" spans="9:11" ht="13.5">
      <c r="I1535" s="105"/>
      <c r="J1535" s="105"/>
      <c r="K1535" s="105"/>
    </row>
    <row r="1536" spans="9:11" ht="13.5">
      <c r="I1536" s="105"/>
      <c r="J1536" s="105"/>
      <c r="K1536" s="105"/>
    </row>
    <row r="1537" spans="9:11" ht="13.5">
      <c r="I1537" s="105"/>
      <c r="J1537" s="105"/>
      <c r="K1537" s="105"/>
    </row>
    <row r="1538" spans="9:11" ht="13.5">
      <c r="I1538" s="105"/>
      <c r="J1538" s="105"/>
      <c r="K1538" s="105"/>
    </row>
    <row r="1539" spans="9:11" ht="13.5">
      <c r="I1539" s="105"/>
      <c r="J1539" s="105"/>
      <c r="K1539" s="105"/>
    </row>
    <row r="1540" spans="9:11" ht="13.5">
      <c r="I1540" s="105"/>
      <c r="J1540" s="105"/>
      <c r="K1540" s="105"/>
    </row>
    <row r="1541" spans="9:11" ht="13.5">
      <c r="I1541" s="105"/>
      <c r="J1541" s="105"/>
      <c r="K1541" s="105"/>
    </row>
    <row r="1542" spans="9:11" ht="13.5">
      <c r="I1542" s="105"/>
      <c r="J1542" s="105"/>
      <c r="K1542" s="105"/>
    </row>
    <row r="1543" spans="9:11" ht="13.5">
      <c r="I1543" s="105"/>
      <c r="J1543" s="105"/>
      <c r="K1543" s="105"/>
    </row>
    <row r="1544" spans="9:11" ht="13.5">
      <c r="I1544" s="105"/>
      <c r="J1544" s="105"/>
      <c r="K1544" s="105"/>
    </row>
    <row r="1545" spans="9:11" ht="13.5">
      <c r="I1545" s="105"/>
      <c r="J1545" s="105"/>
      <c r="K1545" s="105"/>
    </row>
    <row r="1546" spans="9:11" ht="13.5">
      <c r="I1546" s="105"/>
      <c r="J1546" s="105"/>
      <c r="K1546" s="105"/>
    </row>
    <row r="1547" spans="9:11" ht="13.5">
      <c r="I1547" s="105"/>
      <c r="J1547" s="105"/>
      <c r="K1547" s="105"/>
    </row>
    <row r="1548" spans="9:11" ht="13.5">
      <c r="I1548" s="105"/>
      <c r="J1548" s="105"/>
      <c r="K1548" s="105"/>
    </row>
    <row r="1549" spans="9:11" ht="13.5">
      <c r="I1549" s="105"/>
      <c r="J1549" s="105"/>
      <c r="K1549" s="105"/>
    </row>
    <row r="1550" spans="9:11" ht="13.5">
      <c r="I1550" s="105"/>
      <c r="J1550" s="105"/>
      <c r="K1550" s="105"/>
    </row>
    <row r="1551" spans="9:11" ht="13.5">
      <c r="I1551" s="105"/>
      <c r="J1551" s="105"/>
      <c r="K1551" s="105"/>
    </row>
    <row r="1552" spans="9:11" ht="13.5">
      <c r="I1552" s="105"/>
      <c r="J1552" s="105"/>
      <c r="K1552" s="105"/>
    </row>
    <row r="1553" spans="9:11" ht="13.5">
      <c r="I1553" s="105"/>
      <c r="J1553" s="105"/>
      <c r="K1553" s="105"/>
    </row>
    <row r="1554" spans="9:11" ht="13.5">
      <c r="I1554" s="105"/>
      <c r="J1554" s="105"/>
      <c r="K1554" s="105"/>
    </row>
    <row r="1555" spans="9:11" ht="13.5">
      <c r="I1555" s="105"/>
      <c r="J1555" s="105"/>
      <c r="K1555" s="105"/>
    </row>
    <row r="1556" spans="9:11" ht="13.5">
      <c r="I1556" s="105"/>
      <c r="J1556" s="105"/>
      <c r="K1556" s="105"/>
    </row>
    <row r="1557" spans="9:11" ht="13.5">
      <c r="I1557" s="105"/>
      <c r="J1557" s="105"/>
      <c r="K1557" s="105"/>
    </row>
    <row r="1558" spans="9:11" ht="13.5">
      <c r="I1558" s="105"/>
      <c r="J1558" s="105"/>
      <c r="K1558" s="105"/>
    </row>
    <row r="1559" spans="9:11" ht="13.5">
      <c r="I1559" s="105"/>
      <c r="J1559" s="105"/>
      <c r="K1559" s="105"/>
    </row>
    <row r="1560" spans="9:11" ht="13.5">
      <c r="I1560" s="105"/>
      <c r="J1560" s="105"/>
      <c r="K1560" s="105"/>
    </row>
    <row r="1561" spans="9:11" ht="13.5">
      <c r="I1561" s="105"/>
      <c r="J1561" s="105"/>
      <c r="K1561" s="105"/>
    </row>
    <row r="1562" spans="9:11" ht="13.5">
      <c r="I1562" s="105"/>
      <c r="J1562" s="105"/>
      <c r="K1562" s="105"/>
    </row>
    <row r="1563" spans="9:11" ht="13.5">
      <c r="I1563" s="105"/>
      <c r="J1563" s="105"/>
      <c r="K1563" s="105"/>
    </row>
    <row r="1564" spans="9:11" ht="13.5">
      <c r="I1564" s="105"/>
      <c r="J1564" s="105"/>
      <c r="K1564" s="105"/>
    </row>
    <row r="1565" spans="9:11" ht="13.5">
      <c r="I1565" s="105"/>
      <c r="J1565" s="105"/>
      <c r="K1565" s="105"/>
    </row>
    <row r="1566" spans="9:11" ht="13.5">
      <c r="I1566" s="105"/>
      <c r="J1566" s="105"/>
      <c r="K1566" s="105"/>
    </row>
    <row r="1567" spans="9:11" ht="13.5">
      <c r="I1567" s="105"/>
      <c r="J1567" s="105"/>
      <c r="K1567" s="105"/>
    </row>
    <row r="1568" spans="9:11" ht="13.5">
      <c r="I1568" s="105"/>
      <c r="J1568" s="105"/>
      <c r="K1568" s="105"/>
    </row>
    <row r="1569" spans="9:11" ht="13.5">
      <c r="I1569" s="105"/>
      <c r="J1569" s="105"/>
      <c r="K1569" s="105"/>
    </row>
    <row r="1570" spans="9:11" ht="13.5">
      <c r="I1570" s="105"/>
      <c r="J1570" s="105"/>
      <c r="K1570" s="105"/>
    </row>
    <row r="1571" spans="9:11" ht="13.5">
      <c r="I1571" s="105"/>
      <c r="J1571" s="105"/>
      <c r="K1571" s="105"/>
    </row>
    <row r="1572" spans="9:11" ht="13.5">
      <c r="I1572" s="105"/>
      <c r="J1572" s="105"/>
      <c r="K1572" s="105"/>
    </row>
    <row r="1573" spans="9:11" ht="13.5">
      <c r="I1573" s="105"/>
      <c r="J1573" s="105"/>
      <c r="K1573" s="105"/>
    </row>
    <row r="1574" spans="9:11" ht="13.5">
      <c r="I1574" s="105"/>
      <c r="J1574" s="105"/>
      <c r="K1574" s="105"/>
    </row>
    <row r="1575" spans="9:11" ht="13.5">
      <c r="I1575" s="105"/>
      <c r="J1575" s="105"/>
      <c r="K1575" s="105"/>
    </row>
    <row r="1576" spans="9:11" ht="13.5">
      <c r="I1576" s="105"/>
      <c r="J1576" s="105"/>
      <c r="K1576" s="105"/>
    </row>
    <row r="1577" spans="9:11" ht="13.5">
      <c r="I1577" s="105"/>
      <c r="J1577" s="105"/>
      <c r="K1577" s="105"/>
    </row>
    <row r="1578" spans="9:11" ht="13.5">
      <c r="I1578" s="105"/>
      <c r="J1578" s="105"/>
      <c r="K1578" s="105"/>
    </row>
    <row r="1579" spans="9:11" ht="13.5">
      <c r="I1579" s="105"/>
      <c r="J1579" s="105"/>
      <c r="K1579" s="105"/>
    </row>
    <row r="1580" spans="9:11" ht="13.5">
      <c r="I1580" s="105"/>
      <c r="J1580" s="105"/>
      <c r="K1580" s="105"/>
    </row>
    <row r="1581" spans="9:11" ht="13.5">
      <c r="I1581" s="105"/>
      <c r="J1581" s="105"/>
      <c r="K1581" s="105"/>
    </row>
    <row r="1582" spans="9:11" ht="13.5">
      <c r="I1582" s="105"/>
      <c r="J1582" s="105"/>
      <c r="K1582" s="105"/>
    </row>
    <row r="1583" spans="9:11" ht="13.5">
      <c r="I1583" s="105"/>
      <c r="J1583" s="105"/>
      <c r="K1583" s="105"/>
    </row>
    <row r="1584" spans="9:11" ht="13.5">
      <c r="I1584" s="105"/>
      <c r="J1584" s="105"/>
      <c r="K1584" s="105"/>
    </row>
    <row r="1585" spans="9:11" ht="13.5">
      <c r="I1585" s="105"/>
      <c r="J1585" s="105"/>
      <c r="K1585" s="105"/>
    </row>
    <row r="1586" spans="9:11" ht="13.5">
      <c r="I1586" s="105"/>
      <c r="J1586" s="105"/>
      <c r="K1586" s="105"/>
    </row>
    <row r="1587" spans="9:11" ht="13.5">
      <c r="I1587" s="105"/>
      <c r="J1587" s="105"/>
      <c r="K1587" s="105"/>
    </row>
    <row r="1588" spans="9:11" ht="13.5">
      <c r="I1588" s="105"/>
      <c r="J1588" s="105"/>
      <c r="K1588" s="105"/>
    </row>
    <row r="1589" spans="9:11" ht="13.5">
      <c r="I1589" s="105"/>
      <c r="J1589" s="105"/>
      <c r="K1589" s="105"/>
    </row>
    <row r="1590" spans="9:11" ht="13.5">
      <c r="I1590" s="105"/>
      <c r="J1590" s="105"/>
      <c r="K1590" s="105"/>
    </row>
    <row r="1591" spans="9:11" ht="13.5">
      <c r="I1591" s="105"/>
      <c r="J1591" s="105"/>
      <c r="K1591" s="105"/>
    </row>
    <row r="1592" spans="9:11" ht="13.5">
      <c r="I1592" s="105"/>
      <c r="J1592" s="105"/>
      <c r="K1592" s="105"/>
    </row>
    <row r="1593" spans="9:11" ht="13.5">
      <c r="I1593" s="105"/>
      <c r="J1593" s="105"/>
      <c r="K1593" s="105"/>
    </row>
    <row r="1594" spans="9:11" ht="13.5">
      <c r="I1594" s="105"/>
      <c r="J1594" s="105"/>
      <c r="K1594" s="105"/>
    </row>
    <row r="1595" spans="9:11" ht="13.5">
      <c r="I1595" s="105"/>
      <c r="J1595" s="105"/>
      <c r="K1595" s="105"/>
    </row>
    <row r="1596" spans="9:11" ht="13.5">
      <c r="I1596" s="105"/>
      <c r="J1596" s="105"/>
      <c r="K1596" s="105"/>
    </row>
    <row r="1597" spans="9:11" ht="13.5">
      <c r="I1597" s="105"/>
      <c r="J1597" s="105"/>
      <c r="K1597" s="105"/>
    </row>
    <row r="1598" spans="9:11" ht="13.5">
      <c r="I1598" s="105"/>
      <c r="J1598" s="105"/>
      <c r="K1598" s="105"/>
    </row>
    <row r="1599" spans="9:11" ht="13.5">
      <c r="I1599" s="105"/>
      <c r="J1599" s="105"/>
      <c r="K1599" s="105"/>
    </row>
    <row r="1600" spans="9:11" ht="13.5">
      <c r="I1600" s="105"/>
      <c r="J1600" s="105"/>
      <c r="K1600" s="105"/>
    </row>
    <row r="1601" spans="9:11" ht="13.5">
      <c r="I1601" s="105"/>
      <c r="J1601" s="105"/>
      <c r="K1601" s="105"/>
    </row>
    <row r="1602" spans="9:11" ht="13.5">
      <c r="I1602" s="105"/>
      <c r="J1602" s="105"/>
      <c r="K1602" s="105"/>
    </row>
    <row r="1603" spans="9:11" ht="13.5">
      <c r="I1603" s="105"/>
      <c r="J1603" s="105"/>
      <c r="K1603" s="105"/>
    </row>
    <row r="1604" spans="9:11" ht="13.5">
      <c r="I1604" s="105"/>
      <c r="J1604" s="105"/>
      <c r="K1604" s="105"/>
    </row>
    <row r="1605" spans="9:11" ht="13.5">
      <c r="I1605" s="105"/>
      <c r="J1605" s="105"/>
      <c r="K1605" s="105"/>
    </row>
    <row r="1606" spans="9:11" ht="13.5">
      <c r="I1606" s="105"/>
      <c r="J1606" s="105"/>
      <c r="K1606" s="105"/>
    </row>
    <row r="1607" spans="9:11" ht="13.5">
      <c r="I1607" s="105"/>
      <c r="J1607" s="105"/>
      <c r="K1607" s="105"/>
    </row>
    <row r="1608" spans="9:11" ht="13.5">
      <c r="I1608" s="105"/>
      <c r="J1608" s="105"/>
      <c r="K1608" s="105"/>
    </row>
    <row r="1609" spans="9:11" ht="13.5">
      <c r="I1609" s="105"/>
      <c r="J1609" s="105"/>
      <c r="K1609" s="105"/>
    </row>
    <row r="1610" spans="9:11" ht="13.5">
      <c r="I1610" s="105"/>
      <c r="J1610" s="105"/>
      <c r="K1610" s="105"/>
    </row>
    <row r="1611" spans="9:11" ht="13.5">
      <c r="I1611" s="105"/>
      <c r="J1611" s="105"/>
      <c r="K1611" s="105"/>
    </row>
    <row r="1612" spans="9:11" ht="13.5">
      <c r="I1612" s="105"/>
      <c r="J1612" s="105"/>
      <c r="K1612" s="105"/>
    </row>
    <row r="1613" spans="9:11" ht="13.5">
      <c r="I1613" s="105"/>
      <c r="J1613" s="105"/>
      <c r="K1613" s="105"/>
    </row>
    <row r="1614" spans="9:11" ht="13.5">
      <c r="I1614" s="105"/>
      <c r="J1614" s="105"/>
      <c r="K1614" s="105"/>
    </row>
    <row r="1615" spans="9:11" ht="13.5">
      <c r="I1615" s="105"/>
      <c r="J1615" s="105"/>
      <c r="K1615" s="105"/>
    </row>
    <row r="1616" spans="9:11" ht="13.5">
      <c r="I1616" s="105"/>
      <c r="J1616" s="105"/>
      <c r="K1616" s="105"/>
    </row>
    <row r="1617" spans="9:11" ht="13.5">
      <c r="I1617" s="105"/>
      <c r="J1617" s="105"/>
      <c r="K1617" s="105"/>
    </row>
    <row r="1618" spans="9:11" ht="13.5">
      <c r="I1618" s="105"/>
      <c r="J1618" s="105"/>
      <c r="K1618" s="105"/>
    </row>
    <row r="1619" spans="9:11" ht="13.5">
      <c r="I1619" s="105"/>
      <c r="J1619" s="105"/>
      <c r="K1619" s="105"/>
    </row>
    <row r="1620" spans="9:11" ht="13.5">
      <c r="I1620" s="105"/>
      <c r="J1620" s="105"/>
      <c r="K1620" s="105"/>
    </row>
    <row r="1621" spans="9:11" ht="13.5">
      <c r="I1621" s="105"/>
      <c r="J1621" s="105"/>
      <c r="K1621" s="105"/>
    </row>
    <row r="1622" spans="9:11" ht="13.5">
      <c r="I1622" s="105"/>
      <c r="J1622" s="105"/>
      <c r="K1622" s="105"/>
    </row>
    <row r="1623" spans="9:11" ht="13.5">
      <c r="I1623" s="105"/>
      <c r="J1623" s="105"/>
      <c r="K1623" s="105"/>
    </row>
    <row r="1624" spans="9:11" ht="13.5">
      <c r="I1624" s="105"/>
      <c r="J1624" s="105"/>
      <c r="K1624" s="105"/>
    </row>
    <row r="1625" spans="9:11" ht="13.5">
      <c r="I1625" s="105"/>
      <c r="J1625" s="105"/>
      <c r="K1625" s="105"/>
    </row>
    <row r="1626" spans="9:11" ht="13.5">
      <c r="I1626" s="105"/>
      <c r="J1626" s="105"/>
      <c r="K1626" s="105"/>
    </row>
    <row r="1627" spans="9:11" ht="13.5">
      <c r="I1627" s="105"/>
      <c r="J1627" s="105"/>
      <c r="K1627" s="105"/>
    </row>
    <row r="1628" spans="9:11" ht="13.5">
      <c r="I1628" s="105"/>
      <c r="J1628" s="105"/>
      <c r="K1628" s="105"/>
    </row>
    <row r="1629" spans="9:11" ht="13.5">
      <c r="I1629" s="105"/>
      <c r="J1629" s="105"/>
      <c r="K1629" s="105"/>
    </row>
    <row r="1630" spans="9:11" ht="13.5">
      <c r="I1630" s="105"/>
      <c r="J1630" s="105"/>
      <c r="K1630" s="105"/>
    </row>
    <row r="1631" spans="9:11" ht="13.5">
      <c r="I1631" s="105"/>
      <c r="J1631" s="105"/>
      <c r="K1631" s="105"/>
    </row>
    <row r="1632" spans="9:11" ht="13.5">
      <c r="I1632" s="105"/>
      <c r="J1632" s="105"/>
      <c r="K1632" s="105"/>
    </row>
    <row r="1633" spans="9:11" ht="13.5">
      <c r="I1633" s="105"/>
      <c r="J1633" s="105"/>
      <c r="K1633" s="105"/>
    </row>
  </sheetData>
  <sheetProtection/>
  <mergeCells count="26">
    <mergeCell ref="Q6:U6"/>
    <mergeCell ref="C38:G38"/>
    <mergeCell ref="D54:I54"/>
    <mergeCell ref="S1:U1"/>
    <mergeCell ref="E2:T2"/>
    <mergeCell ref="F3:Q3"/>
    <mergeCell ref="D4:T4"/>
    <mergeCell ref="B7:G7"/>
    <mergeCell ref="K7:K8"/>
    <mergeCell ref="Q7:Q8"/>
    <mergeCell ref="S7:U7"/>
    <mergeCell ref="B9:G9"/>
    <mergeCell ref="B10:G10"/>
    <mergeCell ref="C12:G12"/>
    <mergeCell ref="C13:G13"/>
    <mergeCell ref="D18:G18"/>
    <mergeCell ref="C34:G34"/>
    <mergeCell ref="A107:G107"/>
    <mergeCell ref="A108:G108"/>
    <mergeCell ref="A109:G109"/>
    <mergeCell ref="A110:S110"/>
    <mergeCell ref="K54:K55"/>
    <mergeCell ref="Q54:Q55"/>
    <mergeCell ref="S54:U54"/>
    <mergeCell ref="B79:G79"/>
    <mergeCell ref="B69:F69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&amp;C&amp;P. oldal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view="pageLayout" zoomScaleNormal="90" workbookViewId="0" topLeftCell="A1">
      <selection activeCell="E5" sqref="E5"/>
    </sheetView>
  </sheetViews>
  <sheetFormatPr defaultColWidth="9.140625" defaultRowHeight="15"/>
  <cols>
    <col min="1" max="1" width="57.8515625" style="1" customWidth="1"/>
    <col min="2" max="2" width="7.421875" style="1" customWidth="1"/>
    <col min="3" max="3" width="8.28125" style="1" customWidth="1"/>
    <col min="4" max="4" width="9.8515625" style="1" customWidth="1"/>
    <col min="5" max="5" width="10.421875" style="1" customWidth="1"/>
    <col min="6" max="6" width="9.00390625" style="2" customWidth="1"/>
    <col min="7" max="7" width="7.140625" style="2" customWidth="1"/>
    <col min="8" max="13" width="9.140625" style="2" customWidth="1"/>
    <col min="14" max="16384" width="9.140625" style="1" customWidth="1"/>
  </cols>
  <sheetData>
    <row r="1" spans="1:13" ht="12.75" customHeight="1">
      <c r="A1" s="23"/>
      <c r="B1" s="346" t="s">
        <v>295</v>
      </c>
      <c r="C1" s="346"/>
      <c r="D1" s="346"/>
      <c r="E1" s="346"/>
      <c r="M1" s="1"/>
    </row>
    <row r="2" spans="1:12" s="6" customFormat="1" ht="42" customHeight="1" thickBot="1">
      <c r="A2" s="35" t="s">
        <v>36</v>
      </c>
      <c r="B2" s="24" t="s">
        <v>35</v>
      </c>
      <c r="C2" s="25" t="s">
        <v>34</v>
      </c>
      <c r="D2" s="25" t="s">
        <v>33</v>
      </c>
      <c r="E2" s="26" t="s">
        <v>37</v>
      </c>
      <c r="F2" s="7"/>
      <c r="G2" s="7"/>
      <c r="H2" s="7"/>
      <c r="I2" s="7"/>
      <c r="J2" s="7"/>
      <c r="K2" s="7"/>
      <c r="L2" s="7"/>
    </row>
    <row r="3" spans="1:13" ht="13.5" customHeight="1">
      <c r="A3" s="20" t="s">
        <v>32</v>
      </c>
      <c r="B3" s="9"/>
      <c r="C3" s="9"/>
      <c r="D3" s="9"/>
      <c r="E3" s="9">
        <f>E4+E5+E11</f>
        <v>8801467</v>
      </c>
      <c r="L3" s="1"/>
      <c r="M3" s="1"/>
    </row>
    <row r="4" spans="1:13" ht="13.5" customHeight="1">
      <c r="A4" s="15" t="s">
        <v>31</v>
      </c>
      <c r="B4" s="22"/>
      <c r="C4" s="22"/>
      <c r="D4" s="9"/>
      <c r="E4" s="9">
        <v>2533049</v>
      </c>
      <c r="F4" s="8"/>
      <c r="G4" s="8"/>
      <c r="H4" s="8"/>
      <c r="L4" s="1"/>
      <c r="M4" s="1"/>
    </row>
    <row r="5" spans="1:13" ht="13.5" customHeight="1">
      <c r="A5" s="15" t="s">
        <v>30</v>
      </c>
      <c r="B5" s="9"/>
      <c r="C5" s="9"/>
      <c r="D5" s="9"/>
      <c r="E5" s="9">
        <f>E6+E7+E8+E9-E10</f>
        <v>3268418</v>
      </c>
      <c r="F5" s="8"/>
      <c r="G5" s="8"/>
      <c r="H5" s="8"/>
      <c r="L5" s="1"/>
      <c r="M5" s="1"/>
    </row>
    <row r="6" spans="1:13" ht="13.5" customHeight="1">
      <c r="A6" s="15" t="s">
        <v>29</v>
      </c>
      <c r="B6" s="9"/>
      <c r="C6" s="22"/>
      <c r="D6" s="9"/>
      <c r="E6" s="9">
        <v>2491006</v>
      </c>
      <c r="F6" s="8"/>
      <c r="G6" s="8"/>
      <c r="H6" s="8"/>
      <c r="L6" s="1"/>
      <c r="M6" s="1"/>
    </row>
    <row r="7" spans="1:13" ht="13.5" customHeight="1">
      <c r="A7" s="15" t="s">
        <v>28</v>
      </c>
      <c r="B7" s="9"/>
      <c r="C7" s="9"/>
      <c r="D7" s="9"/>
      <c r="E7" s="9">
        <v>878587</v>
      </c>
      <c r="F7" s="8"/>
      <c r="G7" s="8"/>
      <c r="H7" s="8"/>
      <c r="L7" s="1"/>
      <c r="M7" s="1"/>
    </row>
    <row r="8" spans="1:13" ht="13.5" customHeight="1">
      <c r="A8" s="15" t="s">
        <v>27</v>
      </c>
      <c r="B8" s="9"/>
      <c r="C8" s="9"/>
      <c r="D8" s="9"/>
      <c r="E8" s="9">
        <v>100000</v>
      </c>
      <c r="F8" s="8"/>
      <c r="G8" s="8"/>
      <c r="H8" s="8"/>
      <c r="L8" s="1"/>
      <c r="M8" s="1"/>
    </row>
    <row r="9" spans="1:13" ht="13.5" customHeight="1">
      <c r="A9" s="15" t="s">
        <v>26</v>
      </c>
      <c r="B9" s="9"/>
      <c r="C9" s="9"/>
      <c r="D9" s="9"/>
      <c r="E9" s="9">
        <v>100000</v>
      </c>
      <c r="F9" s="8"/>
      <c r="G9" s="8"/>
      <c r="H9" s="8"/>
      <c r="L9" s="1"/>
      <c r="M9" s="1"/>
    </row>
    <row r="10" spans="1:13" ht="13.5" customHeight="1">
      <c r="A10" s="15" t="s">
        <v>25</v>
      </c>
      <c r="B10" s="9"/>
      <c r="C10" s="9"/>
      <c r="D10" s="9"/>
      <c r="E10" s="9">
        <v>301175</v>
      </c>
      <c r="F10" s="8"/>
      <c r="G10" s="8"/>
      <c r="H10" s="8"/>
      <c r="L10" s="1"/>
      <c r="M10" s="1"/>
    </row>
    <row r="11" spans="1:13" ht="13.5" customHeight="1">
      <c r="A11" s="15" t="s">
        <v>24</v>
      </c>
      <c r="B11" s="9"/>
      <c r="C11" s="9"/>
      <c r="D11" s="9"/>
      <c r="E11" s="9">
        <v>3000000</v>
      </c>
      <c r="F11" s="8"/>
      <c r="G11" s="8"/>
      <c r="H11" s="8"/>
      <c r="L11" s="1"/>
      <c r="M11" s="1"/>
    </row>
    <row r="12" spans="1:13" ht="13.5" customHeight="1">
      <c r="A12" s="15" t="s">
        <v>292</v>
      </c>
      <c r="B12" s="9"/>
      <c r="C12" s="9"/>
      <c r="D12" s="9"/>
      <c r="E12" s="9">
        <v>65000</v>
      </c>
      <c r="F12" s="8"/>
      <c r="G12" s="8"/>
      <c r="H12" s="8"/>
      <c r="L12" s="1"/>
      <c r="M12" s="1"/>
    </row>
    <row r="13" spans="1:13" ht="13.5" customHeight="1">
      <c r="A13" s="20" t="s">
        <v>23</v>
      </c>
      <c r="B13" s="9"/>
      <c r="C13" s="9"/>
      <c r="D13" s="9"/>
      <c r="E13" s="9"/>
      <c r="F13" s="8"/>
      <c r="G13" s="8"/>
      <c r="H13" s="8"/>
      <c r="L13" s="1"/>
      <c r="M13" s="1"/>
    </row>
    <row r="14" spans="1:13" ht="24.75" customHeight="1">
      <c r="A14" s="13" t="s">
        <v>22</v>
      </c>
      <c r="B14" s="9"/>
      <c r="C14" s="9"/>
      <c r="D14" s="9"/>
      <c r="E14" s="9"/>
      <c r="F14" s="8"/>
      <c r="G14" s="8"/>
      <c r="H14" s="8"/>
      <c r="L14" s="1"/>
      <c r="M14" s="1"/>
    </row>
    <row r="15" spans="1:13" ht="15" customHeight="1">
      <c r="A15" s="13" t="s">
        <v>21</v>
      </c>
      <c r="B15" s="9"/>
      <c r="C15" s="9"/>
      <c r="D15" s="9"/>
      <c r="E15" s="9">
        <f>SUM(C15*D15)/1000</f>
        <v>0</v>
      </c>
      <c r="F15" s="347"/>
      <c r="G15" s="8"/>
      <c r="H15" s="8"/>
      <c r="L15" s="1"/>
      <c r="M15" s="1"/>
    </row>
    <row r="16" spans="1:13" ht="24.75" customHeight="1">
      <c r="A16" s="13" t="s">
        <v>20</v>
      </c>
      <c r="B16" s="9"/>
      <c r="C16" s="9"/>
      <c r="D16" s="9"/>
      <c r="E16" s="9">
        <f>SUM(C16*D16)/1000</f>
        <v>0</v>
      </c>
      <c r="F16" s="347"/>
      <c r="G16" s="8"/>
      <c r="H16" s="8"/>
      <c r="L16" s="1"/>
      <c r="M16" s="1"/>
    </row>
    <row r="17" spans="1:13" ht="13.5" customHeight="1">
      <c r="A17" s="15" t="s">
        <v>19</v>
      </c>
      <c r="B17" s="9"/>
      <c r="C17" s="9"/>
      <c r="D17" s="9"/>
      <c r="E17" s="9">
        <f aca="true" t="shared" si="0" ref="E17:E23">SUM(D17*B17)/1000</f>
        <v>0</v>
      </c>
      <c r="F17" s="8"/>
      <c r="G17" s="8"/>
      <c r="H17" s="8"/>
      <c r="L17" s="1"/>
      <c r="M17" s="1"/>
    </row>
    <row r="18" spans="1:13" ht="13.5" customHeight="1">
      <c r="A18" s="15" t="s">
        <v>18</v>
      </c>
      <c r="B18" s="9"/>
      <c r="C18" s="9"/>
      <c r="D18" s="9"/>
      <c r="E18" s="9">
        <f t="shared" si="0"/>
        <v>0</v>
      </c>
      <c r="F18" s="8"/>
      <c r="G18" s="8"/>
      <c r="H18" s="8"/>
      <c r="L18" s="1"/>
      <c r="M18" s="1"/>
    </row>
    <row r="19" spans="1:13" ht="13.5" customHeight="1">
      <c r="A19" s="21" t="s">
        <v>17</v>
      </c>
      <c r="B19" s="9"/>
      <c r="C19" s="9"/>
      <c r="D19" s="9"/>
      <c r="E19" s="9">
        <f t="shared" si="0"/>
        <v>0</v>
      </c>
      <c r="F19" s="8"/>
      <c r="G19" s="8"/>
      <c r="H19" s="8"/>
      <c r="L19" s="1"/>
      <c r="M19" s="1"/>
    </row>
    <row r="20" spans="1:13" ht="13.5" customHeight="1">
      <c r="A20" s="21" t="s">
        <v>16</v>
      </c>
      <c r="B20" s="9"/>
      <c r="C20" s="9"/>
      <c r="D20" s="9"/>
      <c r="E20" s="9">
        <f t="shared" si="0"/>
        <v>0</v>
      </c>
      <c r="F20" s="8"/>
      <c r="G20" s="8"/>
      <c r="H20" s="8"/>
      <c r="L20" s="1"/>
      <c r="M20" s="1"/>
    </row>
    <row r="21" spans="1:13" ht="13.5" customHeight="1">
      <c r="A21" s="21" t="s">
        <v>15</v>
      </c>
      <c r="B21" s="9"/>
      <c r="C21" s="9"/>
      <c r="D21" s="9"/>
      <c r="E21" s="9">
        <f t="shared" si="0"/>
        <v>0</v>
      </c>
      <c r="F21" s="8"/>
      <c r="G21" s="8"/>
      <c r="H21" s="8"/>
      <c r="L21" s="1"/>
      <c r="M21" s="1"/>
    </row>
    <row r="22" spans="1:13" ht="13.5" customHeight="1">
      <c r="A22" s="21" t="s">
        <v>14</v>
      </c>
      <c r="B22" s="9"/>
      <c r="C22" s="9"/>
      <c r="D22" s="9"/>
      <c r="E22" s="9">
        <f t="shared" si="0"/>
        <v>0</v>
      </c>
      <c r="F22" s="8"/>
      <c r="G22" s="8"/>
      <c r="H22" s="8"/>
      <c r="L22" s="1"/>
      <c r="M22" s="1"/>
    </row>
    <row r="23" spans="1:13" ht="13.5" customHeight="1">
      <c r="A23" s="21" t="s">
        <v>13</v>
      </c>
      <c r="B23" s="9"/>
      <c r="C23" s="9"/>
      <c r="D23" s="9"/>
      <c r="E23" s="9">
        <f t="shared" si="0"/>
        <v>0</v>
      </c>
      <c r="F23" s="8"/>
      <c r="G23" s="8"/>
      <c r="H23" s="8"/>
      <c r="L23" s="1"/>
      <c r="M23" s="1"/>
    </row>
    <row r="24" spans="1:13" ht="13.5" customHeight="1">
      <c r="A24" s="20" t="s">
        <v>42</v>
      </c>
      <c r="B24" s="9"/>
      <c r="C24" s="9"/>
      <c r="D24" s="9"/>
      <c r="E24" s="9">
        <f>E26+E29+E31</f>
        <v>2618624</v>
      </c>
      <c r="F24" s="8"/>
      <c r="G24" s="8"/>
      <c r="H24" s="8"/>
      <c r="L24" s="1"/>
      <c r="M24" s="1"/>
    </row>
    <row r="25" spans="1:13" ht="13.5" customHeight="1">
      <c r="A25" s="15" t="s">
        <v>12</v>
      </c>
      <c r="B25" s="9"/>
      <c r="C25" s="9"/>
      <c r="D25" s="9"/>
      <c r="E25" s="9">
        <v>499000</v>
      </c>
      <c r="F25" s="8"/>
      <c r="G25" s="8"/>
      <c r="H25" s="8"/>
      <c r="L25" s="1"/>
      <c r="M25" s="1"/>
    </row>
    <row r="26" spans="1:13" ht="13.5" customHeight="1">
      <c r="A26" s="15" t="s">
        <v>11</v>
      </c>
      <c r="B26" s="9"/>
      <c r="C26" s="9"/>
      <c r="D26" s="9"/>
      <c r="E26" s="9">
        <v>234554</v>
      </c>
      <c r="F26" s="8"/>
      <c r="G26" s="8"/>
      <c r="H26" s="8"/>
      <c r="L26" s="1"/>
      <c r="M26" s="1"/>
    </row>
    <row r="27" spans="1:13" ht="13.5" customHeight="1">
      <c r="A27" s="15" t="s">
        <v>10</v>
      </c>
      <c r="B27" s="9"/>
      <c r="C27" s="9"/>
      <c r="D27" s="9"/>
      <c r="E27" s="9"/>
      <c r="F27" s="8"/>
      <c r="G27" s="8"/>
      <c r="H27" s="8"/>
      <c r="L27" s="1"/>
      <c r="M27" s="1"/>
    </row>
    <row r="28" spans="1:13" ht="13.5" customHeight="1">
      <c r="A28" s="15" t="s">
        <v>9</v>
      </c>
      <c r="B28" s="9"/>
      <c r="C28" s="9"/>
      <c r="D28" s="9"/>
      <c r="E28" s="9"/>
      <c r="F28" s="8"/>
      <c r="G28" s="8"/>
      <c r="H28" s="8"/>
      <c r="L28" s="1"/>
      <c r="M28" s="1"/>
    </row>
    <row r="29" spans="1:13" ht="13.5" customHeight="1">
      <c r="A29" s="15" t="s">
        <v>8</v>
      </c>
      <c r="B29" s="10"/>
      <c r="C29" s="9"/>
      <c r="D29" s="9"/>
      <c r="E29" s="9">
        <v>387520</v>
      </c>
      <c r="F29" s="8"/>
      <c r="G29" s="18"/>
      <c r="H29" s="8"/>
      <c r="L29" s="1"/>
      <c r="M29" s="1"/>
    </row>
    <row r="30" spans="1:13" ht="13.5" customHeight="1">
      <c r="A30" s="15" t="s">
        <v>7</v>
      </c>
      <c r="B30" s="10"/>
      <c r="C30" s="9"/>
      <c r="D30" s="9"/>
      <c r="E30" s="9"/>
      <c r="F30" s="8"/>
      <c r="G30" s="18"/>
      <c r="H30" s="8"/>
      <c r="L30" s="1"/>
      <c r="M30" s="1"/>
    </row>
    <row r="31" spans="1:13" ht="13.5" customHeight="1">
      <c r="A31" s="13" t="s">
        <v>38</v>
      </c>
      <c r="B31" s="19"/>
      <c r="C31" s="9"/>
      <c r="D31" s="9"/>
      <c r="E31" s="9">
        <v>1996550</v>
      </c>
      <c r="F31" s="8"/>
      <c r="G31" s="18"/>
      <c r="H31" s="8"/>
      <c r="L31" s="1"/>
      <c r="M31" s="1"/>
    </row>
    <row r="32" spans="1:13" ht="13.5" customHeight="1">
      <c r="A32" s="13" t="s">
        <v>39</v>
      </c>
      <c r="B32" s="19"/>
      <c r="C32" s="9"/>
      <c r="D32" s="9"/>
      <c r="E32" s="9"/>
      <c r="F32" s="8"/>
      <c r="G32" s="18"/>
      <c r="H32" s="8"/>
      <c r="L32" s="1"/>
      <c r="M32" s="1"/>
    </row>
    <row r="33" spans="1:13" ht="13.5" customHeight="1">
      <c r="A33" s="13" t="s">
        <v>40</v>
      </c>
      <c r="B33" s="19"/>
      <c r="C33" s="9"/>
      <c r="D33" s="9"/>
      <c r="E33" s="9"/>
      <c r="F33" s="8"/>
      <c r="G33" s="18"/>
      <c r="H33" s="8"/>
      <c r="L33" s="1"/>
      <c r="M33" s="1"/>
    </row>
    <row r="34" spans="1:13" ht="13.5" customHeight="1">
      <c r="A34" s="13" t="s">
        <v>6</v>
      </c>
      <c r="B34" s="19"/>
      <c r="C34" s="9"/>
      <c r="D34" s="9"/>
      <c r="E34" s="9"/>
      <c r="F34" s="8"/>
      <c r="G34" s="18"/>
      <c r="H34" s="8"/>
      <c r="L34" s="1"/>
      <c r="M34" s="1"/>
    </row>
    <row r="35" spans="1:13" ht="15" customHeight="1">
      <c r="A35" s="13" t="s">
        <v>5</v>
      </c>
      <c r="B35" s="19"/>
      <c r="C35" s="9"/>
      <c r="D35" s="9"/>
      <c r="E35" s="9"/>
      <c r="F35" s="8"/>
      <c r="G35" s="18"/>
      <c r="H35" s="8"/>
      <c r="L35" s="1"/>
      <c r="M35" s="1"/>
    </row>
    <row r="36" spans="1:7" ht="13.5" customHeight="1">
      <c r="A36" s="15" t="s">
        <v>41</v>
      </c>
      <c r="B36" s="17"/>
      <c r="C36" s="9"/>
      <c r="D36" s="9"/>
      <c r="E36" s="9"/>
      <c r="G36" s="16"/>
    </row>
    <row r="37" spans="1:7" ht="24.75" customHeight="1">
      <c r="A37" s="13" t="s">
        <v>47</v>
      </c>
      <c r="B37" s="17"/>
      <c r="C37" s="9"/>
      <c r="D37" s="9"/>
      <c r="E37" s="9"/>
      <c r="G37" s="16"/>
    </row>
    <row r="38" spans="1:5" ht="24.75" customHeight="1">
      <c r="A38" s="13" t="s">
        <v>4</v>
      </c>
      <c r="B38" s="10"/>
      <c r="C38" s="9"/>
      <c r="D38" s="9"/>
      <c r="E38" s="9">
        <f>SUM(C38*D38)/1000</f>
        <v>0</v>
      </c>
    </row>
    <row r="39" spans="1:9" ht="15" customHeight="1">
      <c r="A39" s="13" t="s">
        <v>3</v>
      </c>
      <c r="B39" s="10"/>
      <c r="C39" s="9"/>
      <c r="D39" s="9"/>
      <c r="E39" s="9">
        <f>SUM(C39*D39)/1000</f>
        <v>0</v>
      </c>
      <c r="G39" s="8"/>
      <c r="I39" s="8"/>
    </row>
    <row r="40" spans="1:7" ht="13.5" customHeight="1">
      <c r="A40" s="15" t="s">
        <v>2</v>
      </c>
      <c r="B40" s="10"/>
      <c r="C40" s="9"/>
      <c r="D40" s="9"/>
      <c r="E40" s="9"/>
      <c r="G40" s="8"/>
    </row>
    <row r="41" spans="1:7" ht="13.5" customHeight="1">
      <c r="A41" s="14" t="s">
        <v>1</v>
      </c>
      <c r="B41" s="10"/>
      <c r="C41" s="9"/>
      <c r="D41" s="12"/>
      <c r="E41" s="9">
        <f>E42</f>
        <v>144780</v>
      </c>
      <c r="G41" s="8"/>
    </row>
    <row r="42" spans="1:7" ht="13.5" customHeight="1">
      <c r="A42" s="13" t="s">
        <v>43</v>
      </c>
      <c r="B42" s="10"/>
      <c r="C42" s="9"/>
      <c r="D42" s="12"/>
      <c r="E42" s="9">
        <v>144780</v>
      </c>
      <c r="G42" s="8"/>
    </row>
    <row r="43" spans="1:7" ht="15" customHeight="1">
      <c r="A43" s="11" t="s">
        <v>44</v>
      </c>
      <c r="B43" s="10"/>
      <c r="C43" s="9"/>
      <c r="D43" s="9"/>
      <c r="E43" s="9"/>
      <c r="G43" s="8"/>
    </row>
    <row r="44" spans="1:7" ht="15" customHeight="1">
      <c r="A44" s="11" t="s">
        <v>45</v>
      </c>
      <c r="B44" s="10"/>
      <c r="C44" s="9"/>
      <c r="D44" s="9"/>
      <c r="E44" s="9">
        <v>166700</v>
      </c>
      <c r="G44" s="8"/>
    </row>
    <row r="45" spans="1:7" ht="15" customHeight="1">
      <c r="A45" s="308" t="s">
        <v>293</v>
      </c>
      <c r="B45" s="30"/>
      <c r="C45" s="31"/>
      <c r="D45" s="31"/>
      <c r="E45" s="31">
        <v>113000</v>
      </c>
      <c r="G45" s="8"/>
    </row>
    <row r="46" spans="1:7" ht="15" customHeight="1" thickBot="1">
      <c r="A46" s="29" t="s">
        <v>46</v>
      </c>
      <c r="B46" s="30"/>
      <c r="C46" s="31"/>
      <c r="D46" s="31"/>
      <c r="E46" s="31"/>
      <c r="G46" s="8"/>
    </row>
    <row r="47" spans="1:13" s="6" customFormat="1" ht="13.5" customHeight="1" thickBot="1">
      <c r="A47" s="32" t="s">
        <v>0</v>
      </c>
      <c r="B47" s="33"/>
      <c r="C47" s="33"/>
      <c r="D47" s="33"/>
      <c r="E47" s="34">
        <f>SUM(E3+E24+E41+E46+E25+E44+E12+E45)</f>
        <v>12408571</v>
      </c>
      <c r="F47" s="7"/>
      <c r="G47" s="7"/>
      <c r="H47" s="7"/>
      <c r="I47" s="7"/>
      <c r="J47" s="7"/>
      <c r="K47" s="7"/>
      <c r="L47" s="7"/>
      <c r="M47" s="7"/>
    </row>
    <row r="48" spans="1:5" ht="12.75" customHeight="1">
      <c r="A48" s="5"/>
      <c r="B48" s="5"/>
      <c r="C48" s="5"/>
      <c r="D48" s="5"/>
      <c r="E48" s="4"/>
    </row>
    <row r="49" spans="1:5" ht="18" customHeight="1">
      <c r="A49" s="3"/>
      <c r="B49" s="3"/>
      <c r="C49" s="3"/>
      <c r="D49" s="3"/>
      <c r="E49" s="27"/>
    </row>
    <row r="50" spans="1:5" ht="11.25" hidden="1">
      <c r="A50" s="28"/>
      <c r="B50" s="28"/>
      <c r="C50" s="28"/>
      <c r="D50" s="28"/>
      <c r="E50" s="28"/>
    </row>
    <row r="51" spans="1:5" ht="11.25" hidden="1">
      <c r="A51" s="28"/>
      <c r="B51" s="28"/>
      <c r="C51" s="28"/>
      <c r="D51" s="28"/>
      <c r="E51" s="28"/>
    </row>
  </sheetData>
  <sheetProtection selectLockedCells="1" selectUnlockedCells="1"/>
  <mergeCells count="2">
    <mergeCell ref="B1:E1"/>
    <mergeCell ref="F15:F16"/>
  </mergeCells>
  <printOptions horizontalCentered="1" verticalCentered="1"/>
  <pageMargins left="0.07874015748031496" right="0.07874015748031496" top="0.7086614173228347" bottom="0.8267716535433072" header="0.3937007874015748" footer="0.3937007874015748"/>
  <pageSetup fitToHeight="1" fitToWidth="1" horizontalDpi="300" verticalDpi="300" orientation="portrait" paperSize="9" scale="99" r:id="rId1"/>
  <headerFooter alignWithMargins="0">
    <oddHeader>&amp;C&amp;"Times New Roman,Félkövér dőlt"ÁLLAMI HOZZÁJÁRULÁSOK  ÉS SZJA BEVÉTEL 2013. ÉVBEN&amp;R&amp;"Times New Roman,Normál"2. sz. melléklet
Adatok: eFt-ban</oddHeader>
    <oddFooter>&amp;C&amp;P</oddFooter>
  </headerFooter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view="pageLayout" workbookViewId="0" topLeftCell="A1">
      <selection activeCell="C2" sqref="C2"/>
    </sheetView>
  </sheetViews>
  <sheetFormatPr defaultColWidth="9.28125" defaultRowHeight="15"/>
  <cols>
    <col min="1" max="1" width="6.7109375" style="205" customWidth="1"/>
    <col min="2" max="2" width="51.00390625" style="206" customWidth="1"/>
    <col min="3" max="3" width="11.7109375" style="206" customWidth="1"/>
    <col min="4" max="16384" width="9.28125" style="201" customWidth="1"/>
  </cols>
  <sheetData>
    <row r="1" spans="1:3" s="192" customFormat="1" ht="43.5" customHeight="1" thickBot="1">
      <c r="A1" s="190" t="s">
        <v>169</v>
      </c>
      <c r="B1" s="191" t="s">
        <v>170</v>
      </c>
      <c r="C1" s="191" t="s">
        <v>295</v>
      </c>
    </row>
    <row r="2" spans="1:3" s="195" customFormat="1" ht="14.25" customHeight="1">
      <c r="A2" s="193"/>
      <c r="B2" s="194" t="s">
        <v>171</v>
      </c>
      <c r="C2" s="194"/>
    </row>
    <row r="3" spans="1:3" s="192" customFormat="1" ht="14.25" customHeight="1">
      <c r="A3" s="193" t="s">
        <v>172</v>
      </c>
      <c r="B3" s="194" t="s">
        <v>173</v>
      </c>
      <c r="C3" s="196"/>
    </row>
    <row r="4" spans="1:3" s="192" customFormat="1" ht="14.25" customHeight="1">
      <c r="A4" s="197"/>
      <c r="B4" s="196" t="s">
        <v>71</v>
      </c>
      <c r="C4" s="196">
        <v>970</v>
      </c>
    </row>
    <row r="5" spans="1:3" s="192" customFormat="1" ht="14.25" customHeight="1">
      <c r="A5" s="197"/>
      <c r="B5" s="196" t="s">
        <v>174</v>
      </c>
      <c r="C5" s="196">
        <v>9</v>
      </c>
    </row>
    <row r="6" spans="1:3" s="192" customFormat="1" ht="14.25" customHeight="1">
      <c r="A6" s="197"/>
      <c r="B6" s="196" t="s">
        <v>175</v>
      </c>
      <c r="C6" s="196">
        <v>1600</v>
      </c>
    </row>
    <row r="7" spans="1:3" s="192" customFormat="1" ht="14.25" customHeight="1">
      <c r="A7" s="197"/>
      <c r="B7" s="196" t="s">
        <v>176</v>
      </c>
      <c r="C7" s="196">
        <v>300</v>
      </c>
    </row>
    <row r="8" spans="1:3" s="192" customFormat="1" ht="14.25" customHeight="1">
      <c r="A8" s="197"/>
      <c r="B8" s="196" t="s">
        <v>177</v>
      </c>
      <c r="C8" s="196">
        <v>20</v>
      </c>
    </row>
    <row r="9" spans="1:3" s="200" customFormat="1" ht="14.25" customHeight="1">
      <c r="A9" s="198"/>
      <c r="B9" s="199" t="s">
        <v>178</v>
      </c>
      <c r="C9" s="199">
        <f>SUM(C4:C8)</f>
        <v>2899</v>
      </c>
    </row>
    <row r="10" spans="1:3" s="192" customFormat="1" ht="14.25" customHeight="1">
      <c r="A10" s="193" t="s">
        <v>88</v>
      </c>
      <c r="B10" s="194" t="s">
        <v>179</v>
      </c>
      <c r="C10" s="196"/>
    </row>
    <row r="11" spans="1:3" s="192" customFormat="1" ht="14.25" customHeight="1">
      <c r="A11" s="197"/>
      <c r="B11" s="196" t="s">
        <v>90</v>
      </c>
      <c r="C11" s="196"/>
    </row>
    <row r="12" spans="1:3" s="192" customFormat="1" ht="14.25" customHeight="1">
      <c r="A12" s="197"/>
      <c r="B12" s="196" t="s">
        <v>180</v>
      </c>
      <c r="C12" s="196">
        <v>12409</v>
      </c>
    </row>
    <row r="13" spans="1:3" s="192" customFormat="1" ht="14.25" customHeight="1">
      <c r="A13" s="197"/>
      <c r="B13" s="196" t="s">
        <v>181</v>
      </c>
      <c r="C13" s="196">
        <v>0</v>
      </c>
    </row>
    <row r="14" spans="1:3" s="200" customFormat="1" ht="14.25" customHeight="1">
      <c r="A14" s="198"/>
      <c r="B14" s="199" t="s">
        <v>182</v>
      </c>
      <c r="C14" s="199">
        <f>SUM(C11:C13)</f>
        <v>12409</v>
      </c>
    </row>
    <row r="15" spans="1:3" s="192" customFormat="1" ht="14.25" customHeight="1">
      <c r="A15" s="193" t="s">
        <v>183</v>
      </c>
      <c r="B15" s="194" t="s">
        <v>184</v>
      </c>
      <c r="C15" s="196"/>
    </row>
    <row r="16" spans="1:3" s="192" customFormat="1" ht="14.25" customHeight="1">
      <c r="A16" s="197"/>
      <c r="B16" s="196" t="s">
        <v>185</v>
      </c>
      <c r="C16" s="196">
        <v>0</v>
      </c>
    </row>
    <row r="17" spans="1:3" s="192" customFormat="1" ht="14.25" customHeight="1">
      <c r="A17" s="197"/>
      <c r="B17" s="196" t="s">
        <v>186</v>
      </c>
      <c r="C17" s="196">
        <v>0</v>
      </c>
    </row>
    <row r="18" spans="1:3" s="192" customFormat="1" ht="14.25" customHeight="1">
      <c r="A18" s="197"/>
      <c r="B18" s="196" t="s">
        <v>187</v>
      </c>
      <c r="C18" s="196">
        <v>0</v>
      </c>
    </row>
    <row r="19" spans="1:3" ht="24.75" customHeight="1">
      <c r="A19" s="198"/>
      <c r="B19" s="199" t="s">
        <v>188</v>
      </c>
      <c r="C19" s="199">
        <f>SUM(C15:C18)</f>
        <v>0</v>
      </c>
    </row>
    <row r="20" spans="1:3" s="192" customFormat="1" ht="15" customHeight="1">
      <c r="A20" s="193" t="s">
        <v>189</v>
      </c>
      <c r="B20" s="194" t="s">
        <v>190</v>
      </c>
      <c r="C20" s="196"/>
    </row>
    <row r="21" spans="1:3" s="192" customFormat="1" ht="15" customHeight="1">
      <c r="A21" s="197"/>
      <c r="B21" s="196" t="s">
        <v>191</v>
      </c>
      <c r="C21" s="196">
        <v>275</v>
      </c>
    </row>
    <row r="22" spans="1:3" s="192" customFormat="1" ht="15" customHeight="1">
      <c r="A22" s="197"/>
      <c r="B22" s="196" t="s">
        <v>192</v>
      </c>
      <c r="C22" s="196">
        <v>0</v>
      </c>
    </row>
    <row r="23" spans="1:3" s="200" customFormat="1" ht="27" customHeight="1">
      <c r="A23" s="198"/>
      <c r="B23" s="199" t="s">
        <v>193</v>
      </c>
      <c r="C23" s="199">
        <f>SUM(C21:C22)</f>
        <v>275</v>
      </c>
    </row>
    <row r="24" spans="1:3" s="192" customFormat="1" ht="15" customHeight="1">
      <c r="A24" s="193" t="s">
        <v>194</v>
      </c>
      <c r="B24" s="194" t="s">
        <v>195</v>
      </c>
      <c r="C24" s="196"/>
    </row>
    <row r="25" spans="1:3" s="192" customFormat="1" ht="24.75" customHeight="1">
      <c r="A25" s="197"/>
      <c r="B25" s="196" t="s">
        <v>196</v>
      </c>
      <c r="C25" s="196">
        <v>0</v>
      </c>
    </row>
    <row r="26" spans="1:3" s="192" customFormat="1" ht="24.75" customHeight="1">
      <c r="A26" s="197"/>
      <c r="B26" s="196" t="s">
        <v>197</v>
      </c>
      <c r="C26" s="196">
        <v>0</v>
      </c>
    </row>
    <row r="27" spans="1:3" s="192" customFormat="1" ht="24.75" customHeight="1">
      <c r="A27" s="202"/>
      <c r="B27" s="199" t="s">
        <v>198</v>
      </c>
      <c r="C27" s="199">
        <f>SUM(C25:C26)</f>
        <v>0</v>
      </c>
    </row>
    <row r="28" spans="1:3" s="192" customFormat="1" ht="27" customHeight="1">
      <c r="A28" s="198" t="s">
        <v>147</v>
      </c>
      <c r="B28" s="199" t="s">
        <v>199</v>
      </c>
      <c r="C28" s="199">
        <v>0</v>
      </c>
    </row>
    <row r="29" spans="1:3" s="192" customFormat="1" ht="21.75" customHeight="1">
      <c r="A29" s="198"/>
      <c r="B29" s="199" t="s">
        <v>200</v>
      </c>
      <c r="C29" s="199">
        <f>SUM(C9+C14+C19+C23+C27+C28)</f>
        <v>15583</v>
      </c>
    </row>
    <row r="30" spans="1:3" s="192" customFormat="1" ht="14.25" customHeight="1">
      <c r="A30" s="193" t="s">
        <v>201</v>
      </c>
      <c r="B30" s="194" t="s">
        <v>202</v>
      </c>
      <c r="C30" s="196"/>
    </row>
    <row r="31" spans="1:3" s="192" customFormat="1" ht="14.25" customHeight="1">
      <c r="A31" s="203"/>
      <c r="B31" s="204" t="s">
        <v>203</v>
      </c>
      <c r="C31" s="204">
        <v>0</v>
      </c>
    </row>
    <row r="32" spans="1:3" s="192" customFormat="1" ht="14.25" customHeight="1">
      <c r="A32" s="202"/>
      <c r="B32" s="199" t="s">
        <v>204</v>
      </c>
      <c r="C32" s="199">
        <f>SUM(C31:C31)</f>
        <v>0</v>
      </c>
    </row>
    <row r="33" spans="1:3" s="192" customFormat="1" ht="14.25" customHeight="1">
      <c r="A33" s="193" t="s">
        <v>151</v>
      </c>
      <c r="B33" s="194" t="s">
        <v>205</v>
      </c>
      <c r="C33" s="194"/>
    </row>
    <row r="34" spans="1:3" s="192" customFormat="1" ht="30" customHeight="1">
      <c r="A34" s="197"/>
      <c r="B34" s="196" t="s">
        <v>206</v>
      </c>
      <c r="C34" s="196">
        <v>4414</v>
      </c>
    </row>
    <row r="35" spans="1:3" s="192" customFormat="1" ht="24.75" customHeight="1">
      <c r="A35" s="202"/>
      <c r="B35" s="199" t="s">
        <v>207</v>
      </c>
      <c r="C35" s="199">
        <f>SUM(C34:C34)</f>
        <v>4414</v>
      </c>
    </row>
    <row r="36" spans="1:3" ht="15.75" customHeight="1">
      <c r="A36" s="198"/>
      <c r="B36" s="199" t="s">
        <v>208</v>
      </c>
      <c r="C36" s="199">
        <f>SUM(C9+C14+C19+C23+C27+C28+C32+C35)</f>
        <v>19997</v>
      </c>
    </row>
  </sheetData>
  <sheetProtection/>
  <printOptions horizontalCentered="1"/>
  <pageMargins left="0.35433070866141736" right="0.35433070866141736" top="1.1023622047244095" bottom="0.4330708661417323" header="0.5118110236220472" footer="0.35433070866141736"/>
  <pageSetup horizontalDpi="300" verticalDpi="300" orientation="portrait" paperSize="9" r:id="rId1"/>
  <headerFooter alignWithMargins="0">
    <oddHeader>&amp;C&amp;"Times New Roman CE,Félkövér dőlt"NEMESNÉP KÖZSÉG ÖNKORMÁNYZATA
BEVÉTELEI FORRÁSONKÉNT
2013. ÉVBEN&amp;R&amp;"Times New Roman CE,Félkövér dőlt"3.sz. melléklet
Adatok ezer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view="pageLayout" workbookViewId="0" topLeftCell="B1">
      <selection activeCell="D2" sqref="D2"/>
    </sheetView>
  </sheetViews>
  <sheetFormatPr defaultColWidth="9.28125" defaultRowHeight="15"/>
  <cols>
    <col min="1" max="1" width="8.7109375" style="201" customWidth="1"/>
    <col min="2" max="2" width="9.28125" style="201" customWidth="1"/>
    <col min="3" max="3" width="50.421875" style="201" customWidth="1"/>
    <col min="4" max="4" width="16.28125" style="201" customWidth="1"/>
    <col min="5" max="16384" width="9.28125" style="201" customWidth="1"/>
  </cols>
  <sheetData>
    <row r="1" spans="1:4" s="209" customFormat="1" ht="49.5" customHeight="1" thickBot="1">
      <c r="A1" s="207"/>
      <c r="B1" s="208"/>
      <c r="C1" s="208" t="s">
        <v>170</v>
      </c>
      <c r="D1" s="208" t="s">
        <v>295</v>
      </c>
    </row>
    <row r="2" spans="1:4" s="212" customFormat="1" ht="16.5" customHeight="1">
      <c r="A2" s="210"/>
      <c r="B2" s="211" t="s">
        <v>172</v>
      </c>
      <c r="C2" s="211" t="s">
        <v>209</v>
      </c>
      <c r="D2" s="211"/>
    </row>
    <row r="3" spans="1:4" s="215" customFormat="1" ht="12.75">
      <c r="A3" s="213"/>
      <c r="B3" s="214" t="s">
        <v>210</v>
      </c>
      <c r="C3" s="214" t="s">
        <v>136</v>
      </c>
      <c r="D3" s="214">
        <v>4059</v>
      </c>
    </row>
    <row r="4" spans="1:4" s="219" customFormat="1" ht="12.75">
      <c r="A4" s="216"/>
      <c r="B4" s="214" t="s">
        <v>130</v>
      </c>
      <c r="C4" s="217" t="s">
        <v>211</v>
      </c>
      <c r="D4" s="218">
        <v>1063</v>
      </c>
    </row>
    <row r="5" spans="1:4" s="219" customFormat="1" ht="12.75">
      <c r="A5" s="216"/>
      <c r="B5" s="214" t="s">
        <v>103</v>
      </c>
      <c r="C5" s="218" t="s">
        <v>212</v>
      </c>
      <c r="D5" s="218">
        <v>7283</v>
      </c>
    </row>
    <row r="6" spans="1:4" s="219" customFormat="1" ht="12.75">
      <c r="A6" s="216"/>
      <c r="B6" s="214" t="s">
        <v>106</v>
      </c>
      <c r="C6" s="218" t="s">
        <v>213</v>
      </c>
      <c r="D6" s="220">
        <v>2688</v>
      </c>
    </row>
    <row r="7" spans="1:4" s="219" customFormat="1" ht="12.75">
      <c r="A7" s="216"/>
      <c r="B7" s="214" t="s">
        <v>214</v>
      </c>
      <c r="C7" s="218" t="s">
        <v>215</v>
      </c>
      <c r="D7" s="218">
        <v>1230</v>
      </c>
    </row>
    <row r="8" spans="1:4" s="219" customFormat="1" ht="13.5">
      <c r="A8" s="216"/>
      <c r="B8" s="214"/>
      <c r="C8" s="211" t="s">
        <v>216</v>
      </c>
      <c r="D8" s="221">
        <f>SUM(D3:D7)</f>
        <v>16323</v>
      </c>
    </row>
    <row r="9" spans="1:4" s="219" customFormat="1" ht="13.5">
      <c r="A9" s="216"/>
      <c r="B9" s="221" t="s">
        <v>88</v>
      </c>
      <c r="C9" s="222" t="s">
        <v>217</v>
      </c>
      <c r="D9" s="221"/>
    </row>
    <row r="10" spans="1:4" s="219" customFormat="1" ht="12.75">
      <c r="A10" s="216"/>
      <c r="B10" s="218" t="s">
        <v>210</v>
      </c>
      <c r="C10" s="218" t="s">
        <v>218</v>
      </c>
      <c r="D10" s="218">
        <v>0</v>
      </c>
    </row>
    <row r="11" spans="1:4" s="219" customFormat="1" ht="12.75">
      <c r="A11" s="216"/>
      <c r="B11" s="218" t="s">
        <v>130</v>
      </c>
      <c r="C11" s="218" t="s">
        <v>219</v>
      </c>
      <c r="D11" s="218">
        <v>3674</v>
      </c>
    </row>
    <row r="12" spans="1:4" s="219" customFormat="1" ht="12.75">
      <c r="A12" s="216"/>
      <c r="B12" s="218" t="s">
        <v>103</v>
      </c>
      <c r="C12" s="218" t="s">
        <v>152</v>
      </c>
      <c r="D12" s="220">
        <v>0</v>
      </c>
    </row>
    <row r="13" spans="1:4" s="219" customFormat="1" ht="13.5">
      <c r="A13" s="216"/>
      <c r="B13" s="218"/>
      <c r="C13" s="222" t="s">
        <v>220</v>
      </c>
      <c r="D13" s="223">
        <f>SUM(D10:D12)</f>
        <v>3674</v>
      </c>
    </row>
    <row r="14" spans="1:4" s="219" customFormat="1" ht="13.5">
      <c r="A14" s="216"/>
      <c r="B14" s="221" t="s">
        <v>183</v>
      </c>
      <c r="C14" s="221" t="s">
        <v>221</v>
      </c>
      <c r="D14" s="221"/>
    </row>
    <row r="15" spans="1:4" s="219" customFormat="1" ht="12.75">
      <c r="A15" s="216"/>
      <c r="B15" s="218" t="s">
        <v>210</v>
      </c>
      <c r="C15" s="218" t="s">
        <v>222</v>
      </c>
      <c r="D15" s="218">
        <v>0</v>
      </c>
    </row>
    <row r="16" spans="1:4" s="219" customFormat="1" ht="12.75">
      <c r="A16" s="216"/>
      <c r="B16" s="218" t="s">
        <v>130</v>
      </c>
      <c r="C16" s="218" t="s">
        <v>223</v>
      </c>
      <c r="D16" s="218">
        <v>0</v>
      </c>
    </row>
    <row r="17" spans="1:4" s="219" customFormat="1" ht="13.5">
      <c r="A17" s="216"/>
      <c r="B17" s="218"/>
      <c r="C17" s="221" t="s">
        <v>224</v>
      </c>
      <c r="D17" s="221">
        <v>0</v>
      </c>
    </row>
    <row r="18" spans="1:4" s="219" customFormat="1" ht="13.5">
      <c r="A18" s="216"/>
      <c r="B18" s="221" t="s">
        <v>140</v>
      </c>
      <c r="C18" s="221" t="s">
        <v>225</v>
      </c>
      <c r="D18" s="221">
        <v>0</v>
      </c>
    </row>
    <row r="19" spans="1:4" s="228" customFormat="1" ht="18.75" customHeight="1">
      <c r="A19" s="224"/>
      <c r="B19" s="225"/>
      <c r="C19" s="226" t="s">
        <v>226</v>
      </c>
      <c r="D19" s="227">
        <f>SUM(D8+D13+D17+D18)</f>
        <v>19997</v>
      </c>
    </row>
    <row r="20" spans="2:4" s="229" customFormat="1" ht="12.75">
      <c r="B20" s="230"/>
      <c r="C20" s="231"/>
      <c r="D20" s="231"/>
    </row>
    <row r="21" spans="2:4" s="232" customFormat="1" ht="12.75">
      <c r="B21" s="230"/>
      <c r="C21" s="230"/>
      <c r="D21" s="230"/>
    </row>
    <row r="22" spans="2:4" s="232" customFormat="1" ht="12.75">
      <c r="B22" s="230"/>
      <c r="C22" s="230"/>
      <c r="D22" s="230"/>
    </row>
    <row r="23" spans="2:4" s="232" customFormat="1" ht="12.75">
      <c r="B23" s="230"/>
      <c r="C23" s="230"/>
      <c r="D23" s="230"/>
    </row>
    <row r="24" spans="2:4" s="232" customFormat="1" ht="12.75">
      <c r="B24" s="230"/>
      <c r="C24" s="230"/>
      <c r="D24" s="230"/>
    </row>
    <row r="25" spans="2:4" s="232" customFormat="1" ht="12.75">
      <c r="B25" s="230"/>
      <c r="C25" s="230"/>
      <c r="D25" s="230"/>
    </row>
    <row r="26" spans="2:4" s="232" customFormat="1" ht="12.75">
      <c r="B26" s="230"/>
      <c r="C26" s="230"/>
      <c r="D26" s="230"/>
    </row>
    <row r="27" spans="2:4" s="232" customFormat="1" ht="12.75">
      <c r="B27" s="230"/>
      <c r="C27" s="230"/>
      <c r="D27" s="230"/>
    </row>
    <row r="28" spans="2:4" s="232" customFormat="1" ht="12.75">
      <c r="B28" s="230"/>
      <c r="C28" s="230"/>
      <c r="D28" s="230"/>
    </row>
    <row r="29" spans="2:4" s="232" customFormat="1" ht="12.75">
      <c r="B29" s="230"/>
      <c r="C29" s="230"/>
      <c r="D29" s="230"/>
    </row>
    <row r="30" spans="2:4" s="232" customFormat="1" ht="12.75">
      <c r="B30" s="233"/>
      <c r="C30" s="230"/>
      <c r="D30" s="230"/>
    </row>
    <row r="31" spans="2:4" ht="12.75">
      <c r="B31" s="233"/>
      <c r="C31" s="233"/>
      <c r="D31" s="233"/>
    </row>
    <row r="32" spans="2:4" ht="12.75">
      <c r="B32" s="233"/>
      <c r="C32" s="233"/>
      <c r="D32" s="233"/>
    </row>
    <row r="33" spans="2:4" ht="12.75">
      <c r="B33" s="233"/>
      <c r="C33" s="233"/>
      <c r="D33" s="233"/>
    </row>
    <row r="34" spans="2:4" ht="12.75">
      <c r="B34" s="233"/>
      <c r="C34" s="233"/>
      <c r="D34" s="233"/>
    </row>
    <row r="35" spans="2:4" ht="12.75">
      <c r="B35" s="233"/>
      <c r="C35" s="233"/>
      <c r="D35" s="233"/>
    </row>
    <row r="36" spans="3:4" ht="12.75">
      <c r="C36" s="233"/>
      <c r="D36" s="233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dőlt"NEMESNÉP KÖZSÉG ÖNKORMÁNYZATA
 KIADÁSI  ELŐIRÁNYZATAI
2013.  ÉVBEN&amp;R&amp;"Times New Roman CE,Félkövér dőlt"4. sz.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4.421875" style="44" customWidth="1"/>
    <col min="2" max="2" width="47.00390625" style="44" customWidth="1"/>
    <col min="3" max="3" width="17.00390625" style="44" customWidth="1"/>
    <col min="4" max="4" width="0.42578125" style="44" hidden="1" customWidth="1"/>
    <col min="5" max="5" width="7.8515625" style="44" hidden="1" customWidth="1"/>
    <col min="6" max="6" width="8.28125" style="44" hidden="1" customWidth="1"/>
    <col min="7" max="8" width="9.28125" style="44" hidden="1" customWidth="1"/>
    <col min="9" max="9" width="8.57421875" style="44" hidden="1" customWidth="1"/>
    <col min="10" max="16384" width="9.140625" style="44" customWidth="1"/>
  </cols>
  <sheetData>
    <row r="1" ht="17.25" customHeight="1">
      <c r="C1" s="234" t="s">
        <v>227</v>
      </c>
    </row>
    <row r="2" ht="8.25" customHeight="1"/>
    <row r="3" spans="1:3" ht="18.75" customHeight="1">
      <c r="A3" s="235"/>
      <c r="B3" s="40" t="s">
        <v>228</v>
      </c>
      <c r="C3" s="236"/>
    </row>
    <row r="4" spans="1:3" ht="9" customHeight="1">
      <c r="A4" s="235"/>
      <c r="B4" s="40"/>
      <c r="C4" s="236"/>
    </row>
    <row r="5" spans="1:3" s="38" customFormat="1" ht="18.75" customHeight="1">
      <c r="A5" s="237"/>
      <c r="B5" s="348" t="s">
        <v>229</v>
      </c>
      <c r="C5" s="349"/>
    </row>
    <row r="6" spans="1:3" s="38" customFormat="1" ht="27" customHeight="1">
      <c r="A6" s="237"/>
      <c r="B6" s="349"/>
      <c r="C6" s="349"/>
    </row>
    <row r="7" spans="1:3" s="38" customFormat="1" ht="14.25" customHeight="1">
      <c r="A7" s="237"/>
      <c r="B7" s="238"/>
      <c r="C7" s="238"/>
    </row>
    <row r="8" spans="1:3" s="38" customFormat="1" ht="15">
      <c r="A8" s="239"/>
      <c r="B8" s="239" t="s">
        <v>230</v>
      </c>
      <c r="C8" s="239"/>
    </row>
    <row r="9" ht="18.75" customHeight="1" thickBot="1">
      <c r="C9" s="44" t="s">
        <v>231</v>
      </c>
    </row>
    <row r="10" spans="1:9" ht="38.25" customHeight="1" thickBot="1">
      <c r="A10" s="240" t="s">
        <v>232</v>
      </c>
      <c r="B10" s="241" t="s">
        <v>233</v>
      </c>
      <c r="C10" s="242" t="s">
        <v>296</v>
      </c>
      <c r="D10" s="243"/>
      <c r="E10" s="243"/>
      <c r="F10" s="244"/>
      <c r="G10" s="243"/>
      <c r="H10" s="245"/>
      <c r="I10" s="245"/>
    </row>
    <row r="11" spans="1:9" ht="15" customHeight="1">
      <c r="A11" s="246" t="s">
        <v>210</v>
      </c>
      <c r="B11" s="247" t="s">
        <v>234</v>
      </c>
      <c r="C11" s="248">
        <v>2096</v>
      </c>
      <c r="D11" s="247"/>
      <c r="E11" s="247"/>
      <c r="F11" s="249"/>
      <c r="G11" s="80">
        <v>26143</v>
      </c>
      <c r="H11" s="80">
        <v>158</v>
      </c>
      <c r="I11" s="80">
        <v>26301</v>
      </c>
    </row>
    <row r="12" spans="1:9" ht="12.75" hidden="1">
      <c r="A12" s="246" t="s">
        <v>130</v>
      </c>
      <c r="B12" s="247" t="s">
        <v>234</v>
      </c>
      <c r="C12" s="250"/>
      <c r="D12" s="247"/>
      <c r="E12" s="247"/>
      <c r="F12" s="249"/>
      <c r="G12" s="80"/>
      <c r="H12" s="80"/>
      <c r="I12" s="80"/>
    </row>
    <row r="13" spans="1:9" ht="12.75">
      <c r="A13" s="246" t="s">
        <v>130</v>
      </c>
      <c r="B13" s="247" t="s">
        <v>235</v>
      </c>
      <c r="C13" s="250">
        <v>437</v>
      </c>
      <c r="D13" s="247"/>
      <c r="E13" s="247"/>
      <c r="F13" s="249"/>
      <c r="G13" s="80">
        <v>20</v>
      </c>
      <c r="H13" s="80"/>
      <c r="I13" s="80">
        <v>20</v>
      </c>
    </row>
    <row r="14" spans="1:9" ht="15" customHeight="1">
      <c r="A14" s="251">
        <v>3</v>
      </c>
      <c r="B14" s="247" t="s">
        <v>236</v>
      </c>
      <c r="C14" s="250">
        <v>155</v>
      </c>
      <c r="D14" s="247"/>
      <c r="E14" s="247"/>
      <c r="F14" s="249"/>
      <c r="G14" s="80">
        <v>0</v>
      </c>
      <c r="H14" s="80"/>
      <c r="I14" s="80">
        <v>0</v>
      </c>
    </row>
    <row r="15" spans="1:9" ht="1.5" customHeight="1">
      <c r="A15" s="251"/>
      <c r="B15" s="247"/>
      <c r="C15" s="250"/>
      <c r="D15" s="247">
        <v>0</v>
      </c>
      <c r="E15" s="247"/>
      <c r="F15" s="247"/>
      <c r="G15" s="80">
        <v>72</v>
      </c>
      <c r="H15" s="80"/>
      <c r="I15" s="80">
        <v>72</v>
      </c>
    </row>
    <row r="16" spans="1:9" ht="15" customHeight="1" hidden="1">
      <c r="A16" s="251"/>
      <c r="B16" s="247"/>
      <c r="C16" s="250"/>
      <c r="D16" s="247"/>
      <c r="E16" s="247"/>
      <c r="F16" s="247"/>
      <c r="G16" s="80">
        <v>2</v>
      </c>
      <c r="H16" s="80"/>
      <c r="I16" s="80">
        <v>2</v>
      </c>
    </row>
    <row r="17" spans="1:9" s="53" customFormat="1" ht="16.5" customHeight="1" thickBot="1">
      <c r="A17" s="252"/>
      <c r="B17" s="253" t="s">
        <v>237</v>
      </c>
      <c r="C17" s="254">
        <f>SUM(C11:C14)</f>
        <v>2688</v>
      </c>
      <c r="D17" s="255">
        <f>SUM(D13:D14)</f>
        <v>0</v>
      </c>
      <c r="E17" s="255">
        <f>SUM(E13:E14)</f>
        <v>0</v>
      </c>
      <c r="F17" s="255">
        <f>SUM(F13:F14)</f>
        <v>0</v>
      </c>
      <c r="G17" s="255">
        <f>SUM(G13:G16)</f>
        <v>94</v>
      </c>
      <c r="H17" s="255">
        <f>SUM(H13:H16)</f>
        <v>0</v>
      </c>
      <c r="I17" s="255">
        <f>SUM(I13:I16)</f>
        <v>94</v>
      </c>
    </row>
    <row r="18" spans="1:9" ht="16.5" customHeight="1">
      <c r="A18" s="256"/>
      <c r="B18" s="257" t="s">
        <v>238</v>
      </c>
      <c r="C18" s="248">
        <v>0</v>
      </c>
      <c r="D18" s="247"/>
      <c r="E18" s="247"/>
      <c r="F18" s="249"/>
      <c r="G18" s="155">
        <v>20</v>
      </c>
      <c r="H18" s="155"/>
      <c r="I18" s="155">
        <v>20</v>
      </c>
    </row>
    <row r="19" spans="1:9" ht="0.75" customHeight="1" thickBot="1">
      <c r="A19" s="251"/>
      <c r="B19" s="247"/>
      <c r="C19" s="250"/>
      <c r="D19" s="247"/>
      <c r="E19" s="247"/>
      <c r="F19" s="249"/>
      <c r="G19" s="258"/>
      <c r="H19" s="258"/>
      <c r="I19" s="258"/>
    </row>
    <row r="20" spans="1:12" ht="13.5" thickBot="1">
      <c r="A20" s="259" t="s">
        <v>239</v>
      </c>
      <c r="B20" s="260" t="s">
        <v>240</v>
      </c>
      <c r="C20" s="261">
        <f>SUM(C18:C19)</f>
        <v>0</v>
      </c>
      <c r="D20" s="243"/>
      <c r="E20" s="243"/>
      <c r="F20" s="244"/>
      <c r="G20" s="262">
        <f>SUM(G18:G19)</f>
        <v>20</v>
      </c>
      <c r="H20" s="262"/>
      <c r="I20" s="262">
        <f>SUM(I18:I19)</f>
        <v>20</v>
      </c>
      <c r="K20" s="263"/>
      <c r="L20" s="263"/>
    </row>
    <row r="21" spans="1:9" ht="12.75" hidden="1">
      <c r="A21" s="264"/>
      <c r="B21" s="265"/>
      <c r="C21" s="266"/>
      <c r="D21" s="243"/>
      <c r="E21" s="243"/>
      <c r="F21" s="244"/>
      <c r="G21" s="267"/>
      <c r="H21" s="267"/>
      <c r="I21" s="267"/>
    </row>
    <row r="22" spans="1:9" ht="18.75" customHeight="1">
      <c r="A22" s="246">
        <v>1</v>
      </c>
      <c r="B22" s="247" t="s">
        <v>241</v>
      </c>
      <c r="C22" s="250">
        <v>230</v>
      </c>
      <c r="D22" s="247"/>
      <c r="E22" s="247"/>
      <c r="F22" s="249"/>
      <c r="G22" s="80">
        <v>186</v>
      </c>
      <c r="H22" s="80">
        <v>20</v>
      </c>
      <c r="I22" s="80">
        <v>206</v>
      </c>
    </row>
    <row r="23" spans="1:9" ht="18.75" customHeight="1">
      <c r="A23" s="246">
        <v>2</v>
      </c>
      <c r="B23" s="247" t="s">
        <v>242</v>
      </c>
      <c r="C23" s="250">
        <v>0</v>
      </c>
      <c r="D23" s="247"/>
      <c r="E23" s="247"/>
      <c r="F23" s="249"/>
      <c r="G23" s="80">
        <v>370</v>
      </c>
      <c r="H23" s="80">
        <v>30</v>
      </c>
      <c r="I23" s="80">
        <v>400</v>
      </c>
    </row>
    <row r="24" spans="1:9" ht="18.75" customHeight="1">
      <c r="A24" s="246">
        <v>3</v>
      </c>
      <c r="B24" s="247" t="s">
        <v>243</v>
      </c>
      <c r="C24" s="250">
        <v>300</v>
      </c>
      <c r="D24" s="247"/>
      <c r="E24" s="247"/>
      <c r="F24" s="249"/>
      <c r="G24" s="80"/>
      <c r="H24" s="80"/>
      <c r="I24" s="80"/>
    </row>
    <row r="25" spans="1:9" ht="15.75" customHeight="1">
      <c r="A25" s="246">
        <v>4</v>
      </c>
      <c r="B25" s="247" t="s">
        <v>244</v>
      </c>
      <c r="C25" s="250">
        <v>265</v>
      </c>
      <c r="D25" s="247"/>
      <c r="E25" s="247"/>
      <c r="F25" s="249"/>
      <c r="G25" s="80">
        <v>436</v>
      </c>
      <c r="H25" s="80"/>
      <c r="I25" s="80">
        <v>436</v>
      </c>
    </row>
    <row r="26" spans="1:9" ht="15.75" customHeight="1">
      <c r="A26" s="246">
        <v>5</v>
      </c>
      <c r="B26" s="268" t="s">
        <v>245</v>
      </c>
      <c r="C26" s="250">
        <v>20</v>
      </c>
      <c r="D26" s="247"/>
      <c r="E26" s="247"/>
      <c r="F26" s="249"/>
      <c r="G26" s="80">
        <v>62</v>
      </c>
      <c r="H26" s="80"/>
      <c r="I26" s="80">
        <v>62</v>
      </c>
    </row>
    <row r="27" spans="1:9" ht="18.75" customHeight="1">
      <c r="A27" s="246">
        <v>6</v>
      </c>
      <c r="B27" s="268" t="s">
        <v>246</v>
      </c>
      <c r="C27" s="250">
        <v>225</v>
      </c>
      <c r="D27" s="247"/>
      <c r="E27" s="247"/>
      <c r="F27" s="249"/>
      <c r="G27" s="80">
        <v>725</v>
      </c>
      <c r="H27" s="80"/>
      <c r="I27" s="80">
        <v>725</v>
      </c>
    </row>
    <row r="28" spans="1:9" ht="18.75" customHeight="1">
      <c r="A28" s="246">
        <v>7</v>
      </c>
      <c r="B28" s="269" t="s">
        <v>247</v>
      </c>
      <c r="C28" s="248">
        <v>20</v>
      </c>
      <c r="D28" s="247">
        <v>222</v>
      </c>
      <c r="E28" s="247"/>
      <c r="F28" s="249"/>
      <c r="G28" s="155">
        <v>222</v>
      </c>
      <c r="H28" s="155">
        <v>-112</v>
      </c>
      <c r="I28" s="155">
        <v>110</v>
      </c>
    </row>
    <row r="29" spans="1:9" ht="18.75" customHeight="1">
      <c r="A29" s="246">
        <v>8</v>
      </c>
      <c r="B29" s="268" t="s">
        <v>248</v>
      </c>
      <c r="C29" s="250">
        <v>50</v>
      </c>
      <c r="D29" s="247"/>
      <c r="E29" s="247"/>
      <c r="F29" s="249"/>
      <c r="G29" s="80">
        <v>684</v>
      </c>
      <c r="H29" s="80"/>
      <c r="I29" s="80">
        <v>684</v>
      </c>
    </row>
    <row r="30" spans="1:9" ht="18.75" customHeight="1">
      <c r="A30" s="246">
        <v>9</v>
      </c>
      <c r="B30" s="270" t="s">
        <v>249</v>
      </c>
      <c r="C30" s="250">
        <v>20</v>
      </c>
      <c r="D30" s="247"/>
      <c r="E30" s="247"/>
      <c r="F30" s="249"/>
      <c r="G30" s="80">
        <v>60</v>
      </c>
      <c r="H30" s="80"/>
      <c r="I30" s="80">
        <v>60</v>
      </c>
    </row>
    <row r="31" spans="1:9" ht="18.75" customHeight="1">
      <c r="A31" s="309">
        <v>10</v>
      </c>
      <c r="B31" s="270" t="s">
        <v>294</v>
      </c>
      <c r="C31" s="250">
        <v>100</v>
      </c>
      <c r="D31" s="310"/>
      <c r="E31" s="310"/>
      <c r="F31" s="310"/>
      <c r="G31" s="311"/>
      <c r="H31" s="311"/>
      <c r="I31" s="311"/>
    </row>
    <row r="32" spans="1:3" ht="18" customHeight="1">
      <c r="A32" s="251"/>
      <c r="B32" s="271" t="s">
        <v>250</v>
      </c>
      <c r="C32" s="272">
        <f>SUM(C22:C31)</f>
        <v>1230</v>
      </c>
    </row>
    <row r="33" spans="1:3" ht="18" customHeight="1">
      <c r="A33" s="273"/>
      <c r="B33" s="274" t="s">
        <v>251</v>
      </c>
      <c r="C33" s="272">
        <f>SUM(C17,C20,C32)</f>
        <v>3918</v>
      </c>
    </row>
    <row r="34" spans="1:3" ht="12.75">
      <c r="A34" s="251"/>
      <c r="B34" s="247"/>
      <c r="C34" s="247"/>
    </row>
    <row r="35" ht="12.75">
      <c r="A35" s="275"/>
    </row>
    <row r="36" ht="9.75" customHeight="1">
      <c r="A36" s="275"/>
    </row>
    <row r="38" ht="9.75" customHeight="1"/>
  </sheetData>
  <sheetProtection/>
  <mergeCells count="1">
    <mergeCell ref="B5:C6"/>
  </mergeCells>
  <printOptions horizontalCentered="1"/>
  <pageMargins left="1.3779527559055118" right="0.5905511811023623" top="1.1811023622047245" bottom="0.984251968503937" header="1.4566929133858268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25.140625" style="276" customWidth="1"/>
    <col min="2" max="2" width="7.57421875" style="276" customWidth="1"/>
    <col min="3" max="4" width="7.8515625" style="276" customWidth="1"/>
    <col min="5" max="5" width="8.00390625" style="276" customWidth="1"/>
    <col min="6" max="6" width="7.421875" style="276" customWidth="1"/>
    <col min="7" max="7" width="7.00390625" style="276" customWidth="1"/>
    <col min="8" max="8" width="8.140625" style="276" customWidth="1"/>
    <col min="9" max="10" width="8.28125" style="276" customWidth="1"/>
    <col min="11" max="11" width="7.7109375" style="276" customWidth="1"/>
    <col min="12" max="12" width="8.8515625" style="276" customWidth="1"/>
    <col min="13" max="13" width="8.140625" style="276" customWidth="1"/>
    <col min="14" max="14" width="9.57421875" style="276" customWidth="1"/>
    <col min="15" max="16384" width="8.8515625" style="276" customWidth="1"/>
  </cols>
  <sheetData>
    <row r="2" spans="5:9" ht="19.5" customHeight="1">
      <c r="E2" s="350" t="s">
        <v>252</v>
      </c>
      <c r="F2" s="319"/>
      <c r="G2" s="319"/>
      <c r="H2" s="319"/>
      <c r="I2" s="319"/>
    </row>
    <row r="3" spans="1:7" ht="8.25" customHeight="1">
      <c r="A3" s="276" t="s">
        <v>253</v>
      </c>
      <c r="E3" s="277"/>
      <c r="F3" s="277"/>
      <c r="G3" s="277"/>
    </row>
    <row r="4" spans="2:14" ht="15">
      <c r="B4" s="351" t="s">
        <v>254</v>
      </c>
      <c r="C4" s="340"/>
      <c r="D4" s="340"/>
      <c r="E4" s="340"/>
      <c r="F4" s="340"/>
      <c r="G4" s="340"/>
      <c r="H4" s="340"/>
      <c r="I4" s="340"/>
      <c r="J4" s="340"/>
      <c r="K4" s="340"/>
      <c r="L4" s="352" t="s">
        <v>255</v>
      </c>
      <c r="M4" s="352"/>
      <c r="N4" s="352"/>
    </row>
    <row r="6" spans="7:12" ht="15">
      <c r="G6" s="277" t="s">
        <v>297</v>
      </c>
      <c r="L6" s="276" t="s">
        <v>53</v>
      </c>
    </row>
    <row r="7" ht="6.75" customHeight="1" thickBot="1"/>
    <row r="8" spans="1:14" s="44" customFormat="1" ht="13.5" thickBot="1">
      <c r="A8" s="278" t="s">
        <v>256</v>
      </c>
      <c r="B8" s="279" t="s">
        <v>257</v>
      </c>
      <c r="C8" s="279" t="s">
        <v>258</v>
      </c>
      <c r="D8" s="279" t="s">
        <v>259</v>
      </c>
      <c r="E8" s="279" t="s">
        <v>260</v>
      </c>
      <c r="F8" s="279" t="s">
        <v>261</v>
      </c>
      <c r="G8" s="279" t="s">
        <v>262</v>
      </c>
      <c r="H8" s="279" t="s">
        <v>263</v>
      </c>
      <c r="I8" s="279" t="s">
        <v>264</v>
      </c>
      <c r="J8" s="279" t="s">
        <v>265</v>
      </c>
      <c r="K8" s="279" t="s">
        <v>266</v>
      </c>
      <c r="L8" s="279" t="s">
        <v>267</v>
      </c>
      <c r="M8" s="279" t="s">
        <v>268</v>
      </c>
      <c r="N8" s="280" t="s">
        <v>269</v>
      </c>
    </row>
    <row r="9" spans="1:15" ht="12.75">
      <c r="A9" s="281" t="s">
        <v>270</v>
      </c>
      <c r="B9" s="282">
        <v>73</v>
      </c>
      <c r="C9" s="282">
        <v>90</v>
      </c>
      <c r="D9" s="282">
        <v>70</v>
      </c>
      <c r="E9" s="282">
        <v>159</v>
      </c>
      <c r="F9" s="282">
        <v>70</v>
      </c>
      <c r="G9" s="282">
        <v>70</v>
      </c>
      <c r="H9" s="282">
        <v>70</v>
      </c>
      <c r="I9" s="282">
        <v>70</v>
      </c>
      <c r="J9" s="282">
        <v>72</v>
      </c>
      <c r="K9" s="282">
        <v>70</v>
      </c>
      <c r="L9" s="282">
        <v>80</v>
      </c>
      <c r="M9" s="282">
        <v>85</v>
      </c>
      <c r="N9" s="283">
        <f>SUM(B9:M9)</f>
        <v>979</v>
      </c>
      <c r="O9" s="284"/>
    </row>
    <row r="10" spans="1:15" ht="12.75">
      <c r="A10" s="285" t="s">
        <v>271</v>
      </c>
      <c r="B10" s="285"/>
      <c r="C10" s="285"/>
      <c r="D10" s="285">
        <v>500</v>
      </c>
      <c r="E10" s="285"/>
      <c r="F10" s="285">
        <v>700</v>
      </c>
      <c r="G10" s="285"/>
      <c r="H10" s="285"/>
      <c r="I10" s="285"/>
      <c r="J10" s="285">
        <v>520</v>
      </c>
      <c r="K10" s="285"/>
      <c r="L10" s="285"/>
      <c r="M10" s="285">
        <v>200</v>
      </c>
      <c r="N10" s="283">
        <f aca="true" t="shared" si="0" ref="N10:N15">SUM(B10:M10)</f>
        <v>1920</v>
      </c>
      <c r="O10" s="284"/>
    </row>
    <row r="11" spans="1:15" ht="12.75">
      <c r="A11" s="285" t="s">
        <v>272</v>
      </c>
      <c r="B11" s="285">
        <v>1035</v>
      </c>
      <c r="C11" s="285">
        <v>1034</v>
      </c>
      <c r="D11" s="285">
        <v>1034</v>
      </c>
      <c r="E11" s="285">
        <v>1034</v>
      </c>
      <c r="F11" s="285">
        <v>1034</v>
      </c>
      <c r="G11" s="285">
        <v>1034</v>
      </c>
      <c r="H11" s="285">
        <v>1034</v>
      </c>
      <c r="I11" s="285">
        <v>1034</v>
      </c>
      <c r="J11" s="285">
        <v>1034</v>
      </c>
      <c r="K11" s="285">
        <v>1034</v>
      </c>
      <c r="L11" s="285">
        <v>1034</v>
      </c>
      <c r="M11" s="285">
        <v>1034</v>
      </c>
      <c r="N11" s="283">
        <f>SUM(B11:M11)</f>
        <v>12409</v>
      </c>
      <c r="O11" s="284"/>
    </row>
    <row r="12" spans="1:15" ht="27.75" customHeight="1">
      <c r="A12" s="286" t="s">
        <v>273</v>
      </c>
      <c r="B12" s="285"/>
      <c r="C12" s="285"/>
      <c r="D12" s="285"/>
      <c r="E12" s="285">
        <v>55</v>
      </c>
      <c r="F12" s="285">
        <v>55</v>
      </c>
      <c r="G12" s="285">
        <v>55</v>
      </c>
      <c r="H12" s="285">
        <v>55</v>
      </c>
      <c r="I12" s="285">
        <v>55</v>
      </c>
      <c r="J12" s="285"/>
      <c r="K12" s="285"/>
      <c r="L12" s="285"/>
      <c r="M12" s="285"/>
      <c r="N12" s="283">
        <f t="shared" si="0"/>
        <v>275</v>
      </c>
      <c r="O12" s="284"/>
    </row>
    <row r="13" spans="1:15" ht="23.25" customHeight="1">
      <c r="A13" s="287" t="s">
        <v>274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3">
        <f>SUM(B13:M13)</f>
        <v>0</v>
      </c>
      <c r="O13" s="284"/>
    </row>
    <row r="14" spans="1:15" ht="16.5" customHeight="1">
      <c r="A14" s="288" t="s">
        <v>275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3">
        <f t="shared" si="0"/>
        <v>0</v>
      </c>
      <c r="O14" s="284"/>
    </row>
    <row r="15" spans="1:15" s="292" customFormat="1" ht="12.75">
      <c r="A15" s="289" t="s">
        <v>276</v>
      </c>
      <c r="B15" s="290"/>
      <c r="C15" s="290"/>
      <c r="D15" s="290"/>
      <c r="E15" s="290"/>
      <c r="F15" s="290"/>
      <c r="G15" s="290"/>
      <c r="H15" s="290"/>
      <c r="I15" s="289"/>
      <c r="J15" s="289"/>
      <c r="K15" s="289"/>
      <c r="L15" s="289"/>
      <c r="M15" s="289"/>
      <c r="N15" s="283">
        <f t="shared" si="0"/>
        <v>0</v>
      </c>
      <c r="O15" s="291"/>
    </row>
    <row r="16" spans="1:15" s="292" customFormat="1" ht="19.5" customHeight="1">
      <c r="A16" s="293" t="s">
        <v>277</v>
      </c>
      <c r="B16" s="294"/>
      <c r="C16" s="294"/>
      <c r="D16" s="294"/>
      <c r="E16" s="294"/>
      <c r="F16" s="294"/>
      <c r="G16" s="294"/>
      <c r="H16" s="294"/>
      <c r="I16" s="295"/>
      <c r="J16" s="295"/>
      <c r="K16" s="295"/>
      <c r="L16" s="295"/>
      <c r="M16" s="295"/>
      <c r="N16" s="283">
        <f>SUM(B16:M16)</f>
        <v>0</v>
      </c>
      <c r="O16" s="291"/>
    </row>
    <row r="17" spans="1:15" s="292" customFormat="1" ht="12.75">
      <c r="A17" s="295" t="s">
        <v>278</v>
      </c>
      <c r="B17" s="294"/>
      <c r="C17" s="294"/>
      <c r="D17" s="294"/>
      <c r="E17" s="294"/>
      <c r="F17" s="294"/>
      <c r="G17" s="294"/>
      <c r="H17" s="294"/>
      <c r="I17" s="295"/>
      <c r="J17" s="295"/>
      <c r="K17" s="295"/>
      <c r="L17" s="295"/>
      <c r="M17" s="295"/>
      <c r="N17" s="283">
        <f>SUM(B17:M17)</f>
        <v>0</v>
      </c>
      <c r="O17" s="291"/>
    </row>
    <row r="18" spans="1:15" ht="13.5" thickBot="1">
      <c r="A18" s="296" t="s">
        <v>279</v>
      </c>
      <c r="B18" s="285">
        <v>900</v>
      </c>
      <c r="C18" s="285"/>
      <c r="D18" s="285"/>
      <c r="E18" s="285">
        <v>700</v>
      </c>
      <c r="F18" s="285">
        <v>500</v>
      </c>
      <c r="G18" s="285"/>
      <c r="H18" s="285">
        <v>1400</v>
      </c>
      <c r="I18" s="285">
        <v>914</v>
      </c>
      <c r="J18" s="285"/>
      <c r="K18" s="285"/>
      <c r="L18" s="285"/>
      <c r="M18" s="285"/>
      <c r="N18" s="283">
        <v>4414</v>
      </c>
      <c r="O18" s="284"/>
    </row>
    <row r="19" spans="1:15" s="292" customFormat="1" ht="13.5" thickBot="1">
      <c r="A19" s="297" t="s">
        <v>280</v>
      </c>
      <c r="B19" s="298">
        <f>SUM(B9:B18)</f>
        <v>2008</v>
      </c>
      <c r="C19" s="298">
        <f aca="true" t="shared" si="1" ref="C19:M19">SUM(C9:C18,B19)</f>
        <v>3132</v>
      </c>
      <c r="D19" s="298">
        <f t="shared" si="1"/>
        <v>4736</v>
      </c>
      <c r="E19" s="298">
        <f t="shared" si="1"/>
        <v>6684</v>
      </c>
      <c r="F19" s="298">
        <f t="shared" si="1"/>
        <v>9043</v>
      </c>
      <c r="G19" s="298">
        <f t="shared" si="1"/>
        <v>10202</v>
      </c>
      <c r="H19" s="298">
        <f t="shared" si="1"/>
        <v>12761</v>
      </c>
      <c r="I19" s="298">
        <f t="shared" si="1"/>
        <v>14834</v>
      </c>
      <c r="J19" s="298">
        <f t="shared" si="1"/>
        <v>16460</v>
      </c>
      <c r="K19" s="298">
        <f t="shared" si="1"/>
        <v>17564</v>
      </c>
      <c r="L19" s="298">
        <f t="shared" si="1"/>
        <v>18678</v>
      </c>
      <c r="M19" s="298">
        <f t="shared" si="1"/>
        <v>19997</v>
      </c>
      <c r="N19" s="299">
        <f>SUM(N9:N18)</f>
        <v>19997</v>
      </c>
      <c r="O19" s="291"/>
    </row>
    <row r="20" spans="1:15" ht="12.75">
      <c r="A20" s="284"/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</row>
    <row r="21" spans="1:14" ht="12.75" hidden="1">
      <c r="A21" s="284"/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</row>
    <row r="22" spans="1:14" ht="13.5" thickBot="1">
      <c r="A22" s="284"/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300"/>
    </row>
    <row r="23" spans="1:14" s="44" customFormat="1" ht="13.5" thickBot="1">
      <c r="A23" s="301" t="s">
        <v>281</v>
      </c>
      <c r="B23" s="302" t="s">
        <v>257</v>
      </c>
      <c r="C23" s="302" t="s">
        <v>258</v>
      </c>
      <c r="D23" s="302" t="s">
        <v>259</v>
      </c>
      <c r="E23" s="302" t="s">
        <v>260</v>
      </c>
      <c r="F23" s="302" t="s">
        <v>261</v>
      </c>
      <c r="G23" s="302" t="s">
        <v>262</v>
      </c>
      <c r="H23" s="302" t="s">
        <v>263</v>
      </c>
      <c r="I23" s="302" t="s">
        <v>264</v>
      </c>
      <c r="J23" s="302" t="s">
        <v>265</v>
      </c>
      <c r="K23" s="302" t="s">
        <v>266</v>
      </c>
      <c r="L23" s="302" t="s">
        <v>267</v>
      </c>
      <c r="M23" s="302" t="s">
        <v>268</v>
      </c>
      <c r="N23" s="303" t="s">
        <v>269</v>
      </c>
    </row>
    <row r="24" spans="1:15" ht="12.75">
      <c r="A24" s="282" t="s">
        <v>136</v>
      </c>
      <c r="B24" s="282">
        <v>316</v>
      </c>
      <c r="C24" s="282">
        <v>310</v>
      </c>
      <c r="D24" s="282">
        <v>310</v>
      </c>
      <c r="E24" s="282">
        <v>371</v>
      </c>
      <c r="F24" s="282">
        <v>371</v>
      </c>
      <c r="G24" s="282">
        <v>371</v>
      </c>
      <c r="H24" s="282">
        <v>371</v>
      </c>
      <c r="I24" s="282">
        <v>371</v>
      </c>
      <c r="J24" s="276">
        <v>317</v>
      </c>
      <c r="K24" s="276">
        <v>317</v>
      </c>
      <c r="L24" s="276">
        <v>317</v>
      </c>
      <c r="M24" s="276">
        <v>317</v>
      </c>
      <c r="N24" s="283">
        <f aca="true" t="shared" si="2" ref="N24:N30">SUM(B24:M24)</f>
        <v>4059</v>
      </c>
      <c r="O24" s="284"/>
    </row>
    <row r="25" spans="1:15" ht="12.75">
      <c r="A25" s="285" t="s">
        <v>282</v>
      </c>
      <c r="B25" s="285">
        <v>83</v>
      </c>
      <c r="C25" s="285">
        <v>83</v>
      </c>
      <c r="D25" s="285">
        <v>83</v>
      </c>
      <c r="E25" s="285">
        <v>96</v>
      </c>
      <c r="F25" s="285">
        <v>96</v>
      </c>
      <c r="G25" s="285">
        <v>96</v>
      </c>
      <c r="H25" s="285">
        <v>96</v>
      </c>
      <c r="I25" s="285">
        <v>96</v>
      </c>
      <c r="J25" s="285">
        <v>83</v>
      </c>
      <c r="K25" s="285">
        <v>83</v>
      </c>
      <c r="L25" s="285">
        <v>84</v>
      </c>
      <c r="M25" s="285">
        <v>84</v>
      </c>
      <c r="N25" s="283">
        <f t="shared" si="2"/>
        <v>1063</v>
      </c>
      <c r="O25" s="284"/>
    </row>
    <row r="26" spans="1:15" ht="12.75">
      <c r="A26" s="285" t="s">
        <v>283</v>
      </c>
      <c r="B26" s="285">
        <v>589</v>
      </c>
      <c r="C26" s="285">
        <v>379</v>
      </c>
      <c r="D26" s="285">
        <v>374</v>
      </c>
      <c r="E26" s="285">
        <v>647</v>
      </c>
      <c r="F26" s="285">
        <v>1479</v>
      </c>
      <c r="G26" s="285">
        <v>406</v>
      </c>
      <c r="H26" s="285">
        <v>934</v>
      </c>
      <c r="I26" s="285">
        <v>561</v>
      </c>
      <c r="J26" s="285">
        <v>660</v>
      </c>
      <c r="K26" s="285">
        <v>379</v>
      </c>
      <c r="L26" s="285">
        <v>424</v>
      </c>
      <c r="M26" s="285">
        <v>451</v>
      </c>
      <c r="N26" s="283">
        <f t="shared" si="2"/>
        <v>7283</v>
      </c>
      <c r="O26" s="284"/>
    </row>
    <row r="27" spans="1:15" ht="28.5" customHeight="1">
      <c r="A27" s="304" t="s">
        <v>284</v>
      </c>
      <c r="B27" s="285">
        <v>80</v>
      </c>
      <c r="C27" s="285">
        <v>80</v>
      </c>
      <c r="D27" s="285">
        <v>80</v>
      </c>
      <c r="E27" s="285">
        <v>80</v>
      </c>
      <c r="F27" s="285">
        <v>80</v>
      </c>
      <c r="G27" s="285">
        <v>80</v>
      </c>
      <c r="H27" s="285">
        <v>80</v>
      </c>
      <c r="I27" s="285">
        <v>230</v>
      </c>
      <c r="J27" s="285">
        <v>80</v>
      </c>
      <c r="K27" s="285">
        <v>80</v>
      </c>
      <c r="L27" s="285">
        <v>80</v>
      </c>
      <c r="M27" s="285">
        <v>200</v>
      </c>
      <c r="N27" s="283">
        <f t="shared" si="2"/>
        <v>1230</v>
      </c>
      <c r="O27" s="284"/>
    </row>
    <row r="28" spans="1:15" ht="20.25" customHeight="1">
      <c r="A28" s="305" t="s">
        <v>285</v>
      </c>
      <c r="B28" s="285">
        <v>175</v>
      </c>
      <c r="C28" s="285">
        <v>175</v>
      </c>
      <c r="D28" s="285">
        <v>767</v>
      </c>
      <c r="E28" s="285">
        <v>175</v>
      </c>
      <c r="F28" s="285">
        <v>175</v>
      </c>
      <c r="G28" s="285">
        <v>175</v>
      </c>
      <c r="H28" s="285">
        <v>175</v>
      </c>
      <c r="I28" s="285">
        <v>175</v>
      </c>
      <c r="J28" s="285">
        <v>174</v>
      </c>
      <c r="K28" s="285">
        <v>174</v>
      </c>
      <c r="L28" s="285">
        <v>174</v>
      </c>
      <c r="M28" s="285">
        <v>174</v>
      </c>
      <c r="N28" s="283">
        <f t="shared" si="2"/>
        <v>2688</v>
      </c>
      <c r="O28" s="284"/>
    </row>
    <row r="29" spans="1:15" ht="22.5" customHeight="1">
      <c r="A29" s="288" t="s">
        <v>286</v>
      </c>
      <c r="B29" s="285"/>
      <c r="C29" s="285"/>
      <c r="D29" s="285"/>
      <c r="E29" s="285"/>
      <c r="F29" s="285"/>
      <c r="G29" s="285"/>
      <c r="H29" s="285">
        <v>2760</v>
      </c>
      <c r="I29" s="285">
        <v>914</v>
      </c>
      <c r="J29" s="285"/>
      <c r="K29" s="285"/>
      <c r="L29" s="285"/>
      <c r="M29" s="285"/>
      <c r="N29" s="283">
        <f>SUM(B29:M29)</f>
        <v>3674</v>
      </c>
      <c r="O29" s="284"/>
    </row>
    <row r="30" spans="1:15" ht="13.5" thickBot="1">
      <c r="A30" s="285" t="s">
        <v>287</v>
      </c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3">
        <f t="shared" si="2"/>
        <v>0</v>
      </c>
      <c r="O30" s="284"/>
    </row>
    <row r="31" spans="1:15" s="292" customFormat="1" ht="13.5" thickBot="1">
      <c r="A31" s="297" t="s">
        <v>288</v>
      </c>
      <c r="B31" s="298">
        <f>SUM(B24:B30)</f>
        <v>1243</v>
      </c>
      <c r="C31" s="298">
        <f aca="true" t="shared" si="3" ref="C31:M31">SUM(C24:C30,B31)</f>
        <v>2270</v>
      </c>
      <c r="D31" s="298">
        <f t="shared" si="3"/>
        <v>3884</v>
      </c>
      <c r="E31" s="298">
        <f t="shared" si="3"/>
        <v>5253</v>
      </c>
      <c r="F31" s="298">
        <f t="shared" si="3"/>
        <v>7454</v>
      </c>
      <c r="G31" s="298">
        <f t="shared" si="3"/>
        <v>8582</v>
      </c>
      <c r="H31" s="298">
        <f t="shared" si="3"/>
        <v>12998</v>
      </c>
      <c r="I31" s="298">
        <f t="shared" si="3"/>
        <v>15345</v>
      </c>
      <c r="J31" s="298">
        <f t="shared" si="3"/>
        <v>16659</v>
      </c>
      <c r="K31" s="298">
        <f>SUM(K24:K30,J31)</f>
        <v>17692</v>
      </c>
      <c r="L31" s="298">
        <f t="shared" si="3"/>
        <v>18771</v>
      </c>
      <c r="M31" s="298">
        <f t="shared" si="3"/>
        <v>19997</v>
      </c>
      <c r="N31" s="299">
        <f>SUM(N24:N30)</f>
        <v>19997</v>
      </c>
      <c r="O31" s="291"/>
    </row>
    <row r="32" spans="1:14" ht="12.75">
      <c r="A32" s="284"/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</row>
    <row r="33" spans="1:14" ht="13.5" thickBot="1">
      <c r="A33" s="284"/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</row>
    <row r="34" spans="1:14" s="36" customFormat="1" ht="14.25" thickBot="1">
      <c r="A34" s="306" t="s">
        <v>289</v>
      </c>
      <c r="B34" s="307">
        <f>(B19-B31)</f>
        <v>765</v>
      </c>
      <c r="C34" s="307">
        <f aca="true" t="shared" si="4" ref="C34:M34">(C19-C31)</f>
        <v>862</v>
      </c>
      <c r="D34" s="307">
        <f t="shared" si="4"/>
        <v>852</v>
      </c>
      <c r="E34" s="307">
        <f t="shared" si="4"/>
        <v>1431</v>
      </c>
      <c r="F34" s="307">
        <f t="shared" si="4"/>
        <v>1589</v>
      </c>
      <c r="G34" s="307">
        <f t="shared" si="4"/>
        <v>1620</v>
      </c>
      <c r="H34" s="307">
        <f t="shared" si="4"/>
        <v>-237</v>
      </c>
      <c r="I34" s="307">
        <f t="shared" si="4"/>
        <v>-511</v>
      </c>
      <c r="J34" s="307">
        <f t="shared" si="4"/>
        <v>-199</v>
      </c>
      <c r="K34" s="307">
        <f t="shared" si="4"/>
        <v>-128</v>
      </c>
      <c r="L34" s="307">
        <f t="shared" si="4"/>
        <v>-93</v>
      </c>
      <c r="M34" s="307">
        <f t="shared" si="4"/>
        <v>0</v>
      </c>
      <c r="N34" s="106"/>
    </row>
    <row r="35" spans="1:14" ht="12.75">
      <c r="A35" s="284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</row>
    <row r="36" spans="1:14" ht="12.75">
      <c r="A36" s="284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</row>
  </sheetData>
  <sheetProtection/>
  <mergeCells count="3">
    <mergeCell ref="E2:I2"/>
    <mergeCell ref="B4:K4"/>
    <mergeCell ref="L4:N4"/>
  </mergeCells>
  <printOptions horizontalCentered="1"/>
  <pageMargins left="0.7874015748031497" right="0.7874015748031497" top="0.1968503937007874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Jegyzo</cp:lastModifiedBy>
  <cp:lastPrinted>2013-09-13T08:56:42Z</cp:lastPrinted>
  <dcterms:created xsi:type="dcterms:W3CDTF">2013-03-07T15:30:27Z</dcterms:created>
  <dcterms:modified xsi:type="dcterms:W3CDTF">2013-10-10T12:37:30Z</dcterms:modified>
  <cp:category/>
  <cp:version/>
  <cp:contentType/>
  <cp:contentStatus/>
</cp:coreProperties>
</file>