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__Aug15tol\augusztus 15-től\előterjesztések\2020\09_rendes\Költségvetés\"/>
    </mc:Choice>
  </mc:AlternateContent>
  <bookViews>
    <workbookView xWindow="0" yWindow="0" windowWidth="23040" windowHeight="8616" firstSheet="1" activeTab="1"/>
  </bookViews>
  <sheets>
    <sheet name="összesítés" sheetId="19" r:id="rId1"/>
    <sheet name=" 3.M Állami támogatások" sheetId="2" r:id="rId2"/>
  </sheets>
  <definedNames>
    <definedName name="_xlnm.Print_Area" localSheetId="1">' 3.M Állami támogatások'!$A$1:$F$46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2" l="1"/>
  <c r="E39" i="2"/>
  <c r="E42" i="2"/>
  <c r="E33" i="2"/>
  <c r="F7" i="2"/>
  <c r="E22" i="2" l="1"/>
  <c r="N19" i="19" l="1"/>
  <c r="N15" i="19"/>
  <c r="R15" i="19" s="1"/>
  <c r="H15" i="19"/>
  <c r="Q14" i="19"/>
  <c r="Q16" i="19" s="1"/>
  <c r="P14" i="19"/>
  <c r="P16" i="19" s="1"/>
  <c r="O14" i="19"/>
  <c r="O16" i="19" s="1"/>
  <c r="M14" i="19"/>
  <c r="M16" i="19" s="1"/>
  <c r="L14" i="19"/>
  <c r="L16" i="19" s="1"/>
  <c r="K14" i="19"/>
  <c r="K16" i="19" s="1"/>
  <c r="J14" i="19"/>
  <c r="J16" i="19" s="1"/>
  <c r="I14" i="19"/>
  <c r="I16" i="19" s="1"/>
  <c r="G14" i="19"/>
  <c r="G16" i="19" s="1"/>
  <c r="F14" i="19"/>
  <c r="F16" i="19" s="1"/>
  <c r="E14" i="19"/>
  <c r="E16" i="19" s="1"/>
  <c r="D14" i="19"/>
  <c r="D16" i="19" s="1"/>
  <c r="C14" i="19"/>
  <c r="C16" i="19" s="1"/>
  <c r="B14" i="19"/>
  <c r="H14" i="19" s="1"/>
  <c r="N13" i="19"/>
  <c r="R13" i="19" s="1"/>
  <c r="N12" i="19"/>
  <c r="R12" i="19" s="1"/>
  <c r="H12" i="19"/>
  <c r="N11" i="19"/>
  <c r="R11" i="19" s="1"/>
  <c r="H11" i="19"/>
  <c r="N10" i="19"/>
  <c r="R10" i="19" s="1"/>
  <c r="H10" i="19"/>
  <c r="R9" i="19"/>
  <c r="N9" i="19"/>
  <c r="H9" i="19"/>
  <c r="N8" i="19"/>
  <c r="R8" i="19" s="1"/>
  <c r="H8" i="19"/>
  <c r="N7" i="19"/>
  <c r="R7" i="19" s="1"/>
  <c r="H7" i="19"/>
  <c r="N6" i="19"/>
  <c r="R6" i="19" s="1"/>
  <c r="H6" i="19"/>
  <c r="R5" i="19"/>
  <c r="N5" i="19"/>
  <c r="H5" i="19"/>
  <c r="N4" i="19"/>
  <c r="R4" i="19" s="1"/>
  <c r="H4" i="19"/>
  <c r="N16" i="19" l="1"/>
  <c r="R16" i="19" s="1"/>
  <c r="N14" i="19"/>
  <c r="R14" i="19" s="1"/>
  <c r="B16" i="19"/>
  <c r="H16" i="19" s="1"/>
  <c r="F21" i="2" l="1"/>
  <c r="F19" i="2"/>
  <c r="F17" i="2"/>
  <c r="F15" i="2"/>
  <c r="F13" i="2"/>
  <c r="F11" i="2"/>
  <c r="F9" i="2"/>
  <c r="F22" i="2" l="1"/>
</calcChain>
</file>

<file path=xl/sharedStrings.xml><?xml version="1.0" encoding="utf-8"?>
<sst xmlns="http://schemas.openxmlformats.org/spreadsheetml/2006/main" count="141" uniqueCount="135">
  <si>
    <t>forintban</t>
  </si>
  <si>
    <t>A</t>
  </si>
  <si>
    <t>B</t>
  </si>
  <si>
    <t>C</t>
  </si>
  <si>
    <t>D</t>
  </si>
  <si>
    <t>E</t>
  </si>
  <si>
    <t>F</t>
  </si>
  <si>
    <t>Sorszám</t>
  </si>
  <si>
    <t>Megnevezés</t>
  </si>
  <si>
    <t>1.</t>
  </si>
  <si>
    <t>2.</t>
  </si>
  <si>
    <t>3.</t>
  </si>
  <si>
    <t>Zöldterület-gazdálkodással kapcsolatos feladatok</t>
  </si>
  <si>
    <t>4.</t>
  </si>
  <si>
    <t>5.</t>
  </si>
  <si>
    <t>Közvilágítás fenntartásának támogatása</t>
  </si>
  <si>
    <t>6.</t>
  </si>
  <si>
    <t>7.</t>
  </si>
  <si>
    <t>Köztemető fenntartásával kapcsolatos feladatok</t>
  </si>
  <si>
    <t>69 Ft/m2</t>
  </si>
  <si>
    <t>8.</t>
  </si>
  <si>
    <t>9.</t>
  </si>
  <si>
    <t>Közutak fenntartásának támogatása</t>
  </si>
  <si>
    <t>10.</t>
  </si>
  <si>
    <t>11.</t>
  </si>
  <si>
    <t>Egyéb önkormányzati feladatok támogatása</t>
  </si>
  <si>
    <t>12.</t>
  </si>
  <si>
    <t>13.</t>
  </si>
  <si>
    <t>Lakott külterülettel kapcsolatos feladatok</t>
  </si>
  <si>
    <t>14.</t>
  </si>
  <si>
    <t>15.</t>
  </si>
  <si>
    <t>16.</t>
  </si>
  <si>
    <t>Polgármesteri illetmény támogatása</t>
  </si>
  <si>
    <t>17.</t>
  </si>
  <si>
    <t>Önkormányzat működésének ált.támogatása összesen:</t>
  </si>
  <si>
    <t>18.</t>
  </si>
  <si>
    <t>19.</t>
  </si>
  <si>
    <t>Óvodaműködtetési támogatás</t>
  </si>
  <si>
    <t>97.400 Ft/gy</t>
  </si>
  <si>
    <t>20.</t>
  </si>
  <si>
    <t>Óvodapedagógusok bértámogatása</t>
  </si>
  <si>
    <t>4.371.500 Ft/fő</t>
  </si>
  <si>
    <t>21.</t>
  </si>
  <si>
    <t>Vezetői órakedvezményből származó létszámtöbblet</t>
  </si>
  <si>
    <t>22.</t>
  </si>
  <si>
    <t>Elismert vezetői létszám</t>
  </si>
  <si>
    <t>23.</t>
  </si>
  <si>
    <t>Vezetői létszám kötelező nevelési óraszáma (heti)</t>
  </si>
  <si>
    <t>24.</t>
  </si>
  <si>
    <t>Óvodaped. munkáját közvetlenül segítők bértámog.</t>
  </si>
  <si>
    <t>25.</t>
  </si>
  <si>
    <t>ebből dajka v. gondozó, takarító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</si>
  <si>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</si>
  <si>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</si>
  <si>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</si>
  <si>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</si>
  <si>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</si>
  <si>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</si>
  <si>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</si>
  <si>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</si>
  <si>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</si>
  <si>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</si>
  <si>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</si>
  <si>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</si>
  <si>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Pedagógus minősítésből eredő többletkiadások</t>
  </si>
  <si>
    <t>396.700 Ft/fő</t>
  </si>
  <si>
    <t>38.</t>
  </si>
  <si>
    <t>Nemzetiségi pótlék támogatása</t>
  </si>
  <si>
    <t>39.</t>
  </si>
  <si>
    <t>Óvoda támogatása összesen:</t>
  </si>
  <si>
    <t>Települési önk. szociális feladatainak egyéb támogatása</t>
  </si>
  <si>
    <t>Szünidei gyermekétkeztetés támogatása</t>
  </si>
  <si>
    <t>570 Ft/adag</t>
  </si>
  <si>
    <t>Gyermekétkeztetésben fogl. bértámogatása</t>
  </si>
  <si>
    <t>Gyermekétkeztetés üzemeltetési támogatása</t>
  </si>
  <si>
    <t>1210 Ft/fő/év</t>
  </si>
  <si>
    <t xml:space="preserve">2020. évi előirányzat </t>
  </si>
  <si>
    <t>Fajlagos összeg</t>
  </si>
  <si>
    <t>Mutató</t>
  </si>
  <si>
    <t>Kiegészített támogatás</t>
  </si>
  <si>
    <t>Önkormányzati hivatal működésének támogatása  költségvetési törvény szerint</t>
  </si>
  <si>
    <t>5 450 000 Ft/fő</t>
  </si>
  <si>
    <t>Kiegészítés 7500 Ft/fő alatti  iparűzési adó miatt</t>
  </si>
  <si>
    <t>25 200 Ft/ha</t>
  </si>
  <si>
    <t>320 000 Ft/km</t>
  </si>
  <si>
    <t>tényl.kiad.</t>
  </si>
  <si>
    <t>227 000 Ft/km</t>
  </si>
  <si>
    <t>2 700 Ft/fő</t>
  </si>
  <si>
    <t>Kiegészítés 7050 Ft/fő alatti  iparűzési adó miatt</t>
  </si>
  <si>
    <t>2 550 Ft/fő</t>
  </si>
  <si>
    <t>Kiegészítés iparűzési adó 7.500 Ft/fő összesen</t>
  </si>
  <si>
    <t>2.400.000 Ft/fő</t>
  </si>
  <si>
    <t>811.600 Ft/fő</t>
  </si>
  <si>
    <t>2.200.000 Ft/fő</t>
  </si>
  <si>
    <t>Önkormányzat 2020. évi támogatása mindösszesen:</t>
  </si>
  <si>
    <t>Kesztölc Község Önkormányzat 2020. évi mutatószámok alapján tervezett állami támogatások</t>
  </si>
  <si>
    <t>Összesen</t>
  </si>
  <si>
    <t>Dologi kiadások</t>
  </si>
  <si>
    <t>Beruházások</t>
  </si>
  <si>
    <t>Felújítások</t>
  </si>
  <si>
    <t>Kiadások összesen</t>
  </si>
  <si>
    <t>Tartalék</t>
  </si>
  <si>
    <t>Kesztölci Kiserdei Óvoda</t>
  </si>
  <si>
    <t>Kesztölc Önkormányzat</t>
  </si>
  <si>
    <t>Bevétel</t>
  </si>
  <si>
    <t>Kiadás</t>
  </si>
  <si>
    <t>Állami támogatás</t>
  </si>
  <si>
    <t>Pályázati támogatás</t>
  </si>
  <si>
    <t>Működési bevétel</t>
  </si>
  <si>
    <t>Felhalmozási bevétel</t>
  </si>
  <si>
    <t>Adóbevétel</t>
  </si>
  <si>
    <t>Maradvány</t>
  </si>
  <si>
    <t>Személyi jellegű</t>
  </si>
  <si>
    <t>Járulékok</t>
  </si>
  <si>
    <t>Ellátottak juttatásai</t>
  </si>
  <si>
    <t>Egyéb működési kiadások</t>
  </si>
  <si>
    <t>Működési kiadások</t>
  </si>
  <si>
    <t>Előleg, pályázati pénz visszafizetés</t>
  </si>
  <si>
    <t>Kesztölci Polgármesteri Hivatal</t>
  </si>
  <si>
    <t>Önkormányzat igazgatás</t>
  </si>
  <si>
    <t>Művelődés, könyvtár,rendezvények</t>
  </si>
  <si>
    <t>Zöldterület,köztemető,vagyongazd.</t>
  </si>
  <si>
    <t>Közutak,közvilágítás,csatorna</t>
  </si>
  <si>
    <t>Közcélú,gyermekétketetés,szoc.</t>
  </si>
  <si>
    <t>Egészségügyi feladatok</t>
  </si>
  <si>
    <t>Önkormányzat összesen:</t>
  </si>
  <si>
    <t>Mindösszesen:</t>
  </si>
  <si>
    <t>önkorm.2019.tény</t>
  </si>
  <si>
    <t>Köznevelési feladatok kiegészítő bértámogatása</t>
  </si>
  <si>
    <t>Önkormányzati hivatal kiegészítő bértámogatása</t>
  </si>
  <si>
    <t>Kulturális feladatok támogatása összesen</t>
  </si>
  <si>
    <t>Kulturális feladatok alaptámogatása</t>
  </si>
  <si>
    <t>Kulturális feladatok kiegészítő bértámogatása</t>
  </si>
  <si>
    <t>Intézményi gyermekétkeztetés kiegészítő bértámogatása</t>
  </si>
  <si>
    <t>Intézményi gyermekétkeztetés támogatása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</si>
</sst>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F_t_-;\-* #,##0.00\ _F_t_-;_-* &quot;-&quot;??\ _F_t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8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1" fillId="0" borderId="0"/>
    <xf numFmtId="0" fontId="1" fillId="0" borderId="0"/>
    <xf numFmtId="0" fontId="7" fillId="0" borderId="0"/>
    <xf numFmtId="164" fontId="1" fillId="0" borderId="0" applyFont="0" applyFill="0" applyBorder="0" applyAlignment="0" applyProtection="0"/>
    <xf numFmtId="0" fontId="8" fillId="0" borderId="0"/>
    <xf numFmtId="0" fontId="3" fillId="0" borderId="0"/>
  </cellStyleXfs>
  <cellXfs count="36">
    <xf numFmtId="0" fontId="0" fillId="0" borderId="0" xfId="0"/>
    <xf numFmtId="0" fontId="3" fillId="0" borderId="0" xfId="1"/>
    <xf numFmtId="0" fontId="4" fillId="0" borderId="0" xfId="1" applyFont="1" applyAlignment="1">
      <alignment horizontal="right"/>
    </xf>
    <xf numFmtId="0" fontId="3" fillId="0" borderId="1" xfId="1" applyBorder="1"/>
    <xf numFmtId="0" fontId="3" fillId="0" borderId="2" xfId="1" applyBorder="1"/>
    <xf numFmtId="0" fontId="5" fillId="0" borderId="3" xfId="1" applyFont="1" applyBorder="1" applyAlignment="1">
      <alignment horizontal="center" vertical="center"/>
    </xf>
    <xf numFmtId="0" fontId="3" fillId="0" borderId="4" xfId="1" applyBorder="1" applyAlignment="1">
      <alignment horizontal="center" vertical="center"/>
    </xf>
    <xf numFmtId="0" fontId="3" fillId="0" borderId="4" xfId="1" applyBorder="1" applyAlignment="1">
      <alignment horizontal="center" vertical="center" wrapText="1"/>
    </xf>
    <xf numFmtId="0" fontId="3" fillId="0" borderId="3" xfId="1" applyBorder="1"/>
    <xf numFmtId="0" fontId="3" fillId="0" borderId="4" xfId="1" applyBorder="1"/>
    <xf numFmtId="3" fontId="3" fillId="0" borderId="4" xfId="1" applyNumberFormat="1" applyBorder="1"/>
    <xf numFmtId="0" fontId="3" fillId="0" borderId="4" xfId="1" applyBorder="1" applyAlignment="1">
      <alignment horizontal="center"/>
    </xf>
    <xf numFmtId="3" fontId="2" fillId="0" borderId="4" xfId="1" applyNumberFormat="1" applyFont="1" applyBorder="1"/>
    <xf numFmtId="3" fontId="1" fillId="0" borderId="4" xfId="1" applyNumberFormat="1" applyFont="1" applyBorder="1"/>
    <xf numFmtId="0" fontId="2" fillId="0" borderId="4" xfId="1" applyFont="1" applyBorder="1"/>
    <xf numFmtId="0" fontId="6" fillId="0" borderId="4" xfId="1" applyFont="1" applyBorder="1"/>
    <xf numFmtId="3" fontId="6" fillId="0" borderId="4" xfId="1" applyNumberFormat="1" applyFont="1" applyBorder="1"/>
    <xf numFmtId="0" fontId="1" fillId="0" borderId="4" xfId="1" applyFont="1" applyBorder="1"/>
    <xf numFmtId="0" fontId="3" fillId="0" borderId="5" xfId="1" applyBorder="1"/>
    <xf numFmtId="0" fontId="1" fillId="0" borderId="5" xfId="1" applyFont="1" applyBorder="1"/>
    <xf numFmtId="3" fontId="2" fillId="0" borderId="5" xfId="1" applyNumberFormat="1" applyFont="1" applyBorder="1"/>
    <xf numFmtId="0" fontId="3" fillId="0" borderId="6" xfId="1" applyBorder="1"/>
    <xf numFmtId="0" fontId="3" fillId="0" borderId="7" xfId="1" applyBorder="1" applyAlignment="1">
      <alignment horizontal="center" vertical="center" wrapText="1"/>
    </xf>
    <xf numFmtId="0" fontId="3" fillId="0" borderId="4" xfId="1" applyBorder="1" applyAlignment="1">
      <alignment wrapText="1"/>
    </xf>
    <xf numFmtId="3" fontId="3" fillId="0" borderId="7" xfId="1" applyNumberFormat="1" applyBorder="1"/>
    <xf numFmtId="3" fontId="2" fillId="0" borderId="7" xfId="1" applyNumberFormat="1" applyFont="1" applyBorder="1"/>
    <xf numFmtId="3" fontId="0" fillId="0" borderId="0" xfId="0" applyNumberFormat="1"/>
    <xf numFmtId="0" fontId="3" fillId="0" borderId="7" xfId="1" applyBorder="1"/>
    <xf numFmtId="0" fontId="3" fillId="0" borderId="8" xfId="1" applyBorder="1"/>
    <xf numFmtId="3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1" applyFont="1" applyBorder="1"/>
    <xf numFmtId="0" fontId="10" fillId="0" borderId="4" xfId="1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8">
    <cellStyle name="Ezres 3" xfId="5"/>
    <cellStyle name="Normál" xfId="0" builtinId="0"/>
    <cellStyle name="Normál 2" xfId="2"/>
    <cellStyle name="Normál 2 2" xfId="6"/>
    <cellStyle name="Normál 2 3" xfId="1"/>
    <cellStyle name="Normál 3" xfId="4"/>
    <cellStyle name="Normál 3 2" xfId="7"/>
    <cellStyle name="Normá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44"/>
  <sheetViews>
    <sheetView zoomScaleNormal="100" workbookViewId="0">
      <selection activeCell="M14" sqref="M14"/>
    </sheetView>
  </sheetViews>
  <sheetFormatPr defaultRowHeight="14.4" x14ac:dyDescent="0.3"/>
  <cols>
    <col min="1" max="1" width="32.88671875" customWidth="1"/>
    <col min="2" max="2" width="12.6640625" customWidth="1"/>
    <col min="3" max="3" width="10.109375" customWidth="1"/>
    <col min="4" max="5" width="10.5546875" customWidth="1"/>
    <col min="6" max="6" width="11.33203125" customWidth="1"/>
    <col min="7" max="7" width="10.5546875" customWidth="1"/>
    <col min="8" max="8" width="11.33203125" customWidth="1"/>
    <col min="9" max="9" width="10.88671875" bestFit="1" customWidth="1"/>
    <col min="10" max="10" width="10.6640625" customWidth="1"/>
    <col min="11" max="11" width="9.88671875" bestFit="1" customWidth="1"/>
    <col min="13" max="13" width="11.44140625" customWidth="1"/>
    <col min="14" max="14" width="13" customWidth="1"/>
    <col min="15" max="15" width="12.109375" customWidth="1"/>
    <col min="16" max="16" width="10.88671875" customWidth="1"/>
    <col min="17" max="17" width="11.88671875" customWidth="1"/>
    <col min="18" max="18" width="12.5546875" customWidth="1"/>
  </cols>
  <sheetData>
    <row r="2" spans="1:23" x14ac:dyDescent="0.3">
      <c r="A2" s="34" t="s">
        <v>8</v>
      </c>
      <c r="B2" s="35" t="s">
        <v>104</v>
      </c>
      <c r="C2" s="35"/>
      <c r="D2" s="35"/>
      <c r="E2" s="35"/>
      <c r="F2" s="35"/>
      <c r="G2" s="35"/>
      <c r="H2" s="35"/>
      <c r="I2" s="35" t="s">
        <v>105</v>
      </c>
      <c r="J2" s="35"/>
      <c r="K2" s="35"/>
      <c r="L2" s="35"/>
      <c r="M2" s="35"/>
      <c r="N2" s="35"/>
      <c r="O2" s="35"/>
      <c r="P2" s="35"/>
      <c r="Q2" s="35"/>
    </row>
    <row r="3" spans="1:23" ht="54.75" customHeight="1" x14ac:dyDescent="0.3">
      <c r="A3" s="34"/>
      <c r="B3" s="30" t="s">
        <v>106</v>
      </c>
      <c r="C3" s="30" t="s">
        <v>107</v>
      </c>
      <c r="D3" s="30" t="s">
        <v>108</v>
      </c>
      <c r="E3" s="30" t="s">
        <v>109</v>
      </c>
      <c r="F3" s="30" t="s">
        <v>110</v>
      </c>
      <c r="G3" s="30" t="s">
        <v>111</v>
      </c>
      <c r="H3" s="30" t="s">
        <v>96</v>
      </c>
      <c r="I3" s="30" t="s">
        <v>112</v>
      </c>
      <c r="J3" s="30" t="s">
        <v>113</v>
      </c>
      <c r="K3" s="30" t="s">
        <v>97</v>
      </c>
      <c r="L3" s="30" t="s">
        <v>114</v>
      </c>
      <c r="M3" s="30" t="s">
        <v>115</v>
      </c>
      <c r="N3" s="30" t="s">
        <v>116</v>
      </c>
      <c r="O3" s="30" t="s">
        <v>98</v>
      </c>
      <c r="P3" s="30" t="s">
        <v>99</v>
      </c>
      <c r="Q3" s="30" t="s">
        <v>117</v>
      </c>
      <c r="R3" s="30" t="s">
        <v>100</v>
      </c>
      <c r="S3" s="31"/>
      <c r="T3" s="31"/>
      <c r="U3" s="31"/>
      <c r="V3" s="31"/>
      <c r="W3" s="31"/>
    </row>
    <row r="4" spans="1:23" ht="20.25" customHeight="1" x14ac:dyDescent="0.3">
      <c r="A4" t="s">
        <v>102</v>
      </c>
      <c r="B4" s="29">
        <v>63237330</v>
      </c>
      <c r="C4" s="29"/>
      <c r="D4" s="29"/>
      <c r="E4" s="29"/>
      <c r="F4" s="29"/>
      <c r="G4" s="29">
        <v>18881</v>
      </c>
      <c r="H4" s="29">
        <f t="shared" ref="H4:H16" si="0">SUM(B4:G4)</f>
        <v>63256211</v>
      </c>
      <c r="I4" s="29">
        <v>56683270</v>
      </c>
      <c r="J4" s="29">
        <v>9865000</v>
      </c>
      <c r="K4" s="29">
        <v>8121000</v>
      </c>
      <c r="L4" s="29"/>
      <c r="M4" s="29"/>
      <c r="N4" s="29">
        <f t="shared" ref="N4:N16" si="1">SUM(I4:M4)</f>
        <v>74669270</v>
      </c>
      <c r="O4" s="29">
        <v>425000</v>
      </c>
      <c r="P4" s="29"/>
      <c r="Q4" s="29"/>
      <c r="R4" s="29">
        <f t="shared" ref="R4:R16" si="2">N4+O4+P4+Q4</f>
        <v>75094270</v>
      </c>
      <c r="S4" s="29"/>
      <c r="T4" s="29"/>
    </row>
    <row r="5" spans="1:23" ht="18" customHeight="1" x14ac:dyDescent="0.3">
      <c r="A5" t="s">
        <v>118</v>
      </c>
      <c r="B5" s="29">
        <v>49796440</v>
      </c>
      <c r="C5" s="29"/>
      <c r="D5" s="29">
        <v>317500</v>
      </c>
      <c r="E5" s="29"/>
      <c r="F5" s="29">
        <v>220000</v>
      </c>
      <c r="G5" s="29">
        <v>445188</v>
      </c>
      <c r="H5" s="29">
        <f t="shared" si="0"/>
        <v>50779128</v>
      </c>
      <c r="I5" s="29">
        <v>37928900</v>
      </c>
      <c r="J5" s="29">
        <v>6829900</v>
      </c>
      <c r="K5" s="29">
        <v>6522000</v>
      </c>
      <c r="L5" s="29"/>
      <c r="M5" s="29"/>
      <c r="N5" s="29">
        <f t="shared" si="1"/>
        <v>51280800</v>
      </c>
      <c r="O5" s="29">
        <v>508000</v>
      </c>
      <c r="P5" s="29"/>
      <c r="Q5" s="29"/>
      <c r="R5" s="29">
        <f t="shared" si="2"/>
        <v>51788800</v>
      </c>
      <c r="S5" s="29"/>
      <c r="T5" s="29"/>
    </row>
    <row r="6" spans="1:23" x14ac:dyDescent="0.3">
      <c r="A6" t="s">
        <v>103</v>
      </c>
      <c r="B6" s="29"/>
      <c r="C6" s="29"/>
      <c r="D6" s="29"/>
      <c r="E6" s="29"/>
      <c r="F6" s="29"/>
      <c r="G6" s="29"/>
      <c r="H6" s="29">
        <f t="shared" si="0"/>
        <v>0</v>
      </c>
      <c r="I6" s="29"/>
      <c r="J6" s="29"/>
      <c r="K6" s="29"/>
      <c r="L6" s="29"/>
      <c r="M6" s="29"/>
      <c r="N6" s="29">
        <f t="shared" si="1"/>
        <v>0</v>
      </c>
      <c r="O6" s="29"/>
      <c r="P6" s="29"/>
      <c r="Q6" s="29"/>
      <c r="R6" s="29">
        <f t="shared" si="2"/>
        <v>0</v>
      </c>
      <c r="S6" s="29"/>
      <c r="T6" s="29"/>
    </row>
    <row r="7" spans="1:23" x14ac:dyDescent="0.3">
      <c r="A7" t="s">
        <v>119</v>
      </c>
      <c r="B7" s="29">
        <v>11953743</v>
      </c>
      <c r="C7" s="29">
        <v>8989292</v>
      </c>
      <c r="D7" s="29">
        <v>3454323</v>
      </c>
      <c r="E7" s="29"/>
      <c r="F7" s="29">
        <v>49980000</v>
      </c>
      <c r="G7" s="29">
        <v>62945083</v>
      </c>
      <c r="H7" s="29">
        <f t="shared" si="0"/>
        <v>137322441</v>
      </c>
      <c r="I7" s="29">
        <v>13170644</v>
      </c>
      <c r="J7" s="29">
        <v>2105154</v>
      </c>
      <c r="K7" s="29">
        <v>13919630</v>
      </c>
      <c r="L7" s="29"/>
      <c r="M7" s="29">
        <v>3738180</v>
      </c>
      <c r="N7" s="29">
        <f t="shared" si="1"/>
        <v>32933608</v>
      </c>
      <c r="O7" s="29"/>
      <c r="P7" s="29"/>
      <c r="Q7" s="29">
        <v>37462349</v>
      </c>
      <c r="R7" s="29">
        <f t="shared" si="2"/>
        <v>70395957</v>
      </c>
      <c r="S7" s="29"/>
      <c r="T7" s="29"/>
    </row>
    <row r="8" spans="1:23" x14ac:dyDescent="0.3">
      <c r="A8" t="s">
        <v>120</v>
      </c>
      <c r="B8" s="29">
        <v>3436497</v>
      </c>
      <c r="C8" s="29">
        <v>11251573</v>
      </c>
      <c r="D8" s="29">
        <v>1016000</v>
      </c>
      <c r="E8" s="29"/>
      <c r="F8" s="29"/>
      <c r="G8" s="29">
        <v>1854695</v>
      </c>
      <c r="H8" s="29">
        <f t="shared" si="0"/>
        <v>17558765</v>
      </c>
      <c r="I8" s="29">
        <v>9026000</v>
      </c>
      <c r="J8" s="29">
        <v>1624000</v>
      </c>
      <c r="K8" s="29">
        <v>7896400</v>
      </c>
      <c r="L8" s="29"/>
      <c r="M8" s="29"/>
      <c r="N8" s="29">
        <f t="shared" si="1"/>
        <v>18546400</v>
      </c>
      <c r="O8" s="29">
        <v>1562330</v>
      </c>
      <c r="P8" s="29">
        <v>11251573</v>
      </c>
      <c r="Q8" s="29"/>
      <c r="R8" s="29">
        <f t="shared" si="2"/>
        <v>31360303</v>
      </c>
      <c r="S8" s="29"/>
      <c r="T8" s="29"/>
    </row>
    <row r="9" spans="1:23" x14ac:dyDescent="0.3">
      <c r="A9" t="s">
        <v>121</v>
      </c>
      <c r="B9" s="29">
        <v>9254766</v>
      </c>
      <c r="C9" s="29"/>
      <c r="D9" s="29">
        <v>1724790</v>
      </c>
      <c r="E9" s="29">
        <v>9977000</v>
      </c>
      <c r="F9" s="29"/>
      <c r="G9" s="29">
        <v>14827250</v>
      </c>
      <c r="H9" s="29">
        <f t="shared" si="0"/>
        <v>35783806</v>
      </c>
      <c r="I9" s="29">
        <v>6830200</v>
      </c>
      <c r="J9" s="29">
        <v>1187000</v>
      </c>
      <c r="K9" s="29">
        <v>10134340</v>
      </c>
      <c r="L9" s="29"/>
      <c r="M9" s="29"/>
      <c r="N9" s="29">
        <f t="shared" si="1"/>
        <v>18151540</v>
      </c>
      <c r="O9" s="29">
        <v>53213071</v>
      </c>
      <c r="P9" s="29"/>
      <c r="Q9" s="29"/>
      <c r="R9" s="29">
        <f t="shared" si="2"/>
        <v>71364611</v>
      </c>
      <c r="S9" s="29"/>
      <c r="T9" s="29"/>
    </row>
    <row r="10" spans="1:23" x14ac:dyDescent="0.3">
      <c r="A10" t="s">
        <v>122</v>
      </c>
      <c r="B10" s="29">
        <v>18605135</v>
      </c>
      <c r="C10" s="29">
        <v>20426703</v>
      </c>
      <c r="D10" s="29">
        <v>8649678</v>
      </c>
      <c r="E10" s="29"/>
      <c r="F10" s="29"/>
      <c r="G10" s="29">
        <v>62041849</v>
      </c>
      <c r="H10" s="29">
        <f t="shared" si="0"/>
        <v>109723365</v>
      </c>
      <c r="I10" s="29"/>
      <c r="J10" s="29"/>
      <c r="K10" s="29">
        <v>18031812</v>
      </c>
      <c r="L10" s="29"/>
      <c r="M10" s="29"/>
      <c r="N10" s="29">
        <f t="shared" si="1"/>
        <v>18031812</v>
      </c>
      <c r="O10" s="29">
        <v>68311020</v>
      </c>
      <c r="P10" s="29">
        <v>11917786</v>
      </c>
      <c r="Q10" s="29"/>
      <c r="R10" s="29">
        <f t="shared" si="2"/>
        <v>98260618</v>
      </c>
      <c r="S10" s="29"/>
      <c r="T10" s="29"/>
    </row>
    <row r="11" spans="1:23" x14ac:dyDescent="0.3">
      <c r="A11" t="s">
        <v>123</v>
      </c>
      <c r="B11" s="29">
        <v>39517486</v>
      </c>
      <c r="C11" s="29"/>
      <c r="D11" s="29">
        <v>2817209</v>
      </c>
      <c r="E11" s="29"/>
      <c r="F11" s="29"/>
      <c r="G11" s="29"/>
      <c r="H11" s="29">
        <f t="shared" si="0"/>
        <v>42334695</v>
      </c>
      <c r="I11" s="29">
        <v>8373000</v>
      </c>
      <c r="J11" s="29">
        <v>1310000</v>
      </c>
      <c r="K11" s="29">
        <v>24605540</v>
      </c>
      <c r="L11" s="29">
        <v>4575000</v>
      </c>
      <c r="M11" s="29">
        <v>9012000</v>
      </c>
      <c r="N11" s="29">
        <f t="shared" si="1"/>
        <v>47875540</v>
      </c>
      <c r="O11" s="29"/>
      <c r="P11" s="29"/>
      <c r="Q11" s="29"/>
      <c r="R11" s="29">
        <f t="shared" si="2"/>
        <v>47875540</v>
      </c>
      <c r="S11" s="29"/>
      <c r="T11" s="29"/>
    </row>
    <row r="12" spans="1:23" x14ac:dyDescent="0.3">
      <c r="A12" t="s">
        <v>124</v>
      </c>
      <c r="B12" s="29">
        <v>5670000</v>
      </c>
      <c r="C12" s="29"/>
      <c r="D12" s="29">
        <v>1270000</v>
      </c>
      <c r="E12" s="29"/>
      <c r="F12" s="29"/>
      <c r="G12" s="29"/>
      <c r="H12" s="29">
        <f t="shared" si="0"/>
        <v>6940000</v>
      </c>
      <c r="I12" s="29">
        <v>7024150</v>
      </c>
      <c r="J12" s="29">
        <v>1176860</v>
      </c>
      <c r="K12" s="29">
        <v>2667200</v>
      </c>
      <c r="L12" s="29"/>
      <c r="M12" s="29">
        <v>1178251</v>
      </c>
      <c r="N12" s="29">
        <f t="shared" si="1"/>
        <v>12046461</v>
      </c>
      <c r="O12" s="29"/>
      <c r="P12" s="29"/>
      <c r="Q12" s="29"/>
      <c r="R12" s="29">
        <f t="shared" si="2"/>
        <v>12046461</v>
      </c>
      <c r="S12" s="29"/>
      <c r="T12" s="29"/>
    </row>
    <row r="13" spans="1:23" x14ac:dyDescent="0.3">
      <c r="A13" t="s">
        <v>101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>
        <v>5511851</v>
      </c>
      <c r="N13" s="29">
        <f t="shared" si="1"/>
        <v>5511851</v>
      </c>
      <c r="O13" s="29"/>
      <c r="P13" s="29"/>
      <c r="Q13" s="29"/>
      <c r="R13" s="29">
        <f t="shared" si="2"/>
        <v>5511851</v>
      </c>
      <c r="S13" s="29"/>
      <c r="T13" s="29"/>
    </row>
    <row r="14" spans="1:23" x14ac:dyDescent="0.3">
      <c r="A14" t="s">
        <v>125</v>
      </c>
      <c r="B14" s="29">
        <f t="shared" ref="B14:G14" si="3">SUM(B7:B12)</f>
        <v>88437627</v>
      </c>
      <c r="C14" s="29">
        <f t="shared" si="3"/>
        <v>40667568</v>
      </c>
      <c r="D14" s="29">
        <f t="shared" si="3"/>
        <v>18932000</v>
      </c>
      <c r="E14" s="29">
        <f t="shared" si="3"/>
        <v>9977000</v>
      </c>
      <c r="F14" s="29">
        <f t="shared" si="3"/>
        <v>49980000</v>
      </c>
      <c r="G14" s="29">
        <f t="shared" si="3"/>
        <v>141668877</v>
      </c>
      <c r="H14" s="29">
        <f t="shared" si="0"/>
        <v>349663072</v>
      </c>
      <c r="I14" s="29">
        <f>SUM(I7:I12)</f>
        <v>44423994</v>
      </c>
      <c r="J14" s="29">
        <f>SUM(J7:J12)</f>
        <v>7403014</v>
      </c>
      <c r="K14" s="29">
        <f>SUM(K7:K12)</f>
        <v>77254922</v>
      </c>
      <c r="L14" s="29">
        <f>SUM(L7:L12)</f>
        <v>4575000</v>
      </c>
      <c r="M14" s="29">
        <f>SUM(M4:M13)</f>
        <v>19440282</v>
      </c>
      <c r="N14" s="29">
        <f t="shared" si="1"/>
        <v>153097212</v>
      </c>
      <c r="O14" s="29">
        <f>SUM(O7:O12)</f>
        <v>123086421</v>
      </c>
      <c r="P14" s="29">
        <f>SUM(P7:P12)</f>
        <v>23169359</v>
      </c>
      <c r="Q14" s="29">
        <f>SUM(Q7:Q12)</f>
        <v>37462349</v>
      </c>
      <c r="R14" s="29">
        <f t="shared" si="2"/>
        <v>336815341</v>
      </c>
      <c r="S14" s="29"/>
      <c r="T14" s="29"/>
    </row>
    <row r="15" spans="1:23" x14ac:dyDescent="0.3">
      <c r="B15" s="29"/>
      <c r="C15" s="29"/>
      <c r="D15" s="29"/>
      <c r="E15" s="29"/>
      <c r="F15" s="29"/>
      <c r="G15" s="29"/>
      <c r="H15" s="29">
        <f t="shared" si="0"/>
        <v>0</v>
      </c>
      <c r="I15" s="29"/>
      <c r="J15" s="29"/>
      <c r="K15" s="29"/>
      <c r="L15" s="29"/>
      <c r="M15" s="29"/>
      <c r="N15" s="29">
        <f t="shared" si="1"/>
        <v>0</v>
      </c>
      <c r="O15" s="29"/>
      <c r="P15" s="29"/>
      <c r="Q15" s="29"/>
      <c r="R15" s="29">
        <f t="shared" si="2"/>
        <v>0</v>
      </c>
      <c r="S15" s="29"/>
      <c r="T15" s="29"/>
    </row>
    <row r="16" spans="1:23" x14ac:dyDescent="0.3">
      <c r="A16" t="s">
        <v>126</v>
      </c>
      <c r="B16" s="29">
        <f t="shared" ref="B16:G16" si="4">B4+B5+B14</f>
        <v>201471397</v>
      </c>
      <c r="C16" s="29">
        <f t="shared" si="4"/>
        <v>40667568</v>
      </c>
      <c r="D16" s="29">
        <f t="shared" si="4"/>
        <v>19249500</v>
      </c>
      <c r="E16" s="29">
        <f t="shared" si="4"/>
        <v>9977000</v>
      </c>
      <c r="F16" s="29">
        <f t="shared" si="4"/>
        <v>50200000</v>
      </c>
      <c r="G16" s="29">
        <f t="shared" si="4"/>
        <v>142132946</v>
      </c>
      <c r="H16" s="29">
        <f t="shared" si="0"/>
        <v>463698411</v>
      </c>
      <c r="I16" s="29">
        <f>I4+I5+I14</f>
        <v>139036164</v>
      </c>
      <c r="J16" s="29">
        <f>J4+J5+J14</f>
        <v>24097914</v>
      </c>
      <c r="K16" s="29">
        <f>K4+K5+K14</f>
        <v>91897922</v>
      </c>
      <c r="L16" s="29">
        <f>L4+L5+L14</f>
        <v>4575000</v>
      </c>
      <c r="M16" s="29">
        <f>M4+M5+M14</f>
        <v>19440282</v>
      </c>
      <c r="N16" s="29">
        <f t="shared" si="1"/>
        <v>279047282</v>
      </c>
      <c r="O16" s="29">
        <f>O4+O5+O14</f>
        <v>124019421</v>
      </c>
      <c r="P16" s="29">
        <f>P4+P5+P14</f>
        <v>23169359</v>
      </c>
      <c r="Q16" s="29">
        <f>Q4+Q5+Q14</f>
        <v>37462349</v>
      </c>
      <c r="R16" s="29">
        <f t="shared" si="2"/>
        <v>463698411</v>
      </c>
      <c r="S16" s="29"/>
      <c r="T16" s="29"/>
    </row>
    <row r="17" spans="2:20" x14ac:dyDescent="0.3"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</row>
    <row r="18" spans="2:20" x14ac:dyDescent="0.3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</row>
    <row r="19" spans="2:20" x14ac:dyDescent="0.3">
      <c r="B19" s="29"/>
      <c r="C19" s="29"/>
      <c r="D19" s="29"/>
      <c r="E19" s="29"/>
      <c r="F19" s="29"/>
      <c r="G19" s="29" t="s">
        <v>127</v>
      </c>
      <c r="H19" s="29"/>
      <c r="I19" s="29">
        <v>45388840</v>
      </c>
      <c r="J19" s="29">
        <v>8385835</v>
      </c>
      <c r="K19" s="29">
        <v>79448456</v>
      </c>
      <c r="L19" s="29">
        <v>5182650</v>
      </c>
      <c r="M19" s="29">
        <v>13288800</v>
      </c>
      <c r="N19" s="29">
        <f>SUM(I19:M19)</f>
        <v>151694581</v>
      </c>
      <c r="O19" s="29"/>
      <c r="P19" s="29"/>
      <c r="Q19" s="29"/>
      <c r="R19" s="29"/>
      <c r="S19" s="29"/>
      <c r="T19" s="29"/>
    </row>
    <row r="20" spans="2:20" x14ac:dyDescent="0.3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</row>
    <row r="21" spans="2:20" x14ac:dyDescent="0.3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</row>
    <row r="22" spans="2:20" x14ac:dyDescent="0.3"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</row>
    <row r="23" spans="2:20" x14ac:dyDescent="0.3"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</row>
    <row r="24" spans="2:20" x14ac:dyDescent="0.3"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</row>
    <row r="25" spans="2:20" x14ac:dyDescent="0.3"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</row>
    <row r="26" spans="2:20" x14ac:dyDescent="0.3"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</row>
    <row r="27" spans="2:20" x14ac:dyDescent="0.3"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</row>
    <row r="28" spans="2:20" x14ac:dyDescent="0.3"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</row>
    <row r="29" spans="2:20" x14ac:dyDescent="0.3"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</row>
    <row r="30" spans="2:20" x14ac:dyDescent="0.3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</row>
    <row r="31" spans="2:20" x14ac:dyDescent="0.3"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</row>
    <row r="32" spans="2:20" x14ac:dyDescent="0.3"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</row>
    <row r="33" spans="2:20" x14ac:dyDescent="0.3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</row>
    <row r="34" spans="2:20" x14ac:dyDescent="0.3"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</row>
    <row r="35" spans="2:20" x14ac:dyDescent="0.3"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</row>
    <row r="36" spans="2:20" x14ac:dyDescent="0.3"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</row>
    <row r="37" spans="2:20" x14ac:dyDescent="0.3"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</row>
    <row r="38" spans="2:20" x14ac:dyDescent="0.3"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</row>
    <row r="39" spans="2:20" x14ac:dyDescent="0.3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</row>
    <row r="40" spans="2:20" x14ac:dyDescent="0.3"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</row>
    <row r="41" spans="2:20" x14ac:dyDescent="0.3"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</row>
    <row r="42" spans="2:20" x14ac:dyDescent="0.3"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</row>
    <row r="43" spans="2:20" x14ac:dyDescent="0.3"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</row>
    <row r="44" spans="2:20" x14ac:dyDescent="0.3"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</row>
  </sheetData>
  <mergeCells count="3">
    <mergeCell ref="A2:A3"/>
    <mergeCell ref="B2:H2"/>
    <mergeCell ref="I2:Q2"/>
  </mergeCells>
  <pageMargins left="0.25" right="0.25" top="0.75" bottom="0.75" header="0.3" footer="0.3"/>
  <pageSetup paperSize="9" scale="6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H43"/>
  <sheetViews>
    <sheetView tabSelected="1" view="pageLayout" topLeftCell="A31" zoomScaleNormal="100" zoomScaleSheetLayoutView="100" workbookViewId="0">
      <selection activeCell="E45" sqref="B45:E45"/>
    </sheetView>
  </sheetViews>
  <sheetFormatPr defaultRowHeight="14.4" x14ac:dyDescent="0.3"/>
  <cols>
    <col min="1" max="1" width="5.109375" customWidth="1"/>
    <col min="2" max="2" width="52.109375" customWidth="1"/>
    <col min="3" max="3" width="14" customWidth="1"/>
    <col min="5" max="5" width="14.33203125" customWidth="1"/>
    <col min="6" max="6" width="13.6640625" customWidth="1"/>
    <col min="7" max="7" width="9.88671875" bestFit="1" customWidth="1"/>
  </cols>
  <sheetData>
    <row r="1" spans="1:6" x14ac:dyDescent="0.3">
      <c r="A1" s="1" t="s">
        <v>95</v>
      </c>
      <c r="B1" s="1"/>
      <c r="C1" s="1"/>
      <c r="D1" s="1"/>
      <c r="E1" s="1"/>
      <c r="F1" s="1"/>
    </row>
    <row r="2" spans="1:6" ht="15" thickBot="1" x14ac:dyDescent="0.35">
      <c r="A2" s="1"/>
      <c r="B2" s="1"/>
      <c r="C2" s="1"/>
      <c r="D2" s="1"/>
      <c r="E2" s="1"/>
      <c r="F2" s="2" t="s">
        <v>0</v>
      </c>
    </row>
    <row r="3" spans="1:6" x14ac:dyDescent="0.3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21" t="s">
        <v>6</v>
      </c>
    </row>
    <row r="4" spans="1:6" ht="48.75" customHeight="1" x14ac:dyDescent="0.3">
      <c r="A4" s="5" t="s">
        <v>7</v>
      </c>
      <c r="B4" s="6" t="s">
        <v>8</v>
      </c>
      <c r="C4" s="7" t="s">
        <v>77</v>
      </c>
      <c r="D4" s="7" t="s">
        <v>78</v>
      </c>
      <c r="E4" s="7" t="s">
        <v>76</v>
      </c>
      <c r="F4" s="22" t="s">
        <v>79</v>
      </c>
    </row>
    <row r="5" spans="1:6" ht="27" x14ac:dyDescent="0.3">
      <c r="A5" s="8" t="s">
        <v>9</v>
      </c>
      <c r="B5" s="23" t="s">
        <v>80</v>
      </c>
      <c r="C5" s="9" t="s">
        <v>81</v>
      </c>
      <c r="D5" s="9">
        <v>7.49</v>
      </c>
      <c r="E5" s="10">
        <v>40820500</v>
      </c>
      <c r="F5" s="24"/>
    </row>
    <row r="6" spans="1:6" x14ac:dyDescent="0.3">
      <c r="A6" s="8" t="s">
        <v>10</v>
      </c>
      <c r="B6" s="9" t="s">
        <v>82</v>
      </c>
      <c r="C6" s="9"/>
      <c r="D6" s="9"/>
      <c r="E6" s="10">
        <v>18833950</v>
      </c>
      <c r="F6" s="24"/>
    </row>
    <row r="7" spans="1:6" x14ac:dyDescent="0.3">
      <c r="A7" s="8" t="s">
        <v>11</v>
      </c>
      <c r="B7" s="9" t="s">
        <v>129</v>
      </c>
      <c r="C7" s="9"/>
      <c r="D7" s="9"/>
      <c r="E7" s="10">
        <v>273644</v>
      </c>
      <c r="F7" s="24">
        <f>E5+E6+E7</f>
        <v>59928094</v>
      </c>
    </row>
    <row r="8" spans="1:6" x14ac:dyDescent="0.3">
      <c r="A8" s="8" t="s">
        <v>13</v>
      </c>
      <c r="B8" s="9" t="s">
        <v>12</v>
      </c>
      <c r="C8" s="9" t="s">
        <v>83</v>
      </c>
      <c r="D8" s="9">
        <v>170.2</v>
      </c>
      <c r="E8" s="10">
        <v>4289040</v>
      </c>
      <c r="F8" s="24"/>
    </row>
    <row r="9" spans="1:6" x14ac:dyDescent="0.3">
      <c r="A9" s="8" t="s">
        <v>14</v>
      </c>
      <c r="B9" s="9" t="s">
        <v>82</v>
      </c>
      <c r="C9" s="9"/>
      <c r="D9" s="9"/>
      <c r="E9" s="10">
        <v>1978897</v>
      </c>
      <c r="F9" s="24">
        <f>SUM(E8:E9)</f>
        <v>6267937</v>
      </c>
    </row>
    <row r="10" spans="1:6" x14ac:dyDescent="0.3">
      <c r="A10" s="8" t="s">
        <v>16</v>
      </c>
      <c r="B10" s="9" t="s">
        <v>15</v>
      </c>
      <c r="C10" s="9" t="s">
        <v>84</v>
      </c>
      <c r="D10" s="9">
        <v>18</v>
      </c>
      <c r="E10" s="10">
        <v>5760000</v>
      </c>
      <c r="F10" s="24"/>
    </row>
    <row r="11" spans="1:6" x14ac:dyDescent="0.3">
      <c r="A11" s="8" t="s">
        <v>17</v>
      </c>
      <c r="B11" s="9" t="s">
        <v>82</v>
      </c>
      <c r="C11" s="9"/>
      <c r="D11" s="9"/>
      <c r="E11" s="10">
        <v>2657043</v>
      </c>
      <c r="F11" s="24">
        <f>SUM(E10:E11)</f>
        <v>8417043</v>
      </c>
    </row>
    <row r="12" spans="1:6" x14ac:dyDescent="0.3">
      <c r="A12" s="8" t="s">
        <v>20</v>
      </c>
      <c r="B12" s="9" t="s">
        <v>18</v>
      </c>
      <c r="C12" s="11" t="s">
        <v>19</v>
      </c>
      <c r="D12" s="9" t="s">
        <v>85</v>
      </c>
      <c r="E12" s="10">
        <v>1304445</v>
      </c>
      <c r="F12" s="24"/>
    </row>
    <row r="13" spans="1:6" x14ac:dyDescent="0.3">
      <c r="A13" s="8" t="s">
        <v>21</v>
      </c>
      <c r="B13" s="9" t="s">
        <v>82</v>
      </c>
      <c r="C13" s="11"/>
      <c r="D13" s="9"/>
      <c r="E13" s="10">
        <v>602384</v>
      </c>
      <c r="F13" s="24">
        <f>SUM(E12:E13)</f>
        <v>1906829</v>
      </c>
    </row>
    <row r="14" spans="1:6" x14ac:dyDescent="0.3">
      <c r="A14" s="8" t="s">
        <v>23</v>
      </c>
      <c r="B14" s="9" t="s">
        <v>22</v>
      </c>
      <c r="C14" s="9" t="s">
        <v>86</v>
      </c>
      <c r="D14" s="9">
        <v>30.71</v>
      </c>
      <c r="E14" s="10">
        <v>6971170</v>
      </c>
      <c r="F14" s="24"/>
    </row>
    <row r="15" spans="1:6" x14ac:dyDescent="0.3">
      <c r="A15" s="8" t="s">
        <v>24</v>
      </c>
      <c r="B15" s="9" t="s">
        <v>82</v>
      </c>
      <c r="C15" s="9"/>
      <c r="D15" s="9"/>
      <c r="E15" s="10">
        <v>3216390</v>
      </c>
      <c r="F15" s="24">
        <f>SUM(E14:E15)</f>
        <v>10187560</v>
      </c>
    </row>
    <row r="16" spans="1:6" x14ac:dyDescent="0.3">
      <c r="A16" s="8" t="s">
        <v>26</v>
      </c>
      <c r="B16" s="9" t="s">
        <v>25</v>
      </c>
      <c r="C16" s="9" t="s">
        <v>87</v>
      </c>
      <c r="D16" s="9">
        <v>2747</v>
      </c>
      <c r="E16" s="10">
        <v>7416900</v>
      </c>
      <c r="F16" s="24"/>
    </row>
    <row r="17" spans="1:8" x14ac:dyDescent="0.3">
      <c r="A17" s="8" t="s">
        <v>27</v>
      </c>
      <c r="B17" s="9" t="s">
        <v>88</v>
      </c>
      <c r="C17" s="9"/>
      <c r="D17" s="9"/>
      <c r="E17" s="10">
        <v>3422043</v>
      </c>
      <c r="F17" s="24">
        <f>SUM(E16:E17)</f>
        <v>10838943</v>
      </c>
    </row>
    <row r="18" spans="1:8" x14ac:dyDescent="0.3">
      <c r="A18" s="8" t="s">
        <v>29</v>
      </c>
      <c r="B18" s="9" t="s">
        <v>28</v>
      </c>
      <c r="C18" s="9" t="s">
        <v>89</v>
      </c>
      <c r="D18" s="9">
        <v>17</v>
      </c>
      <c r="E18" s="10">
        <v>43350</v>
      </c>
      <c r="F18" s="24"/>
    </row>
    <row r="19" spans="1:8" x14ac:dyDescent="0.3">
      <c r="A19" s="8" t="s">
        <v>30</v>
      </c>
      <c r="B19" s="9" t="s">
        <v>82</v>
      </c>
      <c r="C19" s="9"/>
      <c r="D19" s="9"/>
      <c r="E19" s="10">
        <v>20001</v>
      </c>
      <c r="F19" s="24">
        <f>SUM(E18:E19)</f>
        <v>63351</v>
      </c>
    </row>
    <row r="20" spans="1:8" x14ac:dyDescent="0.3">
      <c r="A20" s="8" t="s">
        <v>31</v>
      </c>
      <c r="B20" s="9" t="s">
        <v>90</v>
      </c>
      <c r="C20" s="10">
        <v>27618530</v>
      </c>
      <c r="D20" s="9"/>
      <c r="E20" s="13">
        <v>840800</v>
      </c>
      <c r="F20" s="24"/>
    </row>
    <row r="21" spans="1:8" x14ac:dyDescent="0.3">
      <c r="A21" s="8" t="s">
        <v>33</v>
      </c>
      <c r="B21" s="9" t="s">
        <v>32</v>
      </c>
      <c r="C21" s="10"/>
      <c r="D21" s="9"/>
      <c r="E21" s="13"/>
      <c r="F21" s="24">
        <f>SUM(E20:E21)</f>
        <v>840800</v>
      </c>
    </row>
    <row r="22" spans="1:8" x14ac:dyDescent="0.3">
      <c r="A22" s="8" t="s">
        <v>35</v>
      </c>
      <c r="B22" s="14" t="s">
        <v>34</v>
      </c>
      <c r="C22" s="14"/>
      <c r="D22" s="14"/>
      <c r="E22" s="12">
        <f>SUM(E5:E21)</f>
        <v>98450557</v>
      </c>
      <c r="F22" s="25">
        <f>SUM(F6:F19)+F21</f>
        <v>98450557</v>
      </c>
      <c r="G22" s="26"/>
    </row>
    <row r="23" spans="1:8" x14ac:dyDescent="0.3">
      <c r="A23" s="8" t="s">
        <v>36</v>
      </c>
      <c r="B23" s="9" t="s">
        <v>37</v>
      </c>
      <c r="C23" s="9" t="s">
        <v>38</v>
      </c>
      <c r="D23" s="9">
        <v>87.7</v>
      </c>
      <c r="E23" s="10">
        <v>8668600</v>
      </c>
      <c r="F23" s="27"/>
      <c r="G23" s="26"/>
      <c r="H23" s="26"/>
    </row>
    <row r="24" spans="1:8" x14ac:dyDescent="0.3">
      <c r="A24" s="8" t="s">
        <v>39</v>
      </c>
      <c r="B24" s="9" t="s">
        <v>40</v>
      </c>
      <c r="C24" s="9" t="s">
        <v>41</v>
      </c>
      <c r="D24" s="9">
        <v>8.1</v>
      </c>
      <c r="E24" s="10">
        <v>35846300</v>
      </c>
      <c r="F24" s="27"/>
    </row>
    <row r="25" spans="1:8" x14ac:dyDescent="0.3">
      <c r="A25" s="8" t="s">
        <v>42</v>
      </c>
      <c r="B25" s="15" t="s">
        <v>43</v>
      </c>
      <c r="C25" s="15"/>
      <c r="D25" s="15">
        <v>0.94</v>
      </c>
      <c r="E25" s="16"/>
      <c r="F25" s="27"/>
    </row>
    <row r="26" spans="1:8" x14ac:dyDescent="0.3">
      <c r="A26" s="8" t="s">
        <v>44</v>
      </c>
      <c r="B26" s="15" t="s">
        <v>45</v>
      </c>
      <c r="C26" s="15"/>
      <c r="D26" s="15">
        <v>2</v>
      </c>
      <c r="E26" s="16"/>
      <c r="F26" s="27"/>
    </row>
    <row r="27" spans="1:8" x14ac:dyDescent="0.3">
      <c r="A27" s="8" t="s">
        <v>46</v>
      </c>
      <c r="B27" s="15" t="s">
        <v>47</v>
      </c>
      <c r="C27" s="15"/>
      <c r="D27" s="15">
        <v>34</v>
      </c>
      <c r="E27" s="16"/>
      <c r="F27" s="27"/>
    </row>
    <row r="28" spans="1:8" x14ac:dyDescent="0.3">
      <c r="A28" s="8" t="s">
        <v>48</v>
      </c>
      <c r="B28" s="9" t="s">
        <v>49</v>
      </c>
      <c r="C28" s="9" t="s">
        <v>91</v>
      </c>
      <c r="D28" s="9">
        <v>5</v>
      </c>
      <c r="E28" s="10">
        <v>12000000</v>
      </c>
      <c r="F28" s="27"/>
    </row>
    <row r="29" spans="1:8" x14ac:dyDescent="0.3">
      <c r="A29" s="8" t="s">
        <v>50</v>
      </c>
      <c r="B29" s="15" t="s">
        <v>51</v>
      </c>
      <c r="C29" s="15"/>
      <c r="D29" s="15">
        <v>4</v>
      </c>
      <c r="E29" s="16"/>
      <c r="F29" s="27"/>
    </row>
    <row r="30" spans="1:8" x14ac:dyDescent="0.3">
      <c r="A30" s="8" t="s">
        <v>52</v>
      </c>
      <c r="B30" s="17" t="s">
        <v>64</v>
      </c>
      <c r="C30" s="17" t="s">
        <v>65</v>
      </c>
      <c r="D30" s="17">
        <v>3</v>
      </c>
      <c r="E30" s="13">
        <v>1157042</v>
      </c>
      <c r="F30" s="27"/>
    </row>
    <row r="31" spans="1:8" x14ac:dyDescent="0.3">
      <c r="A31" s="8" t="s">
        <v>53</v>
      </c>
      <c r="B31" s="17" t="s">
        <v>67</v>
      </c>
      <c r="C31" s="9" t="s">
        <v>92</v>
      </c>
      <c r="D31" s="17">
        <v>8</v>
      </c>
      <c r="E31" s="13">
        <v>6492800</v>
      </c>
      <c r="F31" s="27"/>
    </row>
    <row r="32" spans="1:8" x14ac:dyDescent="0.3">
      <c r="A32" s="8" t="s">
        <v>54</v>
      </c>
      <c r="B32" s="32" t="s">
        <v>128</v>
      </c>
      <c r="C32" s="9"/>
      <c r="D32" s="17"/>
      <c r="E32" s="13">
        <v>4242883</v>
      </c>
      <c r="F32" s="27"/>
    </row>
    <row r="33" spans="1:6" x14ac:dyDescent="0.3">
      <c r="A33" s="8" t="s">
        <v>55</v>
      </c>
      <c r="B33" s="14" t="s">
        <v>69</v>
      </c>
      <c r="C33" s="14"/>
      <c r="D33" s="14"/>
      <c r="E33" s="12">
        <f>SUM(E23:E32)</f>
        <v>68407625</v>
      </c>
      <c r="F33" s="27"/>
    </row>
    <row r="34" spans="1:6" x14ac:dyDescent="0.3">
      <c r="A34" s="8" t="s">
        <v>56</v>
      </c>
      <c r="B34" s="33" t="s">
        <v>70</v>
      </c>
      <c r="C34" s="14"/>
      <c r="D34" s="14"/>
      <c r="E34" s="12">
        <v>12759000</v>
      </c>
      <c r="F34" s="27"/>
    </row>
    <row r="35" spans="1:6" x14ac:dyDescent="0.3">
      <c r="A35" s="8" t="s">
        <v>57</v>
      </c>
      <c r="B35" s="9" t="s">
        <v>71</v>
      </c>
      <c r="C35" s="9" t="s">
        <v>72</v>
      </c>
      <c r="D35" s="17">
        <v>192</v>
      </c>
      <c r="E35" s="13">
        <v>109440</v>
      </c>
      <c r="F35" s="27"/>
    </row>
    <row r="36" spans="1:6" x14ac:dyDescent="0.3">
      <c r="A36" s="8" t="s">
        <v>58</v>
      </c>
      <c r="B36" s="17" t="s">
        <v>73</v>
      </c>
      <c r="C36" s="17" t="s">
        <v>93</v>
      </c>
      <c r="D36" s="17">
        <v>4.51</v>
      </c>
      <c r="E36" s="13">
        <v>9922000</v>
      </c>
      <c r="F36" s="27"/>
    </row>
    <row r="37" spans="1:6" x14ac:dyDescent="0.3">
      <c r="A37" s="8" t="s">
        <v>59</v>
      </c>
      <c r="B37" s="9" t="s">
        <v>74</v>
      </c>
      <c r="C37" s="17"/>
      <c r="D37" s="17"/>
      <c r="E37" s="13">
        <v>10319783</v>
      </c>
      <c r="F37" s="27"/>
    </row>
    <row r="38" spans="1:6" x14ac:dyDescent="0.3">
      <c r="A38" s="8" t="s">
        <v>60</v>
      </c>
      <c r="B38" s="9" t="s">
        <v>133</v>
      </c>
      <c r="C38" s="17"/>
      <c r="D38" s="17"/>
      <c r="E38" s="13">
        <v>793760</v>
      </c>
      <c r="F38" s="27"/>
    </row>
    <row r="39" spans="1:6" x14ac:dyDescent="0.3">
      <c r="A39" s="8" t="s">
        <v>61</v>
      </c>
      <c r="B39" s="33" t="s">
        <v>134</v>
      </c>
      <c r="C39" s="14"/>
      <c r="D39" s="14"/>
      <c r="E39" s="12">
        <f>SUM(E35:E38)</f>
        <v>21144983</v>
      </c>
      <c r="F39" s="27"/>
    </row>
    <row r="40" spans="1:6" x14ac:dyDescent="0.3">
      <c r="A40" s="8" t="s">
        <v>62</v>
      </c>
      <c r="B40" s="17" t="s">
        <v>131</v>
      </c>
      <c r="C40" s="17" t="s">
        <v>75</v>
      </c>
      <c r="D40" s="17">
        <v>2747</v>
      </c>
      <c r="E40" s="13">
        <v>3436497</v>
      </c>
      <c r="F40" s="27"/>
    </row>
    <row r="41" spans="1:6" x14ac:dyDescent="0.3">
      <c r="A41" s="8" t="s">
        <v>63</v>
      </c>
      <c r="B41" s="32" t="s">
        <v>132</v>
      </c>
      <c r="C41" s="17"/>
      <c r="D41" s="17"/>
      <c r="E41" s="13">
        <v>1181210</v>
      </c>
      <c r="F41" s="27"/>
    </row>
    <row r="42" spans="1:6" x14ac:dyDescent="0.3">
      <c r="A42" s="8" t="s">
        <v>66</v>
      </c>
      <c r="B42" s="14" t="s">
        <v>130</v>
      </c>
      <c r="C42" s="17"/>
      <c r="D42" s="17"/>
      <c r="E42" s="12">
        <f>SUM(E40:E41)</f>
        <v>4617707</v>
      </c>
      <c r="F42" s="27"/>
    </row>
    <row r="43" spans="1:6" ht="15" thickBot="1" x14ac:dyDescent="0.35">
      <c r="A43" s="8" t="s">
        <v>68</v>
      </c>
      <c r="B43" s="18" t="s">
        <v>94</v>
      </c>
      <c r="C43" s="19"/>
      <c r="D43" s="19"/>
      <c r="E43" s="20">
        <f>E22+E33+E34+E39+E42</f>
        <v>205379872</v>
      </c>
      <c r="F43" s="28"/>
    </row>
  </sheetData>
  <phoneticPr fontId="9" type="noConversion"/>
  <printOptions horizontalCentered="1"/>
  <pageMargins left="0.25" right="0.25" top="0.75" bottom="0.75" header="0.3" footer="0.3"/>
  <pageSetup paperSize="9" scale="91" orientation="portrait" r:id="rId1"/>
  <headerFooter>
    <oddHeader>&amp;L3. melléklet a 12/2020.(X.01.) önkormányzati rendelethez</oddHead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összesítés</vt:lpstr>
      <vt:lpstr> 3.M Állami támogatások</vt:lpstr>
      <vt:lpstr>' 3.M Állami támogatások'!Nyomtatási_terület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ASP3</dc:creator>
  <cp:lastModifiedBy>Jegyző</cp:lastModifiedBy>
  <cp:lastPrinted>2020-09-11T14:37:17Z</cp:lastPrinted>
  <dcterms:created xsi:type="dcterms:W3CDTF">2019-11-20T12:52:52Z</dcterms:created>
  <dcterms:modified xsi:type="dcterms:W3CDTF">2020-10-05T10:55:18Z</dcterms:modified>
</cp:coreProperties>
</file>