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alo\Documents\VESZKÉNY\TESTÜLETI ÜLÉS\2017.07.03\"/>
    </mc:Choice>
  </mc:AlternateContent>
  <bookViews>
    <workbookView xWindow="0" yWindow="0" windowWidth="20490" windowHeight="7755" activeTab="4"/>
  </bookViews>
  <sheets>
    <sheet name="Szöveges magyarázat" sheetId="6" r:id="rId1"/>
    <sheet name="1. Bevétel" sheetId="4" r:id="rId2"/>
    <sheet name="2. Kiadás" sheetId="5" r:id="rId3"/>
    <sheet name="1.1.sz.mell." sheetId="2" r:id="rId4"/>
    <sheet name="2. sz.mell." sheetId="3" r:id="rId5"/>
  </sheets>
  <definedNames>
    <definedName name="_xlnm.Print_Area" localSheetId="1">'1. Bevétel'!$A$1:$D$37</definedName>
    <definedName name="_xlnm.Print_Area" localSheetId="2">'2. Kiadás'!$A$1:$J$60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5" l="1"/>
  <c r="B48" i="5"/>
  <c r="C43" i="5"/>
  <c r="B43" i="5"/>
  <c r="C36" i="5"/>
  <c r="B36" i="5"/>
  <c r="C29" i="5"/>
  <c r="B29" i="5"/>
  <c r="B37" i="5" s="1"/>
  <c r="C20" i="5"/>
  <c r="B20" i="5"/>
  <c r="C15" i="5"/>
  <c r="C16" i="5" s="1"/>
  <c r="B15" i="5"/>
  <c r="B16" i="5" s="1"/>
  <c r="C11" i="5"/>
  <c r="B11" i="5"/>
  <c r="C33" i="4"/>
  <c r="B33" i="4"/>
  <c r="C29" i="4"/>
  <c r="B29" i="4"/>
  <c r="C21" i="4"/>
  <c r="C37" i="4" s="1"/>
  <c r="B21" i="4"/>
  <c r="C12" i="4"/>
  <c r="B12" i="4"/>
  <c r="B37" i="4" s="1"/>
  <c r="C37" i="5" l="1"/>
  <c r="G42" i="3" l="1"/>
  <c r="B42" i="3"/>
  <c r="H41" i="3"/>
  <c r="G41" i="3"/>
  <c r="C41" i="3"/>
  <c r="H36" i="3"/>
  <c r="H42" i="3" s="1"/>
  <c r="D43" i="3" s="1"/>
  <c r="G36" i="3"/>
  <c r="F36" i="3"/>
  <c r="F42" i="3" s="1"/>
  <c r="B43" i="3" s="1"/>
  <c r="D36" i="3"/>
  <c r="D42" i="3" s="1"/>
  <c r="C36" i="3"/>
  <c r="C42" i="3" s="1"/>
  <c r="G43" i="3" s="1"/>
  <c r="B36" i="3"/>
  <c r="G27" i="3"/>
  <c r="G44" i="3" s="1"/>
  <c r="B27" i="3"/>
  <c r="B44" i="3" s="1"/>
  <c r="H26" i="3"/>
  <c r="H27" i="3" s="1"/>
  <c r="D28" i="3" s="1"/>
  <c r="G26" i="3"/>
  <c r="F26" i="3"/>
  <c r="C26" i="3"/>
  <c r="G21" i="3"/>
  <c r="F21" i="3"/>
  <c r="F27" i="3" s="1"/>
  <c r="D21" i="3"/>
  <c r="D27" i="3" s="1"/>
  <c r="C21" i="3"/>
  <c r="C27" i="3" s="1"/>
  <c r="B21" i="3"/>
  <c r="B45" i="2"/>
  <c r="G31" i="2"/>
  <c r="F31" i="2"/>
  <c r="H22" i="2"/>
  <c r="G22" i="2"/>
  <c r="F22" i="2"/>
  <c r="D22" i="2"/>
  <c r="C22" i="2"/>
  <c r="B22" i="2"/>
  <c r="H16" i="2"/>
  <c r="H28" i="2" s="1"/>
  <c r="H33" i="2" s="1"/>
  <c r="G16" i="2"/>
  <c r="G28" i="2" s="1"/>
  <c r="G33" i="2" s="1"/>
  <c r="F16" i="2"/>
  <c r="F28" i="2" s="1"/>
  <c r="F33" i="2" s="1"/>
  <c r="D16" i="2"/>
  <c r="D28" i="2" s="1"/>
  <c r="D33" i="2" s="1"/>
  <c r="C16" i="2"/>
  <c r="C28" i="2" s="1"/>
  <c r="C33" i="2" s="1"/>
  <c r="C38" i="2" s="1"/>
  <c r="C10" i="2"/>
  <c r="B10" i="2"/>
  <c r="B16" i="2" s="1"/>
  <c r="B28" i="2" s="1"/>
  <c r="B33" i="2" s="1"/>
  <c r="B38" i="2" s="1"/>
  <c r="H28" i="3" l="1"/>
  <c r="D44" i="3"/>
  <c r="F44" i="3"/>
  <c r="G28" i="3"/>
  <c r="C44" i="3"/>
  <c r="H43" i="3"/>
  <c r="C43" i="3"/>
  <c r="F28" i="3"/>
  <c r="C28" i="3"/>
  <c r="D38" i="2"/>
</calcChain>
</file>

<file path=xl/sharedStrings.xml><?xml version="1.0" encoding="utf-8"?>
<sst xmlns="http://schemas.openxmlformats.org/spreadsheetml/2006/main" count="254" uniqueCount="218">
  <si>
    <t xml:space="preserve">2017. évi Költségvetési mérleg </t>
  </si>
  <si>
    <t>1.1. számú melléklet</t>
  </si>
  <si>
    <t>BEVÉTELEK</t>
  </si>
  <si>
    <t>2017. évi eredeti</t>
  </si>
  <si>
    <t>2017. évi módosított</t>
  </si>
  <si>
    <t>KIADÁSOK</t>
  </si>
  <si>
    <t>Intézményi működési bevételek</t>
  </si>
  <si>
    <t>Személyi juttatások</t>
  </si>
  <si>
    <t>Közhatalmi bevételek</t>
  </si>
  <si>
    <t>Munkaadókat terhelő járulék</t>
  </si>
  <si>
    <t>Állami támogatás</t>
  </si>
  <si>
    <t>Dologi kiadás</t>
  </si>
  <si>
    <t>Működési célú átvétel ÁH-n belülről</t>
  </si>
  <si>
    <t>Működési célú átadás ÁH-n belülre</t>
  </si>
  <si>
    <t>Működési célú átvétel ÁH-n kívülről</t>
  </si>
  <si>
    <t>Működési célú átadás ÁH-n kívülre</t>
  </si>
  <si>
    <t>Átengedett központi adók</t>
  </si>
  <si>
    <t>Szociális juttatás</t>
  </si>
  <si>
    <t>Közös hivatal működési támogatása</t>
  </si>
  <si>
    <t xml:space="preserve">         Működési bevételek</t>
  </si>
  <si>
    <t xml:space="preserve">         Működési kiadások összesen</t>
  </si>
  <si>
    <t>Tárgyi eszköz értékesítés</t>
  </si>
  <si>
    <t>Beruházás</t>
  </si>
  <si>
    <t>Felhalm.célú önkorm. támogatás</t>
  </si>
  <si>
    <t>Felújítás</t>
  </si>
  <si>
    <t>Felhalmozási célú átvétel ÁH-n belülről</t>
  </si>
  <si>
    <t>Felhalmozási célú átadás ÁH-n belülre</t>
  </si>
  <si>
    <t>Felhalmozási célú átvétel ÁH-n kívülről</t>
  </si>
  <si>
    <t>Felhalmozási célú átadás ÁH-n kívülre</t>
  </si>
  <si>
    <t xml:space="preserve">          Felhalmozási bevételek</t>
  </si>
  <si>
    <t xml:space="preserve">          Felhalmozási kiadások</t>
  </si>
  <si>
    <t>Lakásépítési kölcsön törlesztés</t>
  </si>
  <si>
    <t>Lakásépítési kölcsön</t>
  </si>
  <si>
    <t>Szociális kölcsön törlesztés</t>
  </si>
  <si>
    <t>Szociális kölcsön</t>
  </si>
  <si>
    <t>Egyéb kölcsön törlesztés</t>
  </si>
  <si>
    <t>Egyéb kölcsön</t>
  </si>
  <si>
    <t>Osztalék</t>
  </si>
  <si>
    <t>Részesedés vásárlás</t>
  </si>
  <si>
    <t>Értékpapír vásárlás</t>
  </si>
  <si>
    <t xml:space="preserve">  PÉNZFORGALMI KIADÁS ÖSSZESEN</t>
  </si>
  <si>
    <t>Általános tartalék</t>
  </si>
  <si>
    <t>Pénzmaradvány felhasználás</t>
  </si>
  <si>
    <t>Céltartalék</t>
  </si>
  <si>
    <t xml:space="preserve">   Pénzforgalom nélküli bevételek</t>
  </si>
  <si>
    <t xml:space="preserve">          Tartalék összesen (pénzforg.nélkül)</t>
  </si>
  <si>
    <t>Passzív függő, átfutó</t>
  </si>
  <si>
    <t>ÁHI előleg visszafizetése</t>
  </si>
  <si>
    <t xml:space="preserve">    BEVÉTELEK ÖSSZESEN</t>
  </si>
  <si>
    <t xml:space="preserve">                KIADÁSOK ÖSSZESEN</t>
  </si>
  <si>
    <t>KÖLTSÉGVETÉSI BEVÉTELEK ÉS KIADÁSOK EGYENLEGE</t>
  </si>
  <si>
    <t>Költségvetési hiány, többlet ( költségvetési bevételek  - költségvetési kiadások) (+/-)</t>
  </si>
  <si>
    <t xml:space="preserve">KÜLSŐ FORRÁS BEVONÁSÁVAL – HITEL, KÖLCSÖN -  FINANSZÍROZHATÓ HIÁNY ÖSSZEGE </t>
  </si>
  <si>
    <t xml:space="preserve">2017. évi külső forrásból fedezhető működési hiány  </t>
  </si>
  <si>
    <t xml:space="preserve">2076. évi külső forrásból fedezhető felhalmozási hiány </t>
  </si>
  <si>
    <t>2017. évi külső forrásból fedezhető összes hiány (1+2)</t>
  </si>
  <si>
    <t>Éves engedélyezett létszám előirányzat (fő)</t>
  </si>
  <si>
    <t>Közfoglalkoztatottak létszáma (fő)</t>
  </si>
  <si>
    <t>2017. évi Működési és felhalmozási mérleg</t>
  </si>
  <si>
    <t>2. számú melléklet</t>
  </si>
  <si>
    <t>Bevételek</t>
  </si>
  <si>
    <t>Kiadások</t>
  </si>
  <si>
    <t>Megnevezés</t>
  </si>
  <si>
    <t>2017.  évi módosított</t>
  </si>
  <si>
    <t>Int. működési bevételek</t>
  </si>
  <si>
    <t>Iparűzési adó</t>
  </si>
  <si>
    <t>Gépjármű adó</t>
  </si>
  <si>
    <t>Dologi kiadások</t>
  </si>
  <si>
    <t>Építményadó</t>
  </si>
  <si>
    <t>Telekadó</t>
  </si>
  <si>
    <t>Ellátottak juttatása</t>
  </si>
  <si>
    <t>Egyéb sajátos bevétel</t>
  </si>
  <si>
    <t>Átadott működési pénzeszköz ÁH-n belülre</t>
  </si>
  <si>
    <t>Átvett működési péneszközök ÁH-n belülről</t>
  </si>
  <si>
    <t>Átadott működési pénzeszköz ÁH-n kívülre</t>
  </si>
  <si>
    <t xml:space="preserve">Átvett működési pénzeszközök ÁH-n kívülről </t>
  </si>
  <si>
    <t>Közös Hivatal működési támogatása</t>
  </si>
  <si>
    <t>Szja</t>
  </si>
  <si>
    <t xml:space="preserve"> </t>
  </si>
  <si>
    <t>Szociális támogatás</t>
  </si>
  <si>
    <t>Központosított támogatás</t>
  </si>
  <si>
    <t xml:space="preserve">                   Működési célú bevételek</t>
  </si>
  <si>
    <t xml:space="preserve">             Működési célú kiadások</t>
  </si>
  <si>
    <t xml:space="preserve">                   Előző évi működési pénzmaradvány</t>
  </si>
  <si>
    <t xml:space="preserve">             Működési tartalék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</si>
  <si>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</si>
  <si>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</si>
  <si>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</si>
  <si>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</si>
  <si>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Államháztartáson belüli megelőlegezések</t>
  </si>
  <si>
    <t>Államháztartáson belüli megelőlegezések visszafiz.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</si>
  <si>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</si>
  <si>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</si>
  <si>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</si>
  <si>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</si>
  <si>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</si>
  <si>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</si>
  <si>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>Tárgyi  eszköz értékesítés</t>
  </si>
  <si>
    <t>Önkormányzat sajátos felhalm. bevétele</t>
  </si>
  <si>
    <t>Pénzügyi befektetések bevételei</t>
  </si>
  <si>
    <t>Pénzügyi befektetések kiadásai</t>
  </si>
  <si>
    <t>Átvett felhalmozási péneszközök ÁH-n belülről</t>
  </si>
  <si>
    <t>Átadott felhalmozási pénzeszköz ÁH-n belülre</t>
  </si>
  <si>
    <t xml:space="preserve">Átvett felhalmozási pénzeszközök ÁH-n kívülről </t>
  </si>
  <si>
    <t>Átadott felhalmozási pénzeszköz ÁH-n kívülre</t>
  </si>
  <si>
    <t>Felhalmozási célú ÁFA befizetés</t>
  </si>
  <si>
    <t>Építmény adó</t>
  </si>
  <si>
    <t xml:space="preserve">                    Felhalmozási bevételek</t>
  </si>
  <si>
    <t xml:space="preserve">             Felhalmozási kiadások</t>
  </si>
  <si>
    <t xml:space="preserve">                    Előző évi felhalmozási pénzmaradvány</t>
  </si>
  <si>
    <t xml:space="preserve">             Felhalmozási tartalék</t>
  </si>
  <si>
    <t>Felhalmozási hitel felvétel</t>
  </si>
  <si>
    <t>Felhalmozási hitel törlesztés</t>
  </si>
  <si>
    <t>Kapott kölcsön, nyújtott kölcsön visszatérülése</t>
  </si>
  <si>
    <t>Kölcsön törlesztés, kölcsön nyújtás</t>
  </si>
  <si>
    <t>Értékpapír kibocsátás, értékesítés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</si>
  <si>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</si>
  <si>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</si>
  <si>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</si>
  <si>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BEVÉTELEK ÖSSZESEN</t>
  </si>
  <si>
    <t xml:space="preserve">                 KIADÁSOK ÖSSZESEN</t>
  </si>
  <si>
    <t>1. sz. melléklet</t>
  </si>
  <si>
    <t>VESZKÉNY Községi Önkormányzat 2017. évi költségvetési bevételei</t>
  </si>
  <si>
    <t>Ft-ban</t>
  </si>
  <si>
    <t>Eredeti</t>
  </si>
  <si>
    <t>Módosított ei.</t>
  </si>
  <si>
    <t>Teljesítés</t>
  </si>
  <si>
    <t>előirányzat</t>
  </si>
  <si>
    <t>2017.</t>
  </si>
  <si>
    <t>Helyi önkorm. működésének általámos támogatása</t>
  </si>
  <si>
    <t>Szociális, gyermekjóléti és gyermekétk. feladatok tám.</t>
  </si>
  <si>
    <t>Kulturális feladatok tám.</t>
  </si>
  <si>
    <t>Műk. célú költségvet. támogatások és kiegészítő támogatások</t>
  </si>
  <si>
    <t>Elszámolásból származó bevételek</t>
  </si>
  <si>
    <t>Önkormányzatok működési támogatásai</t>
  </si>
  <si>
    <t>Működési célú bevételek ÁH-n belül</t>
  </si>
  <si>
    <t>Felhalmozási célú bevételek H-n belül</t>
  </si>
  <si>
    <t>Gépjárműadó</t>
  </si>
  <si>
    <t>Talajterhelési díj</t>
  </si>
  <si>
    <t>Pótlék, bírság</t>
  </si>
  <si>
    <t>Szolgáltatások ellenértéke</t>
  </si>
  <si>
    <t>Közvetített szolgáltatások ellenértéke ÁH-n kívülre</t>
  </si>
  <si>
    <t>Tulajdonosi bevételek</t>
  </si>
  <si>
    <t>Ellátási díjak</t>
  </si>
  <si>
    <t>Kiszámlázott ÁFA</t>
  </si>
  <si>
    <t>ÁFA visszatérítések</t>
  </si>
  <si>
    <t>Kamatbevételek</t>
  </si>
  <si>
    <t>Működési bevételek</t>
  </si>
  <si>
    <t>Ingatlanok értékesítése</t>
  </si>
  <si>
    <t>Tárgyi eszközök értékesítése</t>
  </si>
  <si>
    <t>Felhalmozási bevételek</t>
  </si>
  <si>
    <t>Államháztartáson kív. működési célú átvett pénzeszközök</t>
  </si>
  <si>
    <t>Előző évi pénzmaradvány</t>
  </si>
  <si>
    <t>Dec. havi illetmények, munkabérek elszámolása</t>
  </si>
  <si>
    <t>Azonosítás alatt álló tételek</t>
  </si>
  <si>
    <t>B E V É T E L E K   Ö S S Z E S E N:</t>
  </si>
  <si>
    <t>2.. sz. melléklet</t>
  </si>
  <si>
    <t>Veszkény Község Önkormányzatának 2017. évi költségvetési kiadásai</t>
  </si>
  <si>
    <t>Törvény szerinti illetmények</t>
  </si>
  <si>
    <t>Jutalom</t>
  </si>
  <si>
    <t>Béren kívüli juttatások</t>
  </si>
  <si>
    <t>Foglalkoztatottak egyéb személyi juttatásai</t>
  </si>
  <si>
    <t>Foglalkoztatottak személyi juttatásai</t>
  </si>
  <si>
    <t>Választott tisztségviselők juttatásai</t>
  </si>
  <si>
    <t>Nem saját dolgozónak fizetett juttatások</t>
  </si>
  <si>
    <t>Egyéb külső személyi juttatások</t>
  </si>
  <si>
    <t>Külső személyi juttatások</t>
  </si>
  <si>
    <t>SZEMÉLYI JUTTATÁSOK ÖSSZESEN</t>
  </si>
  <si>
    <t>MUNKAADÓKAT TERHELŐ JÁRULÉKOK</t>
  </si>
  <si>
    <t>Szakmai anyagok beszerzése</t>
  </si>
  <si>
    <t>Üzemeltetési anyagok beszerzése</t>
  </si>
  <si>
    <t>Készletbeszerzések</t>
  </si>
  <si>
    <t>Kommunikációs szolgáltatások</t>
  </si>
  <si>
    <t>Közüzemi díjak</t>
  </si>
  <si>
    <t>Vásárolt élelmezés</t>
  </si>
  <si>
    <t>Bérleti és lízingdíjak</t>
  </si>
  <si>
    <t>Karbantartási, kisjavítási szolgáltatások</t>
  </si>
  <si>
    <t>Közvetített szolgáltatások</t>
  </si>
  <si>
    <t>Szakmai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</si>
  <si>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</si>
  <si>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</si>
  <si>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</si>
  <si>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</si>
  <si>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 és propagandakiadások</t>
  </si>
  <si>
    <t>Előzetesen felsz. ÁFA</t>
  </si>
  <si>
    <t>Fizetendő ÁFA</t>
  </si>
  <si>
    <t>Egyéb dologi kiadások</t>
  </si>
  <si>
    <t>Különféle fefiz. és egyéb dologi kiadások</t>
  </si>
  <si>
    <t>DOLOGI KIADÁSOK</t>
  </si>
  <si>
    <t>ELLÁTOTTAK PÉNZBELI JUTTATÁSAI</t>
  </si>
  <si>
    <t>A helyi önkormányzatok elöző évi elszámolásból származó kiadások</t>
  </si>
  <si>
    <t>Elvonások, befizetések</t>
  </si>
  <si>
    <t>Működési támogatások ÁH-n belülre</t>
  </si>
  <si>
    <t>Működési támogatásokÁH-n kívülre</t>
  </si>
  <si>
    <t>EGYÉB MŰKÖDÉSI CÉLÚ KIADÁSOK</t>
  </si>
  <si>
    <t>Immateriális javak beszerzése, létesítése</t>
  </si>
  <si>
    <t>Ingatlanok beszerzése létesítése</t>
  </si>
  <si>
    <t>Egyéb tárgyi eszköz beszerzése, létesítése</t>
  </si>
  <si>
    <t>Beruházás célú előzetesen felszámított ÁFA</t>
  </si>
  <si>
    <t>BERUHÁZÁSOK</t>
  </si>
  <si>
    <t>FELÚJÍTÁSOK</t>
  </si>
  <si>
    <t>EGYÉB FELHALMOZÁSI CÉLÚ KIADÁSOK</t>
  </si>
  <si>
    <t>ÁH-N BELÜLI MEGELŐLEGEZÉSEK VISSZAFIZ.</t>
  </si>
  <si>
    <t>KÖZÖS ÖNKORM. HIVATAL FINANSZÍROZÁSA</t>
  </si>
  <si>
    <t>EGYÉB TÚLFIZETÉSEK, TÉVES ÉS VISSZAJÁRÓ BEFIZ.</t>
  </si>
  <si>
    <t>MÁS SZERVEZETET MEGILLETŐ BEV. ELSZÁM.</t>
  </si>
  <si>
    <t>K I A D Á S O K   Ö S S Z E S E N :</t>
  </si>
  <si>
    <t>Költségvetési kiadások előirányzat módosítás</t>
  </si>
  <si>
    <t>2017.07….</t>
  </si>
  <si>
    <t>A költségvetési bevétel nőtt 35421 Ft-tal a működési célú költségvetési támogatások és kiegészítő támogatások miatt. Ami magával vonta, hogy a kiadás oldalon nőtt a törvény szerinti illetmények, munkabérek 35.421 Ft-tal.</t>
  </si>
  <si>
    <t>A költségvetési kiadások egyes tételeinek eredeti előirányzatai módosultak:</t>
  </si>
  <si>
    <t xml:space="preserve"> - Foglalkoztatottak egyéb személyi juttatásai meg lett növelve 80.000 Ft-tal</t>
  </si>
  <si>
    <t>- Választott tisztségviselők juttatásai csökkent 480.000 Ft-tal</t>
  </si>
  <si>
    <t>- Nem saját dolgozónak fizetett juttatások módosult 400.000Ft-tal</t>
  </si>
  <si>
    <t>A Személyi juttatások összességében 35.421 Ft-tal változott</t>
  </si>
  <si>
    <t>A Dologi kiadásokban előirányzat módosítás az Informatikai szolgáltatások igénybevételében (eredeti 437.000 Ft, módosított 587.000 Ft), Egyéb kommunikációs szolgáltatásoknál (eredeti: 637.000 Ft, módosított:907000 Ft), Közüzemi díjakban (eredeti:7.335.000 Ft, módosított: 8.735.000 Ft) történt. Mivel az előbb felsorolt tételek nőttek, így előirányzat lett átcsoportosítva a Karbantartás, kisjavítási szolgáltatások területről 1.670.000 Ft értékben.</t>
  </si>
  <si>
    <t>A beruházásoknál az immateriális javak beszerzése, létesítésének előírányzata lett megnövelve 1.480.000 Ft-tal és az Ingatlan beszerzések, létesítése területről lett átcsoportosítva az 1.480.000 Ft.</t>
  </si>
  <si>
    <t>Összességében a költségvetési kiadások és bevételelk növekedtek 35.421 Ft-tal.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</si>
</sst>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7" x14ac:knownFonts="1"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Times New Roman"/>
      <family val="1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164" fontId="4" fillId="0" borderId="0" xfId="2" applyNumberFormat="1" applyFont="1" applyFill="1" applyBorder="1" applyAlignment="1" applyProtection="1">
      <alignment horizontal="center" vertical="center" wrapText="1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horizontal="right"/>
    </xf>
    <xf numFmtId="0" fontId="8" fillId="0" borderId="7" xfId="1" applyFont="1" applyFill="1" applyBorder="1"/>
    <xf numFmtId="165" fontId="8" fillId="0" borderId="8" xfId="3" applyNumberFormat="1" applyFont="1" applyFill="1" applyBorder="1"/>
    <xf numFmtId="165" fontId="8" fillId="0" borderId="7" xfId="3" applyNumberFormat="1" applyFont="1" applyFill="1" applyBorder="1"/>
    <xf numFmtId="165" fontId="8" fillId="0" borderId="9" xfId="3" applyNumberFormat="1" applyFont="1" applyFill="1" applyBorder="1"/>
    <xf numFmtId="0" fontId="8" fillId="0" borderId="10" xfId="1" applyFont="1" applyFill="1" applyBorder="1"/>
    <xf numFmtId="165" fontId="8" fillId="0" borderId="10" xfId="3" applyNumberFormat="1" applyFont="1" applyFill="1" applyBorder="1"/>
    <xf numFmtId="165" fontId="8" fillId="0" borderId="11" xfId="3" applyNumberFormat="1" applyFont="1" applyFill="1" applyBorder="1"/>
    <xf numFmtId="0" fontId="9" fillId="0" borderId="10" xfId="1" applyFont="1" applyFill="1" applyBorder="1"/>
    <xf numFmtId="0" fontId="7" fillId="0" borderId="10" xfId="1" applyFont="1" applyFill="1" applyBorder="1"/>
    <xf numFmtId="0" fontId="8" fillId="0" borderId="12" xfId="1" applyFont="1" applyFill="1" applyBorder="1"/>
    <xf numFmtId="165" fontId="8" fillId="0" borderId="12" xfId="3" applyNumberFormat="1" applyFont="1" applyFill="1" applyBorder="1"/>
    <xf numFmtId="165" fontId="7" fillId="0" borderId="13" xfId="3" applyNumberFormat="1" applyFont="1" applyFill="1" applyBorder="1"/>
    <xf numFmtId="3" fontId="7" fillId="0" borderId="14" xfId="1" applyNumberFormat="1" applyFont="1" applyFill="1" applyBorder="1"/>
    <xf numFmtId="165" fontId="7" fillId="0" borderId="15" xfId="3" applyNumberFormat="1" applyFont="1" applyFill="1" applyBorder="1"/>
    <xf numFmtId="165" fontId="7" fillId="0" borderId="14" xfId="3" applyNumberFormat="1" applyFont="1" applyFill="1" applyBorder="1"/>
    <xf numFmtId="165" fontId="7" fillId="0" borderId="16" xfId="3" applyNumberFormat="1" applyFont="1" applyFill="1" applyBorder="1"/>
    <xf numFmtId="0" fontId="8" fillId="0" borderId="0" xfId="1" applyFont="1"/>
    <xf numFmtId="0" fontId="7" fillId="0" borderId="17" xfId="2" applyFont="1" applyFill="1" applyBorder="1" applyAlignment="1" applyProtection="1">
      <alignment vertical="center" wrapText="1"/>
    </xf>
    <xf numFmtId="164" fontId="7" fillId="0" borderId="18" xfId="2" applyNumberFormat="1" applyFont="1" applyFill="1" applyBorder="1" applyAlignment="1" applyProtection="1">
      <alignment horizontal="right" vertical="center" wrapText="1" indent="1"/>
    </xf>
    <xf numFmtId="0" fontId="7" fillId="0" borderId="17" xfId="1" applyFont="1" applyBorder="1" applyAlignment="1" applyProtection="1">
      <alignment horizontal="left" vertical="center" wrapText="1" indent="1"/>
    </xf>
    <xf numFmtId="164" fontId="7" fillId="0" borderId="18" xfId="1" applyNumberFormat="1" applyFont="1" applyBorder="1" applyAlignment="1" applyProtection="1">
      <alignment horizontal="right" vertical="center" wrapText="1" indent="1"/>
    </xf>
    <xf numFmtId="164" fontId="7" fillId="0" borderId="0" xfId="1" applyNumberFormat="1" applyFont="1" applyBorder="1" applyAlignment="1" applyProtection="1">
      <alignment horizontal="right" vertical="center" wrapText="1" indent="1"/>
    </xf>
    <xf numFmtId="0" fontId="7" fillId="0" borderId="17" xfId="1" applyFont="1" applyFill="1" applyBorder="1" applyAlignment="1" applyProtection="1">
      <alignment horizontal="left" vertical="center"/>
    </xf>
    <xf numFmtId="3" fontId="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1" fillId="0" borderId="0" xfId="1" applyBorder="1"/>
    <xf numFmtId="164" fontId="8" fillId="0" borderId="20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1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1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1" xfId="1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2" xfId="1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1" xfId="1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1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3" xfId="1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4" xfId="1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9" xfId="1" applyNumberFormat="1" applyFont="1" applyFill="1" applyBorder="1" applyAlignment="1">
      <alignment horizontal="left" vertical="center" wrapText="1" indent="1"/>
    </xf>
    <xf numFmtId="164" fontId="7" fillId="0" borderId="14" xfId="1" applyNumberFormat="1" applyFont="1" applyFill="1" applyBorder="1" applyAlignment="1">
      <alignment horizontal="center" vertical="center" wrapText="1"/>
    </xf>
    <xf numFmtId="164" fontId="7" fillId="0" borderId="15" xfId="1" applyNumberFormat="1" applyFont="1" applyFill="1" applyBorder="1" applyAlignment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8" fillId="0" borderId="25" xfId="1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2" xfId="1" applyNumberFormat="1" applyFont="1" applyFill="1" applyBorder="1" applyAlignment="1">
      <alignment horizontal="left" vertical="center" wrapText="1" indent="1"/>
    </xf>
    <xf numFmtId="164" fontId="7" fillId="0" borderId="26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Border="1" applyAlignment="1">
      <alignment horizontal="right" vertical="center" wrapText="1" indent="1"/>
    </xf>
    <xf numFmtId="0" fontId="7" fillId="0" borderId="27" xfId="1" applyFont="1" applyFill="1" applyBorder="1"/>
    <xf numFmtId="164" fontId="7" fillId="0" borderId="13" xfId="1" applyNumberFormat="1" applyFont="1" applyFill="1" applyBorder="1" applyAlignment="1">
      <alignment horizontal="center"/>
    </xf>
    <xf numFmtId="0" fontId="7" fillId="0" borderId="28" xfId="1" applyFont="1" applyFill="1" applyBorder="1"/>
    <xf numFmtId="0" fontId="10" fillId="0" borderId="0" xfId="0" applyFont="1" applyAlignment="1">
      <alignment horizontal="right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32" xfId="0" applyFont="1" applyBorder="1" applyAlignment="1">
      <alignment horizontal="righ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2" fillId="0" borderId="32" xfId="0" applyFont="1" applyBorder="1" applyAlignment="1">
      <alignment horizontal="right" vertical="center" wrapText="1" indent="1"/>
    </xf>
    <xf numFmtId="0" fontId="13" fillId="0" borderId="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right" vertical="center" wrapText="1" indent="1"/>
    </xf>
    <xf numFmtId="0" fontId="10" fillId="0" borderId="0" xfId="0" applyFont="1" applyAlignment="1">
      <alignment vertical="center"/>
    </xf>
    <xf numFmtId="0" fontId="11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 wrapText="1" indent="1"/>
    </xf>
    <xf numFmtId="0" fontId="12" fillId="0" borderId="37" xfId="0" applyFont="1" applyBorder="1" applyAlignment="1">
      <alignment horizontal="left" vertical="center" wrapText="1" indent="1"/>
    </xf>
    <xf numFmtId="0" fontId="12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wrapText="1"/>
    </xf>
    <xf numFmtId="0" fontId="1" fillId="0" borderId="5" xfId="1" applyBorder="1" applyAlignment="1">
      <alignment horizontal="center" wrapText="1"/>
    </xf>
    <xf numFmtId="0" fontId="7" fillId="0" borderId="0" xfId="2" applyFont="1" applyFill="1" applyAlignment="1" applyProtection="1">
      <alignment horizontal="center"/>
    </xf>
    <xf numFmtId="0" fontId="7" fillId="0" borderId="0" xfId="1" applyFont="1" applyAlignment="1" applyProtection="1">
      <alignment horizontal="left" vertical="center" indent="1"/>
    </xf>
    <xf numFmtId="0" fontId="2" fillId="0" borderId="0" xfId="1" applyFont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1" fillId="0" borderId="5" xfId="1" applyBorder="1" applyAlignment="1">
      <alignment horizontal="center" vertical="center" wrapText="1"/>
    </xf>
    <xf numFmtId="164" fontId="7" fillId="0" borderId="19" xfId="1" applyNumberFormat="1" applyFont="1" applyFill="1" applyBorder="1" applyAlignment="1">
      <alignment horizontal="center" vertical="center" wrapText="1"/>
    </xf>
    <xf numFmtId="164" fontId="7" fillId="0" borderId="15" xfId="1" applyNumberFormat="1" applyFont="1" applyFill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</cellXfs>
  <cellStyles count="4">
    <cellStyle name="Ezres 2" xfId="3"/>
    <cellStyle name="Normál" xfId="0" builtinId="0"/>
    <cellStyle name="Normál 2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view="pageBreakPreview" zoomScaleSheetLayoutView="100" workbookViewId="0">
      <selection activeCell="A5" sqref="A5"/>
    </sheetView>
  </sheetViews>
  <sheetFormatPr defaultRowHeight="11.25" x14ac:dyDescent="0.2"/>
  <cols>
    <col min="1" max="1" width="128" customWidth="1"/>
  </cols>
  <sheetData>
    <row r="3" spans="1:12" ht="15" x14ac:dyDescent="0.2">
      <c r="A3" s="82" t="s">
        <v>207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15" x14ac:dyDescent="0.2">
      <c r="A4" s="82" t="s">
        <v>208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5" x14ac:dyDescent="0.2">
      <c r="A5" s="83"/>
    </row>
    <row r="6" spans="1:12" ht="15" x14ac:dyDescent="0.2">
      <c r="A6" s="83"/>
    </row>
    <row r="7" spans="1:12" ht="30" x14ac:dyDescent="0.2">
      <c r="A7" s="84" t="s">
        <v>209</v>
      </c>
    </row>
    <row r="8" spans="1:12" ht="15" x14ac:dyDescent="0.2">
      <c r="A8" s="84" t="s">
        <v>210</v>
      </c>
    </row>
    <row r="9" spans="1:12" ht="15" x14ac:dyDescent="0.2">
      <c r="A9" s="84" t="s">
        <v>211</v>
      </c>
    </row>
    <row r="10" spans="1:12" ht="15" x14ac:dyDescent="0.2">
      <c r="A10" s="84" t="s">
        <v>212</v>
      </c>
    </row>
    <row r="11" spans="1:12" ht="15" x14ac:dyDescent="0.2">
      <c r="A11" s="84" t="s">
        <v>213</v>
      </c>
    </row>
    <row r="12" spans="1:12" ht="15" x14ac:dyDescent="0.2">
      <c r="A12" s="84" t="s">
        <v>214</v>
      </c>
    </row>
    <row r="13" spans="1:12" ht="60" x14ac:dyDescent="0.2">
      <c r="A13" s="84" t="s">
        <v>215</v>
      </c>
    </row>
    <row r="14" spans="1:12" ht="30" x14ac:dyDescent="0.2">
      <c r="A14" s="84" t="s">
        <v>216</v>
      </c>
    </row>
    <row r="15" spans="1:12" ht="15" x14ac:dyDescent="0.2">
      <c r="A15" s="84" t="s">
        <v>217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BreakPreview" zoomScaleSheetLayoutView="100" workbookViewId="0">
      <selection activeCell="G23" sqref="G23"/>
    </sheetView>
  </sheetViews>
  <sheetFormatPr defaultRowHeight="11.25" x14ac:dyDescent="0.2"/>
  <cols>
    <col min="1" max="1" width="53.1640625" customWidth="1"/>
    <col min="2" max="2" width="18.5" customWidth="1"/>
    <col min="3" max="3" width="22.83203125" customWidth="1"/>
    <col min="4" max="4" width="20.6640625" customWidth="1"/>
  </cols>
  <sheetData>
    <row r="1" spans="1:4" ht="12.75" x14ac:dyDescent="0.2">
      <c r="D1" s="64" t="s">
        <v>121</v>
      </c>
    </row>
    <row r="2" spans="1:4" ht="15.75" x14ac:dyDescent="0.2">
      <c r="A2" s="86" t="s">
        <v>122</v>
      </c>
      <c r="B2" s="86"/>
      <c r="C2" s="86"/>
      <c r="D2" s="86"/>
    </row>
    <row r="3" spans="1:4" ht="13.5" thickBot="1" x14ac:dyDescent="0.25">
      <c r="D3" s="64" t="s">
        <v>123</v>
      </c>
    </row>
    <row r="4" spans="1:4" ht="15.75" customHeight="1" x14ac:dyDescent="0.2">
      <c r="A4" s="87" t="s">
        <v>62</v>
      </c>
      <c r="B4" s="65" t="s">
        <v>124</v>
      </c>
      <c r="C4" s="87" t="s">
        <v>125</v>
      </c>
      <c r="D4" s="87" t="s">
        <v>126</v>
      </c>
    </row>
    <row r="5" spans="1:4" ht="15.75" x14ac:dyDescent="0.2">
      <c r="A5" s="88"/>
      <c r="B5" s="66" t="s">
        <v>127</v>
      </c>
      <c r="C5" s="88"/>
      <c r="D5" s="88"/>
    </row>
    <row r="6" spans="1:4" ht="16.5" thickBot="1" x14ac:dyDescent="0.25">
      <c r="A6" s="89"/>
      <c r="B6" s="67" t="s">
        <v>128</v>
      </c>
      <c r="C6" s="89"/>
      <c r="D6" s="89"/>
    </row>
    <row r="7" spans="1:4" ht="13.5" thickBot="1" x14ac:dyDescent="0.25">
      <c r="A7" s="68" t="s">
        <v>129</v>
      </c>
      <c r="B7" s="69">
        <v>10795</v>
      </c>
      <c r="C7" s="69">
        <v>10795</v>
      </c>
      <c r="D7" s="69"/>
    </row>
    <row r="8" spans="1:4" ht="13.5" thickBot="1" x14ac:dyDescent="0.25">
      <c r="A8" s="68" t="s">
        <v>130</v>
      </c>
      <c r="B8" s="69">
        <v>3161779</v>
      </c>
      <c r="C8" s="69">
        <v>3161779</v>
      </c>
      <c r="D8" s="69"/>
    </row>
    <row r="9" spans="1:4" ht="13.5" thickBot="1" x14ac:dyDescent="0.25">
      <c r="A9" s="68" t="s">
        <v>131</v>
      </c>
      <c r="B9" s="69">
        <v>1200000</v>
      </c>
      <c r="C9" s="69">
        <v>1200000</v>
      </c>
      <c r="D9" s="69"/>
    </row>
    <row r="10" spans="1:4" ht="26.25" thickBot="1" x14ac:dyDescent="0.25">
      <c r="A10" s="68" t="s">
        <v>132</v>
      </c>
      <c r="B10" s="69"/>
      <c r="C10" s="69">
        <v>35421</v>
      </c>
      <c r="D10" s="69"/>
    </row>
    <row r="11" spans="1:4" ht="13.5" thickBot="1" x14ac:dyDescent="0.25">
      <c r="A11" s="68" t="s">
        <v>133</v>
      </c>
      <c r="B11" s="69"/>
      <c r="C11" s="69"/>
      <c r="D11" s="69"/>
    </row>
    <row r="12" spans="1:4" ht="13.5" thickBot="1" x14ac:dyDescent="0.25">
      <c r="A12" s="70" t="s">
        <v>134</v>
      </c>
      <c r="B12" s="71">
        <f>SUM(B7:B11)</f>
        <v>4372574</v>
      </c>
      <c r="C12" s="71">
        <f>SUM(C7:C11)</f>
        <v>4407995</v>
      </c>
      <c r="D12" s="71"/>
    </row>
    <row r="13" spans="1:4" ht="13.5" thickBot="1" x14ac:dyDescent="0.25">
      <c r="A13" s="70" t="s">
        <v>135</v>
      </c>
      <c r="B13" s="71">
        <v>90000</v>
      </c>
      <c r="C13" s="71">
        <v>90000</v>
      </c>
      <c r="D13" s="71"/>
    </row>
    <row r="14" spans="1:4" ht="13.5" thickBot="1" x14ac:dyDescent="0.25">
      <c r="A14" s="70" t="s">
        <v>136</v>
      </c>
      <c r="B14" s="71"/>
      <c r="C14" s="71"/>
      <c r="D14" s="71"/>
    </row>
    <row r="15" spans="1:4" ht="13.5" thickBot="1" x14ac:dyDescent="0.25">
      <c r="A15" s="68" t="s">
        <v>68</v>
      </c>
      <c r="B15" s="69">
        <v>700000</v>
      </c>
      <c r="C15" s="69">
        <v>700000</v>
      </c>
      <c r="D15" s="69"/>
    </row>
    <row r="16" spans="1:4" ht="13.5" thickBot="1" x14ac:dyDescent="0.25">
      <c r="A16" s="68" t="s">
        <v>69</v>
      </c>
      <c r="B16" s="69">
        <v>1400000</v>
      </c>
      <c r="C16" s="69">
        <v>1400000</v>
      </c>
      <c r="D16" s="69"/>
    </row>
    <row r="17" spans="1:4" ht="13.5" thickBot="1" x14ac:dyDescent="0.25">
      <c r="A17" s="68" t="s">
        <v>65</v>
      </c>
      <c r="B17" s="69">
        <v>60674775</v>
      </c>
      <c r="C17" s="69">
        <v>60674775</v>
      </c>
      <c r="D17" s="69"/>
    </row>
    <row r="18" spans="1:4" ht="13.5" thickBot="1" x14ac:dyDescent="0.25">
      <c r="A18" s="68" t="s">
        <v>137</v>
      </c>
      <c r="B18" s="69">
        <v>4700000</v>
      </c>
      <c r="C18" s="69">
        <v>4700000</v>
      </c>
      <c r="D18" s="69"/>
    </row>
    <row r="19" spans="1:4" ht="13.5" thickBot="1" x14ac:dyDescent="0.25">
      <c r="A19" s="68" t="s">
        <v>138</v>
      </c>
      <c r="B19" s="69"/>
      <c r="C19" s="69"/>
      <c r="D19" s="69"/>
    </row>
    <row r="20" spans="1:4" ht="13.5" thickBot="1" x14ac:dyDescent="0.25">
      <c r="A20" s="68" t="s">
        <v>139</v>
      </c>
      <c r="B20" s="69"/>
      <c r="C20" s="69"/>
      <c r="D20" s="69"/>
    </row>
    <row r="21" spans="1:4" ht="13.5" thickBot="1" x14ac:dyDescent="0.25">
      <c r="A21" s="70" t="s">
        <v>8</v>
      </c>
      <c r="B21" s="71">
        <f>SUM(B15:B20)</f>
        <v>67474775</v>
      </c>
      <c r="C21" s="71">
        <f>SUM(C15:C20)</f>
        <v>67474775</v>
      </c>
      <c r="D21" s="71"/>
    </row>
    <row r="22" spans="1:4" ht="13.5" thickBot="1" x14ac:dyDescent="0.25">
      <c r="A22" s="68" t="s">
        <v>140</v>
      </c>
      <c r="B22" s="69">
        <v>2006000</v>
      </c>
      <c r="C22" s="69">
        <v>2006000</v>
      </c>
      <c r="D22" s="69"/>
    </row>
    <row r="23" spans="1:4" ht="13.5" thickBot="1" x14ac:dyDescent="0.25">
      <c r="A23" s="68" t="s">
        <v>141</v>
      </c>
      <c r="B23" s="69">
        <v>220000</v>
      </c>
      <c r="C23" s="69">
        <v>220000</v>
      </c>
      <c r="D23" s="69"/>
    </row>
    <row r="24" spans="1:4" ht="13.5" thickBot="1" x14ac:dyDescent="0.25">
      <c r="A24" s="68" t="s">
        <v>142</v>
      </c>
      <c r="B24" s="69">
        <v>78000</v>
      </c>
      <c r="C24" s="69">
        <v>78000</v>
      </c>
      <c r="D24" s="69"/>
    </row>
    <row r="25" spans="1:4" ht="13.5" thickBot="1" x14ac:dyDescent="0.25">
      <c r="A25" s="68" t="s">
        <v>143</v>
      </c>
      <c r="B25" s="69">
        <v>3689000</v>
      </c>
      <c r="C25" s="69">
        <v>3689000</v>
      </c>
      <c r="D25" s="69"/>
    </row>
    <row r="26" spans="1:4" ht="13.5" thickBot="1" x14ac:dyDescent="0.25">
      <c r="A26" s="68" t="s">
        <v>144</v>
      </c>
      <c r="B26" s="69">
        <v>2962000</v>
      </c>
      <c r="C26" s="69">
        <v>2962000</v>
      </c>
      <c r="D26" s="69"/>
    </row>
    <row r="27" spans="1:4" ht="13.5" thickBot="1" x14ac:dyDescent="0.25">
      <c r="A27" s="68" t="s">
        <v>145</v>
      </c>
      <c r="B27" s="69"/>
      <c r="C27" s="69"/>
      <c r="D27" s="69"/>
    </row>
    <row r="28" spans="1:4" ht="13.5" thickBot="1" x14ac:dyDescent="0.25">
      <c r="A28" s="68" t="s">
        <v>146</v>
      </c>
      <c r="B28" s="69">
        <v>40000</v>
      </c>
      <c r="C28" s="69">
        <v>40000</v>
      </c>
      <c r="D28" s="69"/>
    </row>
    <row r="29" spans="1:4" ht="13.5" thickBot="1" x14ac:dyDescent="0.25">
      <c r="A29" s="70" t="s">
        <v>147</v>
      </c>
      <c r="B29" s="71">
        <f>SUM(B22:B28)</f>
        <v>8995000</v>
      </c>
      <c r="C29" s="71">
        <f>SUM(C22:C28)</f>
        <v>8995000</v>
      </c>
      <c r="D29" s="71"/>
    </row>
    <row r="30" spans="1:4" ht="13.5" thickBot="1" x14ac:dyDescent="0.25">
      <c r="A30" s="68" t="s">
        <v>148</v>
      </c>
      <c r="B30" s="69">
        <v>6900000</v>
      </c>
      <c r="C30" s="69">
        <v>6900000</v>
      </c>
      <c r="D30" s="69"/>
    </row>
    <row r="31" spans="1:4" ht="13.5" thickBot="1" x14ac:dyDescent="0.25">
      <c r="A31" s="68" t="s">
        <v>149</v>
      </c>
      <c r="B31" s="69"/>
      <c r="C31" s="69"/>
      <c r="D31" s="69"/>
    </row>
    <row r="32" spans="1:4" ht="13.5" thickBot="1" x14ac:dyDescent="0.25">
      <c r="A32" s="70" t="s">
        <v>150</v>
      </c>
      <c r="B32" s="71"/>
      <c r="C32" s="71"/>
      <c r="D32" s="71"/>
    </row>
    <row r="33" spans="1:4" ht="26.25" thickBot="1" x14ac:dyDescent="0.25">
      <c r="A33" s="70" t="s">
        <v>151</v>
      </c>
      <c r="B33" s="71">
        <f>SUM(B30:B32)</f>
        <v>6900000</v>
      </c>
      <c r="C33" s="71">
        <f>SUM(C30:C32)</f>
        <v>6900000</v>
      </c>
      <c r="D33" s="71"/>
    </row>
    <row r="34" spans="1:4" ht="13.5" thickBot="1" x14ac:dyDescent="0.25">
      <c r="A34" s="70" t="s">
        <v>152</v>
      </c>
      <c r="B34" s="71">
        <v>43817405</v>
      </c>
      <c r="C34" s="71">
        <v>43817405</v>
      </c>
      <c r="D34" s="71"/>
    </row>
    <row r="35" spans="1:4" ht="13.5" thickBot="1" x14ac:dyDescent="0.25">
      <c r="A35" s="70" t="s">
        <v>153</v>
      </c>
      <c r="B35" s="71"/>
      <c r="C35" s="71"/>
      <c r="D35" s="71"/>
    </row>
    <row r="36" spans="1:4" ht="13.5" thickBot="1" x14ac:dyDescent="0.25">
      <c r="A36" s="70" t="s">
        <v>154</v>
      </c>
      <c r="B36" s="71"/>
      <c r="C36" s="71"/>
      <c r="D36" s="71"/>
    </row>
    <row r="37" spans="1:4" ht="16.5" thickBot="1" x14ac:dyDescent="0.25">
      <c r="A37" s="72" t="s">
        <v>155</v>
      </c>
      <c r="B37" s="72">
        <f>SUM(B12,B13,B21,B29,B33,B34)</f>
        <v>131649754</v>
      </c>
      <c r="C37" s="72">
        <f>SUM(C12,C13,C21,C29,C33,C34)</f>
        <v>131685175</v>
      </c>
      <c r="D37" s="73"/>
    </row>
    <row r="38" spans="1:4" ht="12.75" x14ac:dyDescent="0.2">
      <c r="A38" s="74"/>
    </row>
    <row r="39" spans="1:4" ht="12.75" x14ac:dyDescent="0.2">
      <c r="A39" s="74"/>
    </row>
  </sheetData>
  <mergeCells count="4">
    <mergeCell ref="A2:D2"/>
    <mergeCell ref="A4:A6"/>
    <mergeCell ref="C4:C6"/>
    <mergeCell ref="D4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view="pageBreakPreview" zoomScaleSheetLayoutView="100" workbookViewId="0">
      <selection activeCell="G27" sqref="G27"/>
    </sheetView>
  </sheetViews>
  <sheetFormatPr defaultRowHeight="11.25" x14ac:dyDescent="0.2"/>
  <cols>
    <col min="1" max="1" width="54.83203125" customWidth="1"/>
    <col min="2" max="2" width="19.1640625" customWidth="1"/>
    <col min="3" max="3" width="17.1640625" bestFit="1" customWidth="1"/>
    <col min="4" max="4" width="28.83203125" customWidth="1"/>
  </cols>
  <sheetData>
    <row r="1" spans="1:4" ht="12.75" x14ac:dyDescent="0.2">
      <c r="D1" s="64" t="s">
        <v>156</v>
      </c>
    </row>
    <row r="2" spans="1:4" ht="15.75" x14ac:dyDescent="0.2">
      <c r="A2" s="86" t="s">
        <v>157</v>
      </c>
      <c r="B2" s="86"/>
      <c r="C2" s="86"/>
      <c r="D2" s="86"/>
    </row>
    <row r="3" spans="1:4" ht="13.5" thickBot="1" x14ac:dyDescent="0.25">
      <c r="D3" s="64" t="s">
        <v>123</v>
      </c>
    </row>
    <row r="4" spans="1:4" ht="16.5" customHeight="1" thickTop="1" x14ac:dyDescent="0.2">
      <c r="A4" s="90" t="s">
        <v>62</v>
      </c>
      <c r="B4" s="75" t="s">
        <v>124</v>
      </c>
      <c r="C4" s="93" t="s">
        <v>125</v>
      </c>
      <c r="D4" s="93" t="s">
        <v>126</v>
      </c>
    </row>
    <row r="5" spans="1:4" ht="15.75" x14ac:dyDescent="0.2">
      <c r="A5" s="91"/>
      <c r="B5" s="66" t="s">
        <v>127</v>
      </c>
      <c r="C5" s="88"/>
      <c r="D5" s="88"/>
    </row>
    <row r="6" spans="1:4" ht="16.5" thickBot="1" x14ac:dyDescent="0.25">
      <c r="A6" s="92"/>
      <c r="B6" s="67" t="s">
        <v>128</v>
      </c>
      <c r="C6" s="89"/>
      <c r="D6" s="89"/>
    </row>
    <row r="7" spans="1:4" ht="13.5" thickBot="1" x14ac:dyDescent="0.25">
      <c r="A7" s="76" t="s">
        <v>158</v>
      </c>
      <c r="B7" s="69">
        <v>6826775</v>
      </c>
      <c r="C7" s="69">
        <v>6862196</v>
      </c>
      <c r="D7" s="69"/>
    </row>
    <row r="8" spans="1:4" ht="13.5" thickBot="1" x14ac:dyDescent="0.25">
      <c r="A8" s="76" t="s">
        <v>159</v>
      </c>
      <c r="B8" s="69"/>
      <c r="C8" s="69"/>
      <c r="D8" s="69"/>
    </row>
    <row r="9" spans="1:4" ht="13.5" thickBot="1" x14ac:dyDescent="0.25">
      <c r="A9" s="76" t="s">
        <v>160</v>
      </c>
      <c r="B9" s="69">
        <v>264000</v>
      </c>
      <c r="C9" s="69">
        <v>264000</v>
      </c>
      <c r="D9" s="69"/>
    </row>
    <row r="10" spans="1:4" ht="13.5" thickBot="1" x14ac:dyDescent="0.25">
      <c r="A10" s="76" t="s">
        <v>161</v>
      </c>
      <c r="B10" s="69">
        <v>8500</v>
      </c>
      <c r="C10" s="69">
        <v>88500</v>
      </c>
      <c r="D10" s="69"/>
    </row>
    <row r="11" spans="1:4" ht="13.5" thickBot="1" x14ac:dyDescent="0.25">
      <c r="A11" s="77" t="s">
        <v>162</v>
      </c>
      <c r="B11" s="71">
        <f>SUM(B7:B10)</f>
        <v>7099275</v>
      </c>
      <c r="C11" s="71">
        <f>SUM(C7:C10)</f>
        <v>7214696</v>
      </c>
      <c r="D11" s="71"/>
    </row>
    <row r="12" spans="1:4" ht="13.5" thickBot="1" x14ac:dyDescent="0.25">
      <c r="A12" s="76" t="s">
        <v>163</v>
      </c>
      <c r="B12" s="69">
        <v>3721654</v>
      </c>
      <c r="C12" s="69">
        <v>3241654</v>
      </c>
      <c r="D12" s="69"/>
    </row>
    <row r="13" spans="1:4" ht="13.5" thickBot="1" x14ac:dyDescent="0.25">
      <c r="A13" s="76" t="s">
        <v>164</v>
      </c>
      <c r="B13" s="69">
        <v>1236000</v>
      </c>
      <c r="C13" s="69">
        <v>1636000</v>
      </c>
      <c r="D13" s="69"/>
    </row>
    <row r="14" spans="1:4" ht="13.5" thickBot="1" x14ac:dyDescent="0.25">
      <c r="A14" s="76" t="s">
        <v>165</v>
      </c>
      <c r="B14" s="69">
        <v>330000</v>
      </c>
      <c r="C14" s="69">
        <v>330000</v>
      </c>
      <c r="D14" s="69"/>
    </row>
    <row r="15" spans="1:4" ht="13.5" thickBot="1" x14ac:dyDescent="0.25">
      <c r="A15" s="77" t="s">
        <v>166</v>
      </c>
      <c r="B15" s="71">
        <f>SUM(B12:B14)</f>
        <v>5287654</v>
      </c>
      <c r="C15" s="71">
        <f>SUM(C12:C14)</f>
        <v>5207654</v>
      </c>
      <c r="D15" s="71"/>
    </row>
    <row r="16" spans="1:4" ht="13.5" thickBot="1" x14ac:dyDescent="0.25">
      <c r="A16" s="78" t="s">
        <v>167</v>
      </c>
      <c r="B16" s="71">
        <f>SUM(B15,B11)</f>
        <v>12386929</v>
      </c>
      <c r="C16" s="71">
        <f>SUM(C15,C11)</f>
        <v>12422350</v>
      </c>
      <c r="D16" s="71"/>
    </row>
    <row r="17" spans="1:4" ht="13.5" thickBot="1" x14ac:dyDescent="0.25">
      <c r="A17" s="78" t="s">
        <v>168</v>
      </c>
      <c r="B17" s="71">
        <v>2941000</v>
      </c>
      <c r="C17" s="71">
        <v>2941000</v>
      </c>
      <c r="D17" s="71"/>
    </row>
    <row r="18" spans="1:4" ht="13.5" thickBot="1" x14ac:dyDescent="0.25">
      <c r="A18" s="76" t="s">
        <v>169</v>
      </c>
      <c r="B18" s="69">
        <v>320000</v>
      </c>
      <c r="C18" s="69">
        <v>320000</v>
      </c>
      <c r="D18" s="69"/>
    </row>
    <row r="19" spans="1:4" ht="13.5" thickBot="1" x14ac:dyDescent="0.25">
      <c r="A19" s="76" t="s">
        <v>170</v>
      </c>
      <c r="B19" s="69">
        <v>5080000</v>
      </c>
      <c r="C19" s="69">
        <v>5080000</v>
      </c>
      <c r="D19" s="69"/>
    </row>
    <row r="20" spans="1:4" ht="13.5" thickBot="1" x14ac:dyDescent="0.25">
      <c r="A20" s="77" t="s">
        <v>171</v>
      </c>
      <c r="B20" s="71">
        <f>SUM(B18:B19)</f>
        <v>5400000</v>
      </c>
      <c r="C20" s="71">
        <f>SUM(C18:C19)</f>
        <v>5400000</v>
      </c>
      <c r="D20" s="71"/>
    </row>
    <row r="21" spans="1:4" ht="13.5" thickBot="1" x14ac:dyDescent="0.25">
      <c r="A21" s="76" t="s">
        <v>172</v>
      </c>
      <c r="B21" s="69">
        <v>637000</v>
      </c>
      <c r="C21" s="69">
        <v>907000</v>
      </c>
      <c r="D21" s="69"/>
    </row>
    <row r="22" spans="1:4" ht="13.5" thickBot="1" x14ac:dyDescent="0.25">
      <c r="A22" s="76" t="s">
        <v>173</v>
      </c>
      <c r="B22" s="69">
        <v>7335000</v>
      </c>
      <c r="C22" s="69">
        <v>8735000</v>
      </c>
      <c r="D22" s="69"/>
    </row>
    <row r="23" spans="1:4" ht="13.5" thickBot="1" x14ac:dyDescent="0.25">
      <c r="A23" s="76" t="s">
        <v>174</v>
      </c>
      <c r="B23" s="69">
        <v>6500000</v>
      </c>
      <c r="C23" s="69">
        <v>6500000</v>
      </c>
      <c r="D23" s="69"/>
    </row>
    <row r="24" spans="1:4" ht="13.5" thickBot="1" x14ac:dyDescent="0.25">
      <c r="A24" s="76" t="s">
        <v>175</v>
      </c>
      <c r="B24" s="69">
        <v>250000</v>
      </c>
      <c r="C24" s="69">
        <v>250000</v>
      </c>
      <c r="D24" s="69"/>
    </row>
    <row r="25" spans="1:4" ht="13.5" thickBot="1" x14ac:dyDescent="0.25">
      <c r="A25" s="76" t="s">
        <v>176</v>
      </c>
      <c r="B25" s="69">
        <v>21746307</v>
      </c>
      <c r="C25" s="69">
        <v>20076307</v>
      </c>
      <c r="D25" s="69"/>
    </row>
    <row r="26" spans="1:4" ht="13.5" thickBot="1" x14ac:dyDescent="0.25">
      <c r="A26" s="76" t="s">
        <v>177</v>
      </c>
      <c r="B26" s="69">
        <v>120000</v>
      </c>
      <c r="C26" s="69">
        <v>120000</v>
      </c>
      <c r="D26" s="69"/>
    </row>
    <row r="27" spans="1:4" ht="13.5" thickBot="1" x14ac:dyDescent="0.25">
      <c r="A27" s="76" t="s">
        <v>178</v>
      </c>
      <c r="B27" s="69">
        <v>53000</v>
      </c>
      <c r="C27" s="69">
        <v>53000</v>
      </c>
      <c r="D27" s="69"/>
    </row>
    <row r="28" spans="1:4" ht="13.5" thickBot="1" x14ac:dyDescent="0.25">
      <c r="A28" s="76" t="s">
        <v>179</v>
      </c>
      <c r="B28" s="69">
        <v>3050000</v>
      </c>
      <c r="C28" s="69">
        <v>3050000</v>
      </c>
      <c r="D28" s="69"/>
    </row>
    <row r="29" spans="1:4" ht="13.5" thickBot="1" x14ac:dyDescent="0.25">
      <c r="A29" s="77" t="s">
        <v>180</v>
      </c>
      <c r="B29" s="71">
        <f>SUM(B21:B28)</f>
        <v>39691307</v>
      </c>
      <c r="C29" s="71">
        <f>SUM(C21:C28)</f>
        <v>39691307</v>
      </c>
      <c r="D29" s="71"/>
    </row>
    <row r="30" spans="1:4" ht="13.5" thickBot="1" x14ac:dyDescent="0.25">
      <c r="A30" s="76" t="s">
        <v>181</v>
      </c>
      <c r="B30" s="69"/>
      <c r="C30" s="69"/>
      <c r="D30" s="69"/>
    </row>
    <row r="31" spans="1:4" ht="13.5" thickBot="1" x14ac:dyDescent="0.25">
      <c r="A31" s="76" t="s">
        <v>182</v>
      </c>
      <c r="B31" s="69">
        <v>60000</v>
      </c>
      <c r="C31" s="69">
        <v>60000</v>
      </c>
      <c r="D31" s="69"/>
    </row>
    <row r="32" spans="1:4" ht="13.5" thickBot="1" x14ac:dyDescent="0.25">
      <c r="A32" s="77" t="s">
        <v>183</v>
      </c>
      <c r="B32" s="71">
        <v>60000</v>
      </c>
      <c r="C32" s="71">
        <v>60000</v>
      </c>
      <c r="D32" s="71"/>
    </row>
    <row r="33" spans="1:4" ht="13.5" thickBot="1" x14ac:dyDescent="0.25">
      <c r="A33" s="76" t="s">
        <v>184</v>
      </c>
      <c r="B33" s="69">
        <v>12145738</v>
      </c>
      <c r="C33" s="69">
        <v>12145738</v>
      </c>
      <c r="D33" s="69"/>
    </row>
    <row r="34" spans="1:4" ht="13.5" thickBot="1" x14ac:dyDescent="0.25">
      <c r="A34" s="76" t="s">
        <v>185</v>
      </c>
      <c r="B34" s="69">
        <v>2351000</v>
      </c>
      <c r="C34" s="69">
        <v>2351000</v>
      </c>
      <c r="D34" s="69"/>
    </row>
    <row r="35" spans="1:4" ht="13.5" thickBot="1" x14ac:dyDescent="0.25">
      <c r="A35" s="76" t="s">
        <v>186</v>
      </c>
      <c r="B35" s="69">
        <v>1400000</v>
      </c>
      <c r="C35" s="69">
        <v>1400000</v>
      </c>
      <c r="D35" s="69"/>
    </row>
    <row r="36" spans="1:4" ht="13.5" thickBot="1" x14ac:dyDescent="0.25">
      <c r="A36" s="77" t="s">
        <v>187</v>
      </c>
      <c r="B36" s="71">
        <f>SUM(B33:B35)</f>
        <v>15896738</v>
      </c>
      <c r="C36" s="71">
        <f>SUM(C33:C35)</f>
        <v>15896738</v>
      </c>
      <c r="D36" s="71"/>
    </row>
    <row r="37" spans="1:4" ht="13.5" thickBot="1" x14ac:dyDescent="0.25">
      <c r="A37" s="78" t="s">
        <v>188</v>
      </c>
      <c r="B37" s="71">
        <f>SUM(B20,B29,B32,B36)</f>
        <v>61048045</v>
      </c>
      <c r="C37" s="71">
        <f>SUM(C20,C29,C32,C36)</f>
        <v>61048045</v>
      </c>
      <c r="D37" s="71"/>
    </row>
    <row r="38" spans="1:4" ht="13.5" thickBot="1" x14ac:dyDescent="0.25">
      <c r="A38" s="78" t="s">
        <v>189</v>
      </c>
      <c r="B38" s="71">
        <v>870000</v>
      </c>
      <c r="C38" s="71">
        <v>870000</v>
      </c>
      <c r="D38" s="71"/>
    </row>
    <row r="39" spans="1:4" ht="26.25" thickBot="1" x14ac:dyDescent="0.25">
      <c r="A39" s="76" t="s">
        <v>190</v>
      </c>
      <c r="B39" s="69">
        <v>19665</v>
      </c>
      <c r="C39" s="69">
        <v>19665</v>
      </c>
      <c r="D39" s="71"/>
    </row>
    <row r="40" spans="1:4" ht="13.5" thickBot="1" x14ac:dyDescent="0.25">
      <c r="A40" s="76" t="s">
        <v>191</v>
      </c>
      <c r="B40" s="69">
        <v>13475769</v>
      </c>
      <c r="C40" s="69">
        <v>13475769</v>
      </c>
      <c r="D40" s="69"/>
    </row>
    <row r="41" spans="1:4" ht="13.5" thickBot="1" x14ac:dyDescent="0.25">
      <c r="A41" s="76" t="s">
        <v>192</v>
      </c>
      <c r="B41" s="69">
        <v>4216000</v>
      </c>
      <c r="C41" s="69">
        <v>4216000</v>
      </c>
      <c r="D41" s="69"/>
    </row>
    <row r="42" spans="1:4" ht="13.5" thickBot="1" x14ac:dyDescent="0.25">
      <c r="A42" s="76" t="s">
        <v>193</v>
      </c>
      <c r="B42" s="69">
        <v>2699540</v>
      </c>
      <c r="C42" s="69">
        <v>2699540</v>
      </c>
      <c r="D42" s="69"/>
    </row>
    <row r="43" spans="1:4" ht="13.5" thickBot="1" x14ac:dyDescent="0.25">
      <c r="A43" s="78" t="s">
        <v>194</v>
      </c>
      <c r="B43" s="71">
        <f>SUM(B39:B42)</f>
        <v>20410974</v>
      </c>
      <c r="C43" s="71">
        <f>SUM(C39:C42)</f>
        <v>20410974</v>
      </c>
      <c r="D43" s="71"/>
    </row>
    <row r="44" spans="1:4" ht="13.5" thickBot="1" x14ac:dyDescent="0.25">
      <c r="A44" s="79" t="s">
        <v>195</v>
      </c>
      <c r="B44" s="69">
        <v>0</v>
      </c>
      <c r="C44" s="69">
        <v>1480000</v>
      </c>
      <c r="D44" s="71"/>
    </row>
    <row r="45" spans="1:4" ht="13.5" thickBot="1" x14ac:dyDescent="0.25">
      <c r="A45" s="79" t="s">
        <v>196</v>
      </c>
      <c r="B45" s="69">
        <v>12205000</v>
      </c>
      <c r="C45" s="69">
        <v>10725000</v>
      </c>
      <c r="D45" s="71"/>
    </row>
    <row r="46" spans="1:4" ht="13.5" thickBot="1" x14ac:dyDescent="0.25">
      <c r="A46" s="79" t="s">
        <v>197</v>
      </c>
      <c r="B46" s="69">
        <v>1605000</v>
      </c>
      <c r="C46" s="69">
        <v>1605000</v>
      </c>
      <c r="D46" s="71"/>
    </row>
    <row r="47" spans="1:4" ht="13.5" thickBot="1" x14ac:dyDescent="0.25">
      <c r="A47" s="79" t="s">
        <v>198</v>
      </c>
      <c r="B47" s="69">
        <v>3728000</v>
      </c>
      <c r="C47" s="69">
        <v>3728000</v>
      </c>
      <c r="D47" s="71"/>
    </row>
    <row r="48" spans="1:4" ht="13.5" thickBot="1" x14ac:dyDescent="0.25">
      <c r="A48" s="78" t="s">
        <v>199</v>
      </c>
      <c r="B48" s="71">
        <f>SUM(B44:B47)</f>
        <v>17538000</v>
      </c>
      <c r="C48" s="71">
        <f>SUM(C44:C47)</f>
        <v>17538000</v>
      </c>
      <c r="D48" s="71"/>
    </row>
    <row r="49" spans="1:4" ht="13.5" thickBot="1" x14ac:dyDescent="0.25">
      <c r="A49" s="78" t="s">
        <v>200</v>
      </c>
      <c r="B49" s="71">
        <v>14000000</v>
      </c>
      <c r="C49" s="71">
        <v>14000000</v>
      </c>
      <c r="D49" s="71"/>
    </row>
    <row r="50" spans="1:4" ht="13.5" thickBot="1" x14ac:dyDescent="0.25">
      <c r="A50" s="78" t="s">
        <v>201</v>
      </c>
      <c r="B50" s="71">
        <v>2300000</v>
      </c>
      <c r="C50" s="71">
        <v>2300000</v>
      </c>
      <c r="D50" s="71"/>
    </row>
    <row r="51" spans="1:4" ht="13.5" thickBot="1" x14ac:dyDescent="0.25">
      <c r="A51" s="78" t="s">
        <v>202</v>
      </c>
      <c r="B51" s="71">
        <v>154806</v>
      </c>
      <c r="C51" s="71">
        <v>154806</v>
      </c>
      <c r="D51" s="71"/>
    </row>
    <row r="52" spans="1:4" ht="13.5" thickBot="1" x14ac:dyDescent="0.25">
      <c r="A52" s="78" t="s">
        <v>203</v>
      </c>
      <c r="B52" s="71"/>
      <c r="C52" s="71"/>
      <c r="D52" s="71"/>
    </row>
    <row r="53" spans="1:4" ht="26.25" thickBot="1" x14ac:dyDescent="0.25">
      <c r="A53" s="78" t="s">
        <v>204</v>
      </c>
      <c r="B53" s="69"/>
      <c r="C53" s="69"/>
      <c r="D53" s="71"/>
    </row>
    <row r="54" spans="1:4" ht="13.5" thickBot="1" x14ac:dyDescent="0.25">
      <c r="A54" s="78" t="s">
        <v>205</v>
      </c>
      <c r="B54" s="69"/>
      <c r="C54" s="69"/>
      <c r="D54" s="71"/>
    </row>
    <row r="55" spans="1:4" ht="16.5" thickBot="1" x14ac:dyDescent="0.25">
      <c r="A55" s="80" t="s">
        <v>206</v>
      </c>
      <c r="B55" s="73">
        <v>131649754</v>
      </c>
      <c r="C55" s="73">
        <v>131685175</v>
      </c>
      <c r="D55" s="73"/>
    </row>
    <row r="56" spans="1:4" ht="15.75" x14ac:dyDescent="0.2">
      <c r="A56" s="81"/>
    </row>
  </sheetData>
  <mergeCells count="4">
    <mergeCell ref="A2:D2"/>
    <mergeCell ref="A4:A6"/>
    <mergeCell ref="C4:C6"/>
    <mergeCell ref="D4:D6"/>
  </mergeCells>
  <pageMargins left="0.7" right="0.7" top="0.75" bottom="0.75" header="0.3" footer="0.3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opLeftCell="A4" zoomScaleNormal="100" workbookViewId="0">
      <selection activeCell="G12" sqref="G12"/>
    </sheetView>
  </sheetViews>
  <sheetFormatPr defaultRowHeight="12.75" x14ac:dyDescent="0.2"/>
  <cols>
    <col min="1" max="1" width="65.1640625" style="2" customWidth="1"/>
    <col min="2" max="2" width="19.5" style="2" customWidth="1"/>
    <col min="3" max="3" width="20.1640625" style="2" customWidth="1"/>
    <col min="4" max="4" width="18" style="2" customWidth="1"/>
    <col min="5" max="5" width="51.1640625" style="2" customWidth="1"/>
    <col min="6" max="6" width="20.33203125" style="2" customWidth="1"/>
    <col min="7" max="7" width="23.83203125" style="2" bestFit="1" customWidth="1"/>
    <col min="8" max="8" width="18.6640625" style="2" customWidth="1"/>
    <col min="9" max="256" width="9.33203125" style="2"/>
    <col min="257" max="257" width="65.1640625" style="2" customWidth="1"/>
    <col min="258" max="258" width="19.5" style="2" customWidth="1"/>
    <col min="259" max="259" width="20.1640625" style="2" customWidth="1"/>
    <col min="260" max="260" width="18" style="2" customWidth="1"/>
    <col min="261" max="261" width="51.1640625" style="2" customWidth="1"/>
    <col min="262" max="262" width="20.33203125" style="2" customWidth="1"/>
    <col min="263" max="263" width="23.83203125" style="2" bestFit="1" customWidth="1"/>
    <col min="264" max="264" width="18.6640625" style="2" customWidth="1"/>
    <col min="265" max="512" width="9.33203125" style="2"/>
    <col min="513" max="513" width="65.1640625" style="2" customWidth="1"/>
    <col min="514" max="514" width="19.5" style="2" customWidth="1"/>
    <col min="515" max="515" width="20.1640625" style="2" customWidth="1"/>
    <col min="516" max="516" width="18" style="2" customWidth="1"/>
    <col min="517" max="517" width="51.1640625" style="2" customWidth="1"/>
    <col min="518" max="518" width="20.33203125" style="2" customWidth="1"/>
    <col min="519" max="519" width="23.83203125" style="2" bestFit="1" customWidth="1"/>
    <col min="520" max="520" width="18.6640625" style="2" customWidth="1"/>
    <col min="521" max="768" width="9.33203125" style="2"/>
    <col min="769" max="769" width="65.1640625" style="2" customWidth="1"/>
    <col min="770" max="770" width="19.5" style="2" customWidth="1"/>
    <col min="771" max="771" width="20.1640625" style="2" customWidth="1"/>
    <col min="772" max="772" width="18" style="2" customWidth="1"/>
    <col min="773" max="773" width="51.1640625" style="2" customWidth="1"/>
    <col min="774" max="774" width="20.33203125" style="2" customWidth="1"/>
    <col min="775" max="775" width="23.83203125" style="2" bestFit="1" customWidth="1"/>
    <col min="776" max="776" width="18.6640625" style="2" customWidth="1"/>
    <col min="777" max="1024" width="9.33203125" style="2"/>
    <col min="1025" max="1025" width="65.1640625" style="2" customWidth="1"/>
    <col min="1026" max="1026" width="19.5" style="2" customWidth="1"/>
    <col min="1027" max="1027" width="20.1640625" style="2" customWidth="1"/>
    <col min="1028" max="1028" width="18" style="2" customWidth="1"/>
    <col min="1029" max="1029" width="51.1640625" style="2" customWidth="1"/>
    <col min="1030" max="1030" width="20.33203125" style="2" customWidth="1"/>
    <col min="1031" max="1031" width="23.83203125" style="2" bestFit="1" customWidth="1"/>
    <col min="1032" max="1032" width="18.6640625" style="2" customWidth="1"/>
    <col min="1033" max="1280" width="9.33203125" style="2"/>
    <col min="1281" max="1281" width="65.1640625" style="2" customWidth="1"/>
    <col min="1282" max="1282" width="19.5" style="2" customWidth="1"/>
    <col min="1283" max="1283" width="20.1640625" style="2" customWidth="1"/>
    <col min="1284" max="1284" width="18" style="2" customWidth="1"/>
    <col min="1285" max="1285" width="51.1640625" style="2" customWidth="1"/>
    <col min="1286" max="1286" width="20.33203125" style="2" customWidth="1"/>
    <col min="1287" max="1287" width="23.83203125" style="2" bestFit="1" customWidth="1"/>
    <col min="1288" max="1288" width="18.6640625" style="2" customWidth="1"/>
    <col min="1289" max="1536" width="9.33203125" style="2"/>
    <col min="1537" max="1537" width="65.1640625" style="2" customWidth="1"/>
    <col min="1538" max="1538" width="19.5" style="2" customWidth="1"/>
    <col min="1539" max="1539" width="20.1640625" style="2" customWidth="1"/>
    <col min="1540" max="1540" width="18" style="2" customWidth="1"/>
    <col min="1541" max="1541" width="51.1640625" style="2" customWidth="1"/>
    <col min="1542" max="1542" width="20.33203125" style="2" customWidth="1"/>
    <col min="1543" max="1543" width="23.83203125" style="2" bestFit="1" customWidth="1"/>
    <col min="1544" max="1544" width="18.6640625" style="2" customWidth="1"/>
    <col min="1545" max="1792" width="9.33203125" style="2"/>
    <col min="1793" max="1793" width="65.1640625" style="2" customWidth="1"/>
    <col min="1794" max="1794" width="19.5" style="2" customWidth="1"/>
    <col min="1795" max="1795" width="20.1640625" style="2" customWidth="1"/>
    <col min="1796" max="1796" width="18" style="2" customWidth="1"/>
    <col min="1797" max="1797" width="51.1640625" style="2" customWidth="1"/>
    <col min="1798" max="1798" width="20.33203125" style="2" customWidth="1"/>
    <col min="1799" max="1799" width="23.83203125" style="2" bestFit="1" customWidth="1"/>
    <col min="1800" max="1800" width="18.6640625" style="2" customWidth="1"/>
    <col min="1801" max="2048" width="9.33203125" style="2"/>
    <col min="2049" max="2049" width="65.1640625" style="2" customWidth="1"/>
    <col min="2050" max="2050" width="19.5" style="2" customWidth="1"/>
    <col min="2051" max="2051" width="20.1640625" style="2" customWidth="1"/>
    <col min="2052" max="2052" width="18" style="2" customWidth="1"/>
    <col min="2053" max="2053" width="51.1640625" style="2" customWidth="1"/>
    <col min="2054" max="2054" width="20.33203125" style="2" customWidth="1"/>
    <col min="2055" max="2055" width="23.83203125" style="2" bestFit="1" customWidth="1"/>
    <col min="2056" max="2056" width="18.6640625" style="2" customWidth="1"/>
    <col min="2057" max="2304" width="9.33203125" style="2"/>
    <col min="2305" max="2305" width="65.1640625" style="2" customWidth="1"/>
    <col min="2306" max="2306" width="19.5" style="2" customWidth="1"/>
    <col min="2307" max="2307" width="20.1640625" style="2" customWidth="1"/>
    <col min="2308" max="2308" width="18" style="2" customWidth="1"/>
    <col min="2309" max="2309" width="51.1640625" style="2" customWidth="1"/>
    <col min="2310" max="2310" width="20.33203125" style="2" customWidth="1"/>
    <col min="2311" max="2311" width="23.83203125" style="2" bestFit="1" customWidth="1"/>
    <col min="2312" max="2312" width="18.6640625" style="2" customWidth="1"/>
    <col min="2313" max="2560" width="9.33203125" style="2"/>
    <col min="2561" max="2561" width="65.1640625" style="2" customWidth="1"/>
    <col min="2562" max="2562" width="19.5" style="2" customWidth="1"/>
    <col min="2563" max="2563" width="20.1640625" style="2" customWidth="1"/>
    <col min="2564" max="2564" width="18" style="2" customWidth="1"/>
    <col min="2565" max="2565" width="51.1640625" style="2" customWidth="1"/>
    <col min="2566" max="2566" width="20.33203125" style="2" customWidth="1"/>
    <col min="2567" max="2567" width="23.83203125" style="2" bestFit="1" customWidth="1"/>
    <col min="2568" max="2568" width="18.6640625" style="2" customWidth="1"/>
    <col min="2569" max="2816" width="9.33203125" style="2"/>
    <col min="2817" max="2817" width="65.1640625" style="2" customWidth="1"/>
    <col min="2818" max="2818" width="19.5" style="2" customWidth="1"/>
    <col min="2819" max="2819" width="20.1640625" style="2" customWidth="1"/>
    <col min="2820" max="2820" width="18" style="2" customWidth="1"/>
    <col min="2821" max="2821" width="51.1640625" style="2" customWidth="1"/>
    <col min="2822" max="2822" width="20.33203125" style="2" customWidth="1"/>
    <col min="2823" max="2823" width="23.83203125" style="2" bestFit="1" customWidth="1"/>
    <col min="2824" max="2824" width="18.6640625" style="2" customWidth="1"/>
    <col min="2825" max="3072" width="9.33203125" style="2"/>
    <col min="3073" max="3073" width="65.1640625" style="2" customWidth="1"/>
    <col min="3074" max="3074" width="19.5" style="2" customWidth="1"/>
    <col min="3075" max="3075" width="20.1640625" style="2" customWidth="1"/>
    <col min="3076" max="3076" width="18" style="2" customWidth="1"/>
    <col min="3077" max="3077" width="51.1640625" style="2" customWidth="1"/>
    <col min="3078" max="3078" width="20.33203125" style="2" customWidth="1"/>
    <col min="3079" max="3079" width="23.83203125" style="2" bestFit="1" customWidth="1"/>
    <col min="3080" max="3080" width="18.6640625" style="2" customWidth="1"/>
    <col min="3081" max="3328" width="9.33203125" style="2"/>
    <col min="3329" max="3329" width="65.1640625" style="2" customWidth="1"/>
    <col min="3330" max="3330" width="19.5" style="2" customWidth="1"/>
    <col min="3331" max="3331" width="20.1640625" style="2" customWidth="1"/>
    <col min="3332" max="3332" width="18" style="2" customWidth="1"/>
    <col min="3333" max="3333" width="51.1640625" style="2" customWidth="1"/>
    <col min="3334" max="3334" width="20.33203125" style="2" customWidth="1"/>
    <col min="3335" max="3335" width="23.83203125" style="2" bestFit="1" customWidth="1"/>
    <col min="3336" max="3336" width="18.6640625" style="2" customWidth="1"/>
    <col min="3337" max="3584" width="9.33203125" style="2"/>
    <col min="3585" max="3585" width="65.1640625" style="2" customWidth="1"/>
    <col min="3586" max="3586" width="19.5" style="2" customWidth="1"/>
    <col min="3587" max="3587" width="20.1640625" style="2" customWidth="1"/>
    <col min="3588" max="3588" width="18" style="2" customWidth="1"/>
    <col min="3589" max="3589" width="51.1640625" style="2" customWidth="1"/>
    <col min="3590" max="3590" width="20.33203125" style="2" customWidth="1"/>
    <col min="3591" max="3591" width="23.83203125" style="2" bestFit="1" customWidth="1"/>
    <col min="3592" max="3592" width="18.6640625" style="2" customWidth="1"/>
    <col min="3593" max="3840" width="9.33203125" style="2"/>
    <col min="3841" max="3841" width="65.1640625" style="2" customWidth="1"/>
    <col min="3842" max="3842" width="19.5" style="2" customWidth="1"/>
    <col min="3843" max="3843" width="20.1640625" style="2" customWidth="1"/>
    <col min="3844" max="3844" width="18" style="2" customWidth="1"/>
    <col min="3845" max="3845" width="51.1640625" style="2" customWidth="1"/>
    <col min="3846" max="3846" width="20.33203125" style="2" customWidth="1"/>
    <col min="3847" max="3847" width="23.83203125" style="2" bestFit="1" customWidth="1"/>
    <col min="3848" max="3848" width="18.6640625" style="2" customWidth="1"/>
    <col min="3849" max="4096" width="9.33203125" style="2"/>
    <col min="4097" max="4097" width="65.1640625" style="2" customWidth="1"/>
    <col min="4098" max="4098" width="19.5" style="2" customWidth="1"/>
    <col min="4099" max="4099" width="20.1640625" style="2" customWidth="1"/>
    <col min="4100" max="4100" width="18" style="2" customWidth="1"/>
    <col min="4101" max="4101" width="51.1640625" style="2" customWidth="1"/>
    <col min="4102" max="4102" width="20.33203125" style="2" customWidth="1"/>
    <col min="4103" max="4103" width="23.83203125" style="2" bestFit="1" customWidth="1"/>
    <col min="4104" max="4104" width="18.6640625" style="2" customWidth="1"/>
    <col min="4105" max="4352" width="9.33203125" style="2"/>
    <col min="4353" max="4353" width="65.1640625" style="2" customWidth="1"/>
    <col min="4354" max="4354" width="19.5" style="2" customWidth="1"/>
    <col min="4355" max="4355" width="20.1640625" style="2" customWidth="1"/>
    <col min="4356" max="4356" width="18" style="2" customWidth="1"/>
    <col min="4357" max="4357" width="51.1640625" style="2" customWidth="1"/>
    <col min="4358" max="4358" width="20.33203125" style="2" customWidth="1"/>
    <col min="4359" max="4359" width="23.83203125" style="2" bestFit="1" customWidth="1"/>
    <col min="4360" max="4360" width="18.6640625" style="2" customWidth="1"/>
    <col min="4361" max="4608" width="9.33203125" style="2"/>
    <col min="4609" max="4609" width="65.1640625" style="2" customWidth="1"/>
    <col min="4610" max="4610" width="19.5" style="2" customWidth="1"/>
    <col min="4611" max="4611" width="20.1640625" style="2" customWidth="1"/>
    <col min="4612" max="4612" width="18" style="2" customWidth="1"/>
    <col min="4613" max="4613" width="51.1640625" style="2" customWidth="1"/>
    <col min="4614" max="4614" width="20.33203125" style="2" customWidth="1"/>
    <col min="4615" max="4615" width="23.83203125" style="2" bestFit="1" customWidth="1"/>
    <col min="4616" max="4616" width="18.6640625" style="2" customWidth="1"/>
    <col min="4617" max="4864" width="9.33203125" style="2"/>
    <col min="4865" max="4865" width="65.1640625" style="2" customWidth="1"/>
    <col min="4866" max="4866" width="19.5" style="2" customWidth="1"/>
    <col min="4867" max="4867" width="20.1640625" style="2" customWidth="1"/>
    <col min="4868" max="4868" width="18" style="2" customWidth="1"/>
    <col min="4869" max="4869" width="51.1640625" style="2" customWidth="1"/>
    <col min="4870" max="4870" width="20.33203125" style="2" customWidth="1"/>
    <col min="4871" max="4871" width="23.83203125" style="2" bestFit="1" customWidth="1"/>
    <col min="4872" max="4872" width="18.6640625" style="2" customWidth="1"/>
    <col min="4873" max="5120" width="9.33203125" style="2"/>
    <col min="5121" max="5121" width="65.1640625" style="2" customWidth="1"/>
    <col min="5122" max="5122" width="19.5" style="2" customWidth="1"/>
    <col min="5123" max="5123" width="20.1640625" style="2" customWidth="1"/>
    <col min="5124" max="5124" width="18" style="2" customWidth="1"/>
    <col min="5125" max="5125" width="51.1640625" style="2" customWidth="1"/>
    <col min="5126" max="5126" width="20.33203125" style="2" customWidth="1"/>
    <col min="5127" max="5127" width="23.83203125" style="2" bestFit="1" customWidth="1"/>
    <col min="5128" max="5128" width="18.6640625" style="2" customWidth="1"/>
    <col min="5129" max="5376" width="9.33203125" style="2"/>
    <col min="5377" max="5377" width="65.1640625" style="2" customWidth="1"/>
    <col min="5378" max="5378" width="19.5" style="2" customWidth="1"/>
    <col min="5379" max="5379" width="20.1640625" style="2" customWidth="1"/>
    <col min="5380" max="5380" width="18" style="2" customWidth="1"/>
    <col min="5381" max="5381" width="51.1640625" style="2" customWidth="1"/>
    <col min="5382" max="5382" width="20.33203125" style="2" customWidth="1"/>
    <col min="5383" max="5383" width="23.83203125" style="2" bestFit="1" customWidth="1"/>
    <col min="5384" max="5384" width="18.6640625" style="2" customWidth="1"/>
    <col min="5385" max="5632" width="9.33203125" style="2"/>
    <col min="5633" max="5633" width="65.1640625" style="2" customWidth="1"/>
    <col min="5634" max="5634" width="19.5" style="2" customWidth="1"/>
    <col min="5635" max="5635" width="20.1640625" style="2" customWidth="1"/>
    <col min="5636" max="5636" width="18" style="2" customWidth="1"/>
    <col min="5637" max="5637" width="51.1640625" style="2" customWidth="1"/>
    <col min="5638" max="5638" width="20.33203125" style="2" customWidth="1"/>
    <col min="5639" max="5639" width="23.83203125" style="2" bestFit="1" customWidth="1"/>
    <col min="5640" max="5640" width="18.6640625" style="2" customWidth="1"/>
    <col min="5641" max="5888" width="9.33203125" style="2"/>
    <col min="5889" max="5889" width="65.1640625" style="2" customWidth="1"/>
    <col min="5890" max="5890" width="19.5" style="2" customWidth="1"/>
    <col min="5891" max="5891" width="20.1640625" style="2" customWidth="1"/>
    <col min="5892" max="5892" width="18" style="2" customWidth="1"/>
    <col min="5893" max="5893" width="51.1640625" style="2" customWidth="1"/>
    <col min="5894" max="5894" width="20.33203125" style="2" customWidth="1"/>
    <col min="5895" max="5895" width="23.83203125" style="2" bestFit="1" customWidth="1"/>
    <col min="5896" max="5896" width="18.6640625" style="2" customWidth="1"/>
    <col min="5897" max="6144" width="9.33203125" style="2"/>
    <col min="6145" max="6145" width="65.1640625" style="2" customWidth="1"/>
    <col min="6146" max="6146" width="19.5" style="2" customWidth="1"/>
    <col min="6147" max="6147" width="20.1640625" style="2" customWidth="1"/>
    <col min="6148" max="6148" width="18" style="2" customWidth="1"/>
    <col min="6149" max="6149" width="51.1640625" style="2" customWidth="1"/>
    <col min="6150" max="6150" width="20.33203125" style="2" customWidth="1"/>
    <col min="6151" max="6151" width="23.83203125" style="2" bestFit="1" customWidth="1"/>
    <col min="6152" max="6152" width="18.6640625" style="2" customWidth="1"/>
    <col min="6153" max="6400" width="9.33203125" style="2"/>
    <col min="6401" max="6401" width="65.1640625" style="2" customWidth="1"/>
    <col min="6402" max="6402" width="19.5" style="2" customWidth="1"/>
    <col min="6403" max="6403" width="20.1640625" style="2" customWidth="1"/>
    <col min="6404" max="6404" width="18" style="2" customWidth="1"/>
    <col min="6405" max="6405" width="51.1640625" style="2" customWidth="1"/>
    <col min="6406" max="6406" width="20.33203125" style="2" customWidth="1"/>
    <col min="6407" max="6407" width="23.83203125" style="2" bestFit="1" customWidth="1"/>
    <col min="6408" max="6408" width="18.6640625" style="2" customWidth="1"/>
    <col min="6409" max="6656" width="9.33203125" style="2"/>
    <col min="6657" max="6657" width="65.1640625" style="2" customWidth="1"/>
    <col min="6658" max="6658" width="19.5" style="2" customWidth="1"/>
    <col min="6659" max="6659" width="20.1640625" style="2" customWidth="1"/>
    <col min="6660" max="6660" width="18" style="2" customWidth="1"/>
    <col min="6661" max="6661" width="51.1640625" style="2" customWidth="1"/>
    <col min="6662" max="6662" width="20.33203125" style="2" customWidth="1"/>
    <col min="6663" max="6663" width="23.83203125" style="2" bestFit="1" customWidth="1"/>
    <col min="6664" max="6664" width="18.6640625" style="2" customWidth="1"/>
    <col min="6665" max="6912" width="9.33203125" style="2"/>
    <col min="6913" max="6913" width="65.1640625" style="2" customWidth="1"/>
    <col min="6914" max="6914" width="19.5" style="2" customWidth="1"/>
    <col min="6915" max="6915" width="20.1640625" style="2" customWidth="1"/>
    <col min="6916" max="6916" width="18" style="2" customWidth="1"/>
    <col min="6917" max="6917" width="51.1640625" style="2" customWidth="1"/>
    <col min="6918" max="6918" width="20.33203125" style="2" customWidth="1"/>
    <col min="6919" max="6919" width="23.83203125" style="2" bestFit="1" customWidth="1"/>
    <col min="6920" max="6920" width="18.6640625" style="2" customWidth="1"/>
    <col min="6921" max="7168" width="9.33203125" style="2"/>
    <col min="7169" max="7169" width="65.1640625" style="2" customWidth="1"/>
    <col min="7170" max="7170" width="19.5" style="2" customWidth="1"/>
    <col min="7171" max="7171" width="20.1640625" style="2" customWidth="1"/>
    <col min="7172" max="7172" width="18" style="2" customWidth="1"/>
    <col min="7173" max="7173" width="51.1640625" style="2" customWidth="1"/>
    <col min="7174" max="7174" width="20.33203125" style="2" customWidth="1"/>
    <col min="7175" max="7175" width="23.83203125" style="2" bestFit="1" customWidth="1"/>
    <col min="7176" max="7176" width="18.6640625" style="2" customWidth="1"/>
    <col min="7177" max="7424" width="9.33203125" style="2"/>
    <col min="7425" max="7425" width="65.1640625" style="2" customWidth="1"/>
    <col min="7426" max="7426" width="19.5" style="2" customWidth="1"/>
    <col min="7427" max="7427" width="20.1640625" style="2" customWidth="1"/>
    <col min="7428" max="7428" width="18" style="2" customWidth="1"/>
    <col min="7429" max="7429" width="51.1640625" style="2" customWidth="1"/>
    <col min="7430" max="7430" width="20.33203125" style="2" customWidth="1"/>
    <col min="7431" max="7431" width="23.83203125" style="2" bestFit="1" customWidth="1"/>
    <col min="7432" max="7432" width="18.6640625" style="2" customWidth="1"/>
    <col min="7433" max="7680" width="9.33203125" style="2"/>
    <col min="7681" max="7681" width="65.1640625" style="2" customWidth="1"/>
    <col min="7682" max="7682" width="19.5" style="2" customWidth="1"/>
    <col min="7683" max="7683" width="20.1640625" style="2" customWidth="1"/>
    <col min="7684" max="7684" width="18" style="2" customWidth="1"/>
    <col min="7685" max="7685" width="51.1640625" style="2" customWidth="1"/>
    <col min="7686" max="7686" width="20.33203125" style="2" customWidth="1"/>
    <col min="7687" max="7687" width="23.83203125" style="2" bestFit="1" customWidth="1"/>
    <col min="7688" max="7688" width="18.6640625" style="2" customWidth="1"/>
    <col min="7689" max="7936" width="9.33203125" style="2"/>
    <col min="7937" max="7937" width="65.1640625" style="2" customWidth="1"/>
    <col min="7938" max="7938" width="19.5" style="2" customWidth="1"/>
    <col min="7939" max="7939" width="20.1640625" style="2" customWidth="1"/>
    <col min="7940" max="7940" width="18" style="2" customWidth="1"/>
    <col min="7941" max="7941" width="51.1640625" style="2" customWidth="1"/>
    <col min="7942" max="7942" width="20.33203125" style="2" customWidth="1"/>
    <col min="7943" max="7943" width="23.83203125" style="2" bestFit="1" customWidth="1"/>
    <col min="7944" max="7944" width="18.6640625" style="2" customWidth="1"/>
    <col min="7945" max="8192" width="9.33203125" style="2"/>
    <col min="8193" max="8193" width="65.1640625" style="2" customWidth="1"/>
    <col min="8194" max="8194" width="19.5" style="2" customWidth="1"/>
    <col min="8195" max="8195" width="20.1640625" style="2" customWidth="1"/>
    <col min="8196" max="8196" width="18" style="2" customWidth="1"/>
    <col min="8197" max="8197" width="51.1640625" style="2" customWidth="1"/>
    <col min="8198" max="8198" width="20.33203125" style="2" customWidth="1"/>
    <col min="8199" max="8199" width="23.83203125" style="2" bestFit="1" customWidth="1"/>
    <col min="8200" max="8200" width="18.6640625" style="2" customWidth="1"/>
    <col min="8201" max="8448" width="9.33203125" style="2"/>
    <col min="8449" max="8449" width="65.1640625" style="2" customWidth="1"/>
    <col min="8450" max="8450" width="19.5" style="2" customWidth="1"/>
    <col min="8451" max="8451" width="20.1640625" style="2" customWidth="1"/>
    <col min="8452" max="8452" width="18" style="2" customWidth="1"/>
    <col min="8453" max="8453" width="51.1640625" style="2" customWidth="1"/>
    <col min="8454" max="8454" width="20.33203125" style="2" customWidth="1"/>
    <col min="8455" max="8455" width="23.83203125" style="2" bestFit="1" customWidth="1"/>
    <col min="8456" max="8456" width="18.6640625" style="2" customWidth="1"/>
    <col min="8457" max="8704" width="9.33203125" style="2"/>
    <col min="8705" max="8705" width="65.1640625" style="2" customWidth="1"/>
    <col min="8706" max="8706" width="19.5" style="2" customWidth="1"/>
    <col min="8707" max="8707" width="20.1640625" style="2" customWidth="1"/>
    <col min="8708" max="8708" width="18" style="2" customWidth="1"/>
    <col min="8709" max="8709" width="51.1640625" style="2" customWidth="1"/>
    <col min="8710" max="8710" width="20.33203125" style="2" customWidth="1"/>
    <col min="8711" max="8711" width="23.83203125" style="2" bestFit="1" customWidth="1"/>
    <col min="8712" max="8712" width="18.6640625" style="2" customWidth="1"/>
    <col min="8713" max="8960" width="9.33203125" style="2"/>
    <col min="8961" max="8961" width="65.1640625" style="2" customWidth="1"/>
    <col min="8962" max="8962" width="19.5" style="2" customWidth="1"/>
    <col min="8963" max="8963" width="20.1640625" style="2" customWidth="1"/>
    <col min="8964" max="8964" width="18" style="2" customWidth="1"/>
    <col min="8965" max="8965" width="51.1640625" style="2" customWidth="1"/>
    <col min="8966" max="8966" width="20.33203125" style="2" customWidth="1"/>
    <col min="8967" max="8967" width="23.83203125" style="2" bestFit="1" customWidth="1"/>
    <col min="8968" max="8968" width="18.6640625" style="2" customWidth="1"/>
    <col min="8969" max="9216" width="9.33203125" style="2"/>
    <col min="9217" max="9217" width="65.1640625" style="2" customWidth="1"/>
    <col min="9218" max="9218" width="19.5" style="2" customWidth="1"/>
    <col min="9219" max="9219" width="20.1640625" style="2" customWidth="1"/>
    <col min="9220" max="9220" width="18" style="2" customWidth="1"/>
    <col min="9221" max="9221" width="51.1640625" style="2" customWidth="1"/>
    <col min="9222" max="9222" width="20.33203125" style="2" customWidth="1"/>
    <col min="9223" max="9223" width="23.83203125" style="2" bestFit="1" customWidth="1"/>
    <col min="9224" max="9224" width="18.6640625" style="2" customWidth="1"/>
    <col min="9225" max="9472" width="9.33203125" style="2"/>
    <col min="9473" max="9473" width="65.1640625" style="2" customWidth="1"/>
    <col min="9474" max="9474" width="19.5" style="2" customWidth="1"/>
    <col min="9475" max="9475" width="20.1640625" style="2" customWidth="1"/>
    <col min="9476" max="9476" width="18" style="2" customWidth="1"/>
    <col min="9477" max="9477" width="51.1640625" style="2" customWidth="1"/>
    <col min="9478" max="9478" width="20.33203125" style="2" customWidth="1"/>
    <col min="9479" max="9479" width="23.83203125" style="2" bestFit="1" customWidth="1"/>
    <col min="9480" max="9480" width="18.6640625" style="2" customWidth="1"/>
    <col min="9481" max="9728" width="9.33203125" style="2"/>
    <col min="9729" max="9729" width="65.1640625" style="2" customWidth="1"/>
    <col min="9730" max="9730" width="19.5" style="2" customWidth="1"/>
    <col min="9731" max="9731" width="20.1640625" style="2" customWidth="1"/>
    <col min="9732" max="9732" width="18" style="2" customWidth="1"/>
    <col min="9733" max="9733" width="51.1640625" style="2" customWidth="1"/>
    <col min="9734" max="9734" width="20.33203125" style="2" customWidth="1"/>
    <col min="9735" max="9735" width="23.83203125" style="2" bestFit="1" customWidth="1"/>
    <col min="9736" max="9736" width="18.6640625" style="2" customWidth="1"/>
    <col min="9737" max="9984" width="9.33203125" style="2"/>
    <col min="9985" max="9985" width="65.1640625" style="2" customWidth="1"/>
    <col min="9986" max="9986" width="19.5" style="2" customWidth="1"/>
    <col min="9987" max="9987" width="20.1640625" style="2" customWidth="1"/>
    <col min="9988" max="9988" width="18" style="2" customWidth="1"/>
    <col min="9989" max="9989" width="51.1640625" style="2" customWidth="1"/>
    <col min="9990" max="9990" width="20.33203125" style="2" customWidth="1"/>
    <col min="9991" max="9991" width="23.83203125" style="2" bestFit="1" customWidth="1"/>
    <col min="9992" max="9992" width="18.6640625" style="2" customWidth="1"/>
    <col min="9993" max="10240" width="9.33203125" style="2"/>
    <col min="10241" max="10241" width="65.1640625" style="2" customWidth="1"/>
    <col min="10242" max="10242" width="19.5" style="2" customWidth="1"/>
    <col min="10243" max="10243" width="20.1640625" style="2" customWidth="1"/>
    <col min="10244" max="10244" width="18" style="2" customWidth="1"/>
    <col min="10245" max="10245" width="51.1640625" style="2" customWidth="1"/>
    <col min="10246" max="10246" width="20.33203125" style="2" customWidth="1"/>
    <col min="10247" max="10247" width="23.83203125" style="2" bestFit="1" customWidth="1"/>
    <col min="10248" max="10248" width="18.6640625" style="2" customWidth="1"/>
    <col min="10249" max="10496" width="9.33203125" style="2"/>
    <col min="10497" max="10497" width="65.1640625" style="2" customWidth="1"/>
    <col min="10498" max="10498" width="19.5" style="2" customWidth="1"/>
    <col min="10499" max="10499" width="20.1640625" style="2" customWidth="1"/>
    <col min="10500" max="10500" width="18" style="2" customWidth="1"/>
    <col min="10501" max="10501" width="51.1640625" style="2" customWidth="1"/>
    <col min="10502" max="10502" width="20.33203125" style="2" customWidth="1"/>
    <col min="10503" max="10503" width="23.83203125" style="2" bestFit="1" customWidth="1"/>
    <col min="10504" max="10504" width="18.6640625" style="2" customWidth="1"/>
    <col min="10505" max="10752" width="9.33203125" style="2"/>
    <col min="10753" max="10753" width="65.1640625" style="2" customWidth="1"/>
    <col min="10754" max="10754" width="19.5" style="2" customWidth="1"/>
    <col min="10755" max="10755" width="20.1640625" style="2" customWidth="1"/>
    <col min="10756" max="10756" width="18" style="2" customWidth="1"/>
    <col min="10757" max="10757" width="51.1640625" style="2" customWidth="1"/>
    <col min="10758" max="10758" width="20.33203125" style="2" customWidth="1"/>
    <col min="10759" max="10759" width="23.83203125" style="2" bestFit="1" customWidth="1"/>
    <col min="10760" max="10760" width="18.6640625" style="2" customWidth="1"/>
    <col min="10761" max="11008" width="9.33203125" style="2"/>
    <col min="11009" max="11009" width="65.1640625" style="2" customWidth="1"/>
    <col min="11010" max="11010" width="19.5" style="2" customWidth="1"/>
    <col min="11011" max="11011" width="20.1640625" style="2" customWidth="1"/>
    <col min="11012" max="11012" width="18" style="2" customWidth="1"/>
    <col min="11013" max="11013" width="51.1640625" style="2" customWidth="1"/>
    <col min="11014" max="11014" width="20.33203125" style="2" customWidth="1"/>
    <col min="11015" max="11015" width="23.83203125" style="2" bestFit="1" customWidth="1"/>
    <col min="11016" max="11016" width="18.6640625" style="2" customWidth="1"/>
    <col min="11017" max="11264" width="9.33203125" style="2"/>
    <col min="11265" max="11265" width="65.1640625" style="2" customWidth="1"/>
    <col min="11266" max="11266" width="19.5" style="2" customWidth="1"/>
    <col min="11267" max="11267" width="20.1640625" style="2" customWidth="1"/>
    <col min="11268" max="11268" width="18" style="2" customWidth="1"/>
    <col min="11269" max="11269" width="51.1640625" style="2" customWidth="1"/>
    <col min="11270" max="11270" width="20.33203125" style="2" customWidth="1"/>
    <col min="11271" max="11271" width="23.83203125" style="2" bestFit="1" customWidth="1"/>
    <col min="11272" max="11272" width="18.6640625" style="2" customWidth="1"/>
    <col min="11273" max="11520" width="9.33203125" style="2"/>
    <col min="11521" max="11521" width="65.1640625" style="2" customWidth="1"/>
    <col min="11522" max="11522" width="19.5" style="2" customWidth="1"/>
    <col min="11523" max="11523" width="20.1640625" style="2" customWidth="1"/>
    <col min="11524" max="11524" width="18" style="2" customWidth="1"/>
    <col min="11525" max="11525" width="51.1640625" style="2" customWidth="1"/>
    <col min="11526" max="11526" width="20.33203125" style="2" customWidth="1"/>
    <col min="11527" max="11527" width="23.83203125" style="2" bestFit="1" customWidth="1"/>
    <col min="11528" max="11528" width="18.6640625" style="2" customWidth="1"/>
    <col min="11529" max="11776" width="9.33203125" style="2"/>
    <col min="11777" max="11777" width="65.1640625" style="2" customWidth="1"/>
    <col min="11778" max="11778" width="19.5" style="2" customWidth="1"/>
    <col min="11779" max="11779" width="20.1640625" style="2" customWidth="1"/>
    <col min="11780" max="11780" width="18" style="2" customWidth="1"/>
    <col min="11781" max="11781" width="51.1640625" style="2" customWidth="1"/>
    <col min="11782" max="11782" width="20.33203125" style="2" customWidth="1"/>
    <col min="11783" max="11783" width="23.83203125" style="2" bestFit="1" customWidth="1"/>
    <col min="11784" max="11784" width="18.6640625" style="2" customWidth="1"/>
    <col min="11785" max="12032" width="9.33203125" style="2"/>
    <col min="12033" max="12033" width="65.1640625" style="2" customWidth="1"/>
    <col min="12034" max="12034" width="19.5" style="2" customWidth="1"/>
    <col min="12035" max="12035" width="20.1640625" style="2" customWidth="1"/>
    <col min="12036" max="12036" width="18" style="2" customWidth="1"/>
    <col min="12037" max="12037" width="51.1640625" style="2" customWidth="1"/>
    <col min="12038" max="12038" width="20.33203125" style="2" customWidth="1"/>
    <col min="12039" max="12039" width="23.83203125" style="2" bestFit="1" customWidth="1"/>
    <col min="12040" max="12040" width="18.6640625" style="2" customWidth="1"/>
    <col min="12041" max="12288" width="9.33203125" style="2"/>
    <col min="12289" max="12289" width="65.1640625" style="2" customWidth="1"/>
    <col min="12290" max="12290" width="19.5" style="2" customWidth="1"/>
    <col min="12291" max="12291" width="20.1640625" style="2" customWidth="1"/>
    <col min="12292" max="12292" width="18" style="2" customWidth="1"/>
    <col min="12293" max="12293" width="51.1640625" style="2" customWidth="1"/>
    <col min="12294" max="12294" width="20.33203125" style="2" customWidth="1"/>
    <col min="12295" max="12295" width="23.83203125" style="2" bestFit="1" customWidth="1"/>
    <col min="12296" max="12296" width="18.6640625" style="2" customWidth="1"/>
    <col min="12297" max="12544" width="9.33203125" style="2"/>
    <col min="12545" max="12545" width="65.1640625" style="2" customWidth="1"/>
    <col min="12546" max="12546" width="19.5" style="2" customWidth="1"/>
    <col min="12547" max="12547" width="20.1640625" style="2" customWidth="1"/>
    <col min="12548" max="12548" width="18" style="2" customWidth="1"/>
    <col min="12549" max="12549" width="51.1640625" style="2" customWidth="1"/>
    <col min="12550" max="12550" width="20.33203125" style="2" customWidth="1"/>
    <col min="12551" max="12551" width="23.83203125" style="2" bestFit="1" customWidth="1"/>
    <col min="12552" max="12552" width="18.6640625" style="2" customWidth="1"/>
    <col min="12553" max="12800" width="9.33203125" style="2"/>
    <col min="12801" max="12801" width="65.1640625" style="2" customWidth="1"/>
    <col min="12802" max="12802" width="19.5" style="2" customWidth="1"/>
    <col min="12803" max="12803" width="20.1640625" style="2" customWidth="1"/>
    <col min="12804" max="12804" width="18" style="2" customWidth="1"/>
    <col min="12805" max="12805" width="51.1640625" style="2" customWidth="1"/>
    <col min="12806" max="12806" width="20.33203125" style="2" customWidth="1"/>
    <col min="12807" max="12807" width="23.83203125" style="2" bestFit="1" customWidth="1"/>
    <col min="12808" max="12808" width="18.6640625" style="2" customWidth="1"/>
    <col min="12809" max="13056" width="9.33203125" style="2"/>
    <col min="13057" max="13057" width="65.1640625" style="2" customWidth="1"/>
    <col min="13058" max="13058" width="19.5" style="2" customWidth="1"/>
    <col min="13059" max="13059" width="20.1640625" style="2" customWidth="1"/>
    <col min="13060" max="13060" width="18" style="2" customWidth="1"/>
    <col min="13061" max="13061" width="51.1640625" style="2" customWidth="1"/>
    <col min="13062" max="13062" width="20.33203125" style="2" customWidth="1"/>
    <col min="13063" max="13063" width="23.83203125" style="2" bestFit="1" customWidth="1"/>
    <col min="13064" max="13064" width="18.6640625" style="2" customWidth="1"/>
    <col min="13065" max="13312" width="9.33203125" style="2"/>
    <col min="13313" max="13313" width="65.1640625" style="2" customWidth="1"/>
    <col min="13314" max="13314" width="19.5" style="2" customWidth="1"/>
    <col min="13315" max="13315" width="20.1640625" style="2" customWidth="1"/>
    <col min="13316" max="13316" width="18" style="2" customWidth="1"/>
    <col min="13317" max="13317" width="51.1640625" style="2" customWidth="1"/>
    <col min="13318" max="13318" width="20.33203125" style="2" customWidth="1"/>
    <col min="13319" max="13319" width="23.83203125" style="2" bestFit="1" customWidth="1"/>
    <col min="13320" max="13320" width="18.6640625" style="2" customWidth="1"/>
    <col min="13321" max="13568" width="9.33203125" style="2"/>
    <col min="13569" max="13569" width="65.1640625" style="2" customWidth="1"/>
    <col min="13570" max="13570" width="19.5" style="2" customWidth="1"/>
    <col min="13571" max="13571" width="20.1640625" style="2" customWidth="1"/>
    <col min="13572" max="13572" width="18" style="2" customWidth="1"/>
    <col min="13573" max="13573" width="51.1640625" style="2" customWidth="1"/>
    <col min="13574" max="13574" width="20.33203125" style="2" customWidth="1"/>
    <col min="13575" max="13575" width="23.83203125" style="2" bestFit="1" customWidth="1"/>
    <col min="13576" max="13576" width="18.6640625" style="2" customWidth="1"/>
    <col min="13577" max="13824" width="9.33203125" style="2"/>
    <col min="13825" max="13825" width="65.1640625" style="2" customWidth="1"/>
    <col min="13826" max="13826" width="19.5" style="2" customWidth="1"/>
    <col min="13827" max="13827" width="20.1640625" style="2" customWidth="1"/>
    <col min="13828" max="13828" width="18" style="2" customWidth="1"/>
    <col min="13829" max="13829" width="51.1640625" style="2" customWidth="1"/>
    <col min="13830" max="13830" width="20.33203125" style="2" customWidth="1"/>
    <col min="13831" max="13831" width="23.83203125" style="2" bestFit="1" customWidth="1"/>
    <col min="13832" max="13832" width="18.6640625" style="2" customWidth="1"/>
    <col min="13833" max="14080" width="9.33203125" style="2"/>
    <col min="14081" max="14081" width="65.1640625" style="2" customWidth="1"/>
    <col min="14082" max="14082" width="19.5" style="2" customWidth="1"/>
    <col min="14083" max="14083" width="20.1640625" style="2" customWidth="1"/>
    <col min="14084" max="14084" width="18" style="2" customWidth="1"/>
    <col min="14085" max="14085" width="51.1640625" style="2" customWidth="1"/>
    <col min="14086" max="14086" width="20.33203125" style="2" customWidth="1"/>
    <col min="14087" max="14087" width="23.83203125" style="2" bestFit="1" customWidth="1"/>
    <col min="14088" max="14088" width="18.6640625" style="2" customWidth="1"/>
    <col min="14089" max="14336" width="9.33203125" style="2"/>
    <col min="14337" max="14337" width="65.1640625" style="2" customWidth="1"/>
    <col min="14338" max="14338" width="19.5" style="2" customWidth="1"/>
    <col min="14339" max="14339" width="20.1640625" style="2" customWidth="1"/>
    <col min="14340" max="14340" width="18" style="2" customWidth="1"/>
    <col min="14341" max="14341" width="51.1640625" style="2" customWidth="1"/>
    <col min="14342" max="14342" width="20.33203125" style="2" customWidth="1"/>
    <col min="14343" max="14343" width="23.83203125" style="2" bestFit="1" customWidth="1"/>
    <col min="14344" max="14344" width="18.6640625" style="2" customWidth="1"/>
    <col min="14345" max="14592" width="9.33203125" style="2"/>
    <col min="14593" max="14593" width="65.1640625" style="2" customWidth="1"/>
    <col min="14594" max="14594" width="19.5" style="2" customWidth="1"/>
    <col min="14595" max="14595" width="20.1640625" style="2" customWidth="1"/>
    <col min="14596" max="14596" width="18" style="2" customWidth="1"/>
    <col min="14597" max="14597" width="51.1640625" style="2" customWidth="1"/>
    <col min="14598" max="14598" width="20.33203125" style="2" customWidth="1"/>
    <col min="14599" max="14599" width="23.83203125" style="2" bestFit="1" customWidth="1"/>
    <col min="14600" max="14600" width="18.6640625" style="2" customWidth="1"/>
    <col min="14601" max="14848" width="9.33203125" style="2"/>
    <col min="14849" max="14849" width="65.1640625" style="2" customWidth="1"/>
    <col min="14850" max="14850" width="19.5" style="2" customWidth="1"/>
    <col min="14851" max="14851" width="20.1640625" style="2" customWidth="1"/>
    <col min="14852" max="14852" width="18" style="2" customWidth="1"/>
    <col min="14853" max="14853" width="51.1640625" style="2" customWidth="1"/>
    <col min="14854" max="14854" width="20.33203125" style="2" customWidth="1"/>
    <col min="14855" max="14855" width="23.83203125" style="2" bestFit="1" customWidth="1"/>
    <col min="14856" max="14856" width="18.6640625" style="2" customWidth="1"/>
    <col min="14857" max="15104" width="9.33203125" style="2"/>
    <col min="15105" max="15105" width="65.1640625" style="2" customWidth="1"/>
    <col min="15106" max="15106" width="19.5" style="2" customWidth="1"/>
    <col min="15107" max="15107" width="20.1640625" style="2" customWidth="1"/>
    <col min="15108" max="15108" width="18" style="2" customWidth="1"/>
    <col min="15109" max="15109" width="51.1640625" style="2" customWidth="1"/>
    <col min="15110" max="15110" width="20.33203125" style="2" customWidth="1"/>
    <col min="15111" max="15111" width="23.83203125" style="2" bestFit="1" customWidth="1"/>
    <col min="15112" max="15112" width="18.6640625" style="2" customWidth="1"/>
    <col min="15113" max="15360" width="9.33203125" style="2"/>
    <col min="15361" max="15361" width="65.1640625" style="2" customWidth="1"/>
    <col min="15362" max="15362" width="19.5" style="2" customWidth="1"/>
    <col min="15363" max="15363" width="20.1640625" style="2" customWidth="1"/>
    <col min="15364" max="15364" width="18" style="2" customWidth="1"/>
    <col min="15365" max="15365" width="51.1640625" style="2" customWidth="1"/>
    <col min="15366" max="15366" width="20.33203125" style="2" customWidth="1"/>
    <col min="15367" max="15367" width="23.83203125" style="2" bestFit="1" customWidth="1"/>
    <col min="15368" max="15368" width="18.6640625" style="2" customWidth="1"/>
    <col min="15369" max="15616" width="9.33203125" style="2"/>
    <col min="15617" max="15617" width="65.1640625" style="2" customWidth="1"/>
    <col min="15618" max="15618" width="19.5" style="2" customWidth="1"/>
    <col min="15619" max="15619" width="20.1640625" style="2" customWidth="1"/>
    <col min="15620" max="15620" width="18" style="2" customWidth="1"/>
    <col min="15621" max="15621" width="51.1640625" style="2" customWidth="1"/>
    <col min="15622" max="15622" width="20.33203125" style="2" customWidth="1"/>
    <col min="15623" max="15623" width="23.83203125" style="2" bestFit="1" customWidth="1"/>
    <col min="15624" max="15624" width="18.6640625" style="2" customWidth="1"/>
    <col min="15625" max="15872" width="9.33203125" style="2"/>
    <col min="15873" max="15873" width="65.1640625" style="2" customWidth="1"/>
    <col min="15874" max="15874" width="19.5" style="2" customWidth="1"/>
    <col min="15875" max="15875" width="20.1640625" style="2" customWidth="1"/>
    <col min="15876" max="15876" width="18" style="2" customWidth="1"/>
    <col min="15877" max="15877" width="51.1640625" style="2" customWidth="1"/>
    <col min="15878" max="15878" width="20.33203125" style="2" customWidth="1"/>
    <col min="15879" max="15879" width="23.83203125" style="2" bestFit="1" customWidth="1"/>
    <col min="15880" max="15880" width="18.6640625" style="2" customWidth="1"/>
    <col min="15881" max="16128" width="9.33203125" style="2"/>
    <col min="16129" max="16129" width="65.1640625" style="2" customWidth="1"/>
    <col min="16130" max="16130" width="19.5" style="2" customWidth="1"/>
    <col min="16131" max="16131" width="20.1640625" style="2" customWidth="1"/>
    <col min="16132" max="16132" width="18" style="2" customWidth="1"/>
    <col min="16133" max="16133" width="51.1640625" style="2" customWidth="1"/>
    <col min="16134" max="16134" width="20.33203125" style="2" customWidth="1"/>
    <col min="16135" max="16135" width="23.83203125" style="2" bestFit="1" customWidth="1"/>
    <col min="16136" max="16136" width="18.6640625" style="2" customWidth="1"/>
    <col min="16137" max="16384" width="9.33203125" style="2"/>
  </cols>
  <sheetData>
    <row r="1" spans="1:8" ht="18.75" x14ac:dyDescent="0.3">
      <c r="A1" s="98" t="s">
        <v>0</v>
      </c>
      <c r="B1" s="98"/>
      <c r="C1" s="98"/>
      <c r="D1" s="98"/>
      <c r="E1" s="98"/>
      <c r="F1" s="98"/>
      <c r="G1" s="1"/>
      <c r="H1" s="1"/>
    </row>
    <row r="4" spans="1:8" ht="30" x14ac:dyDescent="0.2">
      <c r="G4" s="3"/>
      <c r="H4" s="3" t="s">
        <v>1</v>
      </c>
    </row>
    <row r="5" spans="1:8" ht="14.25" x14ac:dyDescent="0.2">
      <c r="F5" s="4"/>
      <c r="G5" s="4"/>
      <c r="H5" s="4"/>
    </row>
    <row r="6" spans="1:8" ht="15.75" thickBot="1" x14ac:dyDescent="0.3">
      <c r="G6" s="5"/>
      <c r="H6" s="5"/>
    </row>
    <row r="7" spans="1:8" ht="15.75" customHeight="1" x14ac:dyDescent="0.2">
      <c r="A7" s="99" t="s">
        <v>2</v>
      </c>
      <c r="B7" s="101" t="s">
        <v>3</v>
      </c>
      <c r="C7" s="94" t="s">
        <v>4</v>
      </c>
      <c r="D7" s="94" t="s">
        <v>4</v>
      </c>
      <c r="E7" s="103" t="s">
        <v>5</v>
      </c>
      <c r="F7" s="101" t="s">
        <v>3</v>
      </c>
      <c r="G7" s="94" t="s">
        <v>4</v>
      </c>
      <c r="H7" s="94" t="s">
        <v>4</v>
      </c>
    </row>
    <row r="8" spans="1:8" ht="13.5" customHeight="1" thickBot="1" x14ac:dyDescent="0.25">
      <c r="A8" s="100"/>
      <c r="B8" s="102"/>
      <c r="C8" s="95"/>
      <c r="D8" s="95"/>
      <c r="E8" s="104"/>
      <c r="F8" s="102"/>
      <c r="G8" s="95"/>
      <c r="H8" s="95"/>
    </row>
    <row r="9" spans="1:8" ht="15.75" x14ac:dyDescent="0.25">
      <c r="A9" s="6" t="s">
        <v>6</v>
      </c>
      <c r="B9" s="7">
        <v>8995000</v>
      </c>
      <c r="C9" s="7">
        <v>8995000</v>
      </c>
      <c r="D9" s="8"/>
      <c r="E9" s="6" t="s">
        <v>7</v>
      </c>
      <c r="F9" s="8">
        <v>12386929</v>
      </c>
      <c r="G9" s="9">
        <v>12422350</v>
      </c>
      <c r="H9" s="7"/>
    </row>
    <row r="10" spans="1:8" ht="15.75" x14ac:dyDescent="0.25">
      <c r="A10" s="10" t="s">
        <v>8</v>
      </c>
      <c r="B10" s="11">
        <f>67474775-4700000</f>
        <v>62774775</v>
      </c>
      <c r="C10" s="11">
        <f>67474775-4700000</f>
        <v>62774775</v>
      </c>
      <c r="D10" s="11"/>
      <c r="E10" s="10" t="s">
        <v>9</v>
      </c>
      <c r="F10" s="11">
        <v>2941000</v>
      </c>
      <c r="G10" s="12">
        <v>2941000</v>
      </c>
      <c r="H10" s="11"/>
    </row>
    <row r="11" spans="1:8" ht="15.75" x14ac:dyDescent="0.25">
      <c r="A11" s="10" t="s">
        <v>10</v>
      </c>
      <c r="B11" s="11">
        <v>4372574</v>
      </c>
      <c r="C11" s="11">
        <v>4407995</v>
      </c>
      <c r="D11" s="11"/>
      <c r="E11" s="10" t="s">
        <v>11</v>
      </c>
      <c r="F11" s="11">
        <v>61048045</v>
      </c>
      <c r="G11" s="12">
        <v>61048045</v>
      </c>
      <c r="H11" s="11"/>
    </row>
    <row r="12" spans="1:8" ht="15.75" x14ac:dyDescent="0.25">
      <c r="A12" s="10" t="s">
        <v>12</v>
      </c>
      <c r="B12" s="11">
        <v>90000</v>
      </c>
      <c r="C12" s="11">
        <v>90000</v>
      </c>
      <c r="D12" s="11"/>
      <c r="E12" s="10" t="s">
        <v>13</v>
      </c>
      <c r="F12" s="11">
        <v>17711434</v>
      </c>
      <c r="G12" s="11">
        <v>17711434</v>
      </c>
      <c r="H12" s="11"/>
    </row>
    <row r="13" spans="1:8" ht="15.75" x14ac:dyDescent="0.25">
      <c r="A13" s="10" t="s">
        <v>14</v>
      </c>
      <c r="B13" s="11"/>
      <c r="C13" s="11"/>
      <c r="D13" s="11"/>
      <c r="E13" s="10" t="s">
        <v>15</v>
      </c>
      <c r="F13" s="11">
        <v>2699540</v>
      </c>
      <c r="G13" s="12">
        <v>2699540</v>
      </c>
      <c r="H13" s="11"/>
    </row>
    <row r="14" spans="1:8" ht="15.75" x14ac:dyDescent="0.25">
      <c r="A14" s="10" t="s">
        <v>16</v>
      </c>
      <c r="B14" s="11">
        <v>4700000</v>
      </c>
      <c r="C14" s="11">
        <v>4700000</v>
      </c>
      <c r="D14" s="11"/>
      <c r="E14" s="10" t="s">
        <v>17</v>
      </c>
      <c r="F14" s="11">
        <v>870000</v>
      </c>
      <c r="G14" s="12">
        <v>870000</v>
      </c>
      <c r="H14" s="11"/>
    </row>
    <row r="15" spans="1:8" ht="15.75" x14ac:dyDescent="0.25">
      <c r="A15" s="10"/>
      <c r="B15" s="11"/>
      <c r="C15" s="11"/>
      <c r="D15" s="11"/>
      <c r="E15" s="10" t="s">
        <v>18</v>
      </c>
      <c r="F15" s="11"/>
      <c r="G15" s="12"/>
      <c r="H15" s="11"/>
    </row>
    <row r="16" spans="1:8" ht="15.75" x14ac:dyDescent="0.25">
      <c r="A16" s="13" t="s">
        <v>19</v>
      </c>
      <c r="B16" s="11">
        <f>SUM(B9:B15)</f>
        <v>80932349</v>
      </c>
      <c r="C16" s="11">
        <f>SUM(C9:C15)</f>
        <v>80967770</v>
      </c>
      <c r="D16" s="11">
        <f>SUM(D9:D15)</f>
        <v>0</v>
      </c>
      <c r="E16" s="13" t="s">
        <v>20</v>
      </c>
      <c r="F16" s="11">
        <f>SUM(F9:F15)</f>
        <v>97656948</v>
      </c>
      <c r="G16" s="11">
        <f>SUM(G9:G15)</f>
        <v>97692369</v>
      </c>
      <c r="H16" s="11">
        <f>SUM(H9:H15)</f>
        <v>0</v>
      </c>
    </row>
    <row r="17" spans="1:8" ht="15.75" x14ac:dyDescent="0.25">
      <c r="A17" s="10" t="s">
        <v>21</v>
      </c>
      <c r="B17" s="11">
        <v>6900000</v>
      </c>
      <c r="C17" s="11">
        <v>6900000</v>
      </c>
      <c r="D17" s="11"/>
      <c r="E17" s="10" t="s">
        <v>22</v>
      </c>
      <c r="F17" s="11">
        <v>17538000</v>
      </c>
      <c r="G17" s="12">
        <v>17538000</v>
      </c>
      <c r="H17" s="11"/>
    </row>
    <row r="18" spans="1:8" ht="15.75" x14ac:dyDescent="0.25">
      <c r="A18" s="10" t="s">
        <v>23</v>
      </c>
      <c r="B18" s="11"/>
      <c r="C18" s="11"/>
      <c r="D18" s="11"/>
      <c r="E18" s="10" t="s">
        <v>24</v>
      </c>
      <c r="F18" s="11">
        <v>14000000</v>
      </c>
      <c r="G18" s="12">
        <v>14000000</v>
      </c>
      <c r="H18" s="11"/>
    </row>
    <row r="19" spans="1:8" ht="15.75" x14ac:dyDescent="0.25">
      <c r="A19" s="10" t="s">
        <v>25</v>
      </c>
      <c r="B19" s="11"/>
      <c r="C19" s="11"/>
      <c r="D19" s="11"/>
      <c r="E19" s="10" t="s">
        <v>26</v>
      </c>
      <c r="F19" s="11"/>
      <c r="G19" s="12"/>
      <c r="H19" s="11"/>
    </row>
    <row r="20" spans="1:8" ht="15.75" x14ac:dyDescent="0.25">
      <c r="A20" s="10" t="s">
        <v>27</v>
      </c>
      <c r="B20" s="11"/>
      <c r="C20" s="11"/>
      <c r="D20" s="11"/>
      <c r="E20" s="10" t="s">
        <v>28</v>
      </c>
      <c r="F20" s="11">
        <v>2300000</v>
      </c>
      <c r="G20" s="12">
        <v>2300000</v>
      </c>
      <c r="H20" s="11"/>
    </row>
    <row r="21" spans="1:8" ht="15.75" x14ac:dyDescent="0.25">
      <c r="A21" s="10"/>
      <c r="B21" s="11"/>
      <c r="C21" s="11"/>
      <c r="D21" s="11"/>
      <c r="E21" s="10"/>
      <c r="F21" s="11"/>
      <c r="G21" s="12"/>
      <c r="H21" s="11"/>
    </row>
    <row r="22" spans="1:8" ht="15.75" x14ac:dyDescent="0.25">
      <c r="A22" s="13" t="s">
        <v>29</v>
      </c>
      <c r="B22" s="12">
        <f>SUM(B17:B21)</f>
        <v>6900000</v>
      </c>
      <c r="C22" s="11">
        <f>SUM(C17:C21)</f>
        <v>6900000</v>
      </c>
      <c r="D22" s="11">
        <f>SUM(D17:D21)</f>
        <v>0</v>
      </c>
      <c r="E22" s="13" t="s">
        <v>30</v>
      </c>
      <c r="F22" s="11">
        <f>SUM(F17:F21)</f>
        <v>33838000</v>
      </c>
      <c r="G22" s="12">
        <f>SUM(G17:G21)</f>
        <v>33838000</v>
      </c>
      <c r="H22" s="11">
        <f>SUM(H17:H21)</f>
        <v>0</v>
      </c>
    </row>
    <row r="23" spans="1:8" ht="15.75" x14ac:dyDescent="0.25">
      <c r="A23" s="10" t="s">
        <v>31</v>
      </c>
      <c r="B23" s="11"/>
      <c r="C23" s="11"/>
      <c r="D23" s="11"/>
      <c r="E23" s="10" t="s">
        <v>32</v>
      </c>
      <c r="F23" s="11"/>
      <c r="G23" s="12"/>
      <c r="H23" s="11"/>
    </row>
    <row r="24" spans="1:8" ht="15.75" x14ac:dyDescent="0.25">
      <c r="A24" s="10" t="s">
        <v>33</v>
      </c>
      <c r="B24" s="11"/>
      <c r="C24" s="11"/>
      <c r="D24" s="11"/>
      <c r="E24" s="10" t="s">
        <v>34</v>
      </c>
      <c r="F24" s="11">
        <v>0</v>
      </c>
      <c r="G24" s="12">
        <v>0</v>
      </c>
      <c r="H24" s="11"/>
    </row>
    <row r="25" spans="1:8" ht="15.75" x14ac:dyDescent="0.25">
      <c r="A25" s="10" t="s">
        <v>35</v>
      </c>
      <c r="B25" s="11"/>
      <c r="C25" s="11"/>
      <c r="D25" s="11"/>
      <c r="E25" s="10" t="s">
        <v>36</v>
      </c>
      <c r="F25" s="11"/>
      <c r="G25" s="12"/>
      <c r="H25" s="11"/>
    </row>
    <row r="26" spans="1:8" ht="15.75" x14ac:dyDescent="0.25">
      <c r="A26" s="10" t="s">
        <v>37</v>
      </c>
      <c r="B26" s="11"/>
      <c r="C26" s="11"/>
      <c r="D26" s="11"/>
      <c r="E26" s="10" t="s">
        <v>38</v>
      </c>
      <c r="F26" s="11"/>
      <c r="G26" s="12"/>
      <c r="H26" s="11"/>
    </row>
    <row r="27" spans="1:8" ht="15.75" x14ac:dyDescent="0.25">
      <c r="A27" s="10" t="s">
        <v>39</v>
      </c>
      <c r="B27" s="11"/>
      <c r="C27" s="11"/>
      <c r="D27" s="11"/>
      <c r="E27" s="10" t="s">
        <v>39</v>
      </c>
      <c r="F27" s="11"/>
      <c r="G27" s="12"/>
      <c r="H27" s="11"/>
    </row>
    <row r="28" spans="1:8" ht="15.75" x14ac:dyDescent="0.25">
      <c r="A28" s="14" t="s">
        <v>40</v>
      </c>
      <c r="B28" s="12">
        <f>SUM(B16,B22:B27)</f>
        <v>87832349</v>
      </c>
      <c r="C28" s="11">
        <f>SUM(C16,C22:C27)</f>
        <v>87867770</v>
      </c>
      <c r="D28" s="11">
        <f>SUM(D16,D22:D27)</f>
        <v>0</v>
      </c>
      <c r="E28" s="14" t="s">
        <v>40</v>
      </c>
      <c r="F28" s="11">
        <f>SUM(F16,F22:F27)</f>
        <v>131494948</v>
      </c>
      <c r="G28" s="12">
        <f>SUM(G16,G22:G27)</f>
        <v>131530369</v>
      </c>
      <c r="H28" s="11">
        <f>SUM(H16,H22:H27)</f>
        <v>0</v>
      </c>
    </row>
    <row r="29" spans="1:8" ht="15.75" x14ac:dyDescent="0.25">
      <c r="A29" s="10"/>
      <c r="B29" s="11"/>
      <c r="C29" s="11"/>
      <c r="D29" s="11"/>
      <c r="E29" s="10" t="s">
        <v>41</v>
      </c>
      <c r="F29" s="11">
        <v>0</v>
      </c>
      <c r="G29" s="12">
        <v>0</v>
      </c>
      <c r="H29" s="11"/>
    </row>
    <row r="30" spans="1:8" ht="15.75" x14ac:dyDescent="0.25">
      <c r="A30" s="10" t="s">
        <v>42</v>
      </c>
      <c r="B30" s="11">
        <v>43817405</v>
      </c>
      <c r="C30" s="11">
        <v>43817405</v>
      </c>
      <c r="D30" s="11"/>
      <c r="E30" s="10" t="s">
        <v>43</v>
      </c>
      <c r="F30" s="11"/>
      <c r="G30" s="12"/>
      <c r="H30" s="11"/>
    </row>
    <row r="31" spans="1:8" ht="15.75" x14ac:dyDescent="0.25">
      <c r="A31" s="14" t="s">
        <v>44</v>
      </c>
      <c r="B31" s="11">
        <v>43817405</v>
      </c>
      <c r="C31" s="11">
        <v>43817405</v>
      </c>
      <c r="D31" s="11"/>
      <c r="E31" s="14" t="s">
        <v>45</v>
      </c>
      <c r="F31" s="11">
        <f>SUM(F29:F30)</f>
        <v>0</v>
      </c>
      <c r="G31" s="12">
        <f>SUM(G29:G30)</f>
        <v>0</v>
      </c>
      <c r="H31" s="11"/>
    </row>
    <row r="32" spans="1:8" ht="16.5" thickBot="1" x14ac:dyDescent="0.3">
      <c r="A32" s="15" t="s">
        <v>46</v>
      </c>
      <c r="B32" s="16"/>
      <c r="C32" s="16"/>
      <c r="D32" s="16"/>
      <c r="E32" s="15" t="s">
        <v>47</v>
      </c>
      <c r="F32" s="16">
        <v>154806</v>
      </c>
      <c r="G32" s="16">
        <v>154806</v>
      </c>
      <c r="H32" s="17"/>
    </row>
    <row r="33" spans="1:8" ht="16.5" thickBot="1" x14ac:dyDescent="0.3">
      <c r="A33" s="18" t="s">
        <v>48</v>
      </c>
      <c r="B33" s="19">
        <f>SUM(B28,B31,B32)</f>
        <v>131649754</v>
      </c>
      <c r="C33" s="20">
        <f>SUM(C28,C31,C32)</f>
        <v>131685175</v>
      </c>
      <c r="D33" s="20">
        <f>SUM(D28,D31,D32)</f>
        <v>0</v>
      </c>
      <c r="E33" s="18" t="s">
        <v>49</v>
      </c>
      <c r="F33" s="21">
        <f>SUM(F28,F31,F32)</f>
        <v>131649754</v>
      </c>
      <c r="G33" s="21">
        <f>SUM(G28,G31,G32)</f>
        <v>131685175</v>
      </c>
      <c r="H33" s="21">
        <f>SUM(H28,H31,H32)</f>
        <v>0</v>
      </c>
    </row>
    <row r="34" spans="1:8" ht="15.75" x14ac:dyDescent="0.25">
      <c r="A34" s="22"/>
      <c r="B34" s="22"/>
      <c r="C34" s="22"/>
      <c r="D34" s="22"/>
      <c r="E34" s="22"/>
      <c r="F34" s="22"/>
      <c r="G34" s="22"/>
      <c r="H34" s="22"/>
    </row>
    <row r="35" spans="1:8" ht="15.75" x14ac:dyDescent="0.25">
      <c r="A35" s="22"/>
      <c r="B35" s="22"/>
      <c r="C35" s="22"/>
      <c r="D35" s="22"/>
      <c r="E35" s="22"/>
      <c r="F35" s="22"/>
      <c r="G35" s="22"/>
      <c r="H35" s="22"/>
    </row>
    <row r="36" spans="1:8" ht="15.75" x14ac:dyDescent="0.25">
      <c r="A36" s="96" t="s">
        <v>50</v>
      </c>
      <c r="B36" s="96"/>
      <c r="C36" s="96"/>
      <c r="D36" s="96"/>
      <c r="E36" s="96"/>
      <c r="F36" s="22"/>
      <c r="G36" s="22"/>
      <c r="H36" s="22"/>
    </row>
    <row r="37" spans="1:8" ht="16.5" thickBot="1" x14ac:dyDescent="0.3">
      <c r="A37" s="22"/>
      <c r="B37" s="22"/>
      <c r="C37" s="22"/>
      <c r="D37" s="22"/>
      <c r="E37" s="22"/>
      <c r="F37" s="22"/>
      <c r="G37" s="22"/>
      <c r="H37" s="22"/>
    </row>
    <row r="38" spans="1:8" ht="32.25" thickBot="1" x14ac:dyDescent="0.3">
      <c r="A38" s="23" t="s">
        <v>51</v>
      </c>
      <c r="B38" s="24">
        <f>SUM(B33-F33)</f>
        <v>0</v>
      </c>
      <c r="C38" s="24">
        <f>SUM(C33-G33)</f>
        <v>0</v>
      </c>
      <c r="D38" s="24">
        <f>SUM(D33-H33)</f>
        <v>0</v>
      </c>
      <c r="E38" s="22"/>
      <c r="F38" s="22"/>
      <c r="G38" s="22"/>
      <c r="H38" s="22"/>
    </row>
    <row r="39" spans="1:8" ht="15.75" x14ac:dyDescent="0.25">
      <c r="A39" s="22"/>
      <c r="B39" s="22"/>
      <c r="C39" s="22"/>
      <c r="D39" s="22"/>
      <c r="E39" s="22"/>
      <c r="F39" s="22"/>
      <c r="G39" s="22"/>
      <c r="H39" s="22"/>
    </row>
    <row r="40" spans="1:8" ht="15.75" x14ac:dyDescent="0.25">
      <c r="A40" s="97" t="s">
        <v>52</v>
      </c>
      <c r="B40" s="97"/>
      <c r="C40" s="97"/>
      <c r="D40" s="97"/>
      <c r="E40" s="97"/>
      <c r="F40" s="22"/>
      <c r="G40" s="22"/>
      <c r="H40" s="22"/>
    </row>
    <row r="41" spans="1:8" ht="15.75" x14ac:dyDescent="0.25">
      <c r="A41" s="22"/>
      <c r="B41" s="22"/>
      <c r="C41" s="22"/>
      <c r="D41" s="22"/>
      <c r="E41" s="22"/>
      <c r="F41" s="22"/>
      <c r="G41" s="22"/>
      <c r="H41" s="22"/>
    </row>
    <row r="42" spans="1:8" ht="16.5" thickBot="1" x14ac:dyDescent="0.3">
      <c r="A42" s="22"/>
      <c r="B42" s="22"/>
      <c r="C42" s="22"/>
      <c r="D42" s="22"/>
      <c r="E42" s="22"/>
      <c r="F42" s="22"/>
      <c r="G42" s="22"/>
      <c r="H42" s="22"/>
    </row>
    <row r="43" spans="1:8" ht="16.5" thickBot="1" x14ac:dyDescent="0.3">
      <c r="A43" s="25" t="s">
        <v>53</v>
      </c>
      <c r="B43" s="26"/>
      <c r="C43" s="27"/>
      <c r="D43" s="27"/>
      <c r="E43" s="22"/>
      <c r="F43" s="22"/>
      <c r="G43" s="22"/>
      <c r="H43" s="22"/>
    </row>
    <row r="44" spans="1:8" ht="16.5" thickBot="1" x14ac:dyDescent="0.3">
      <c r="A44" s="25" t="s">
        <v>54</v>
      </c>
      <c r="B44" s="26">
        <v>0</v>
      </c>
      <c r="C44" s="27"/>
      <c r="D44" s="27"/>
      <c r="E44" s="22"/>
      <c r="F44" s="22"/>
      <c r="G44" s="22"/>
      <c r="H44" s="22"/>
    </row>
    <row r="45" spans="1:8" ht="16.5" thickBot="1" x14ac:dyDescent="0.3">
      <c r="A45" s="25" t="s">
        <v>55</v>
      </c>
      <c r="B45" s="26">
        <f>B44+B43</f>
        <v>0</v>
      </c>
      <c r="C45" s="27"/>
      <c r="D45" s="27"/>
      <c r="E45" s="22"/>
      <c r="F45" s="22"/>
      <c r="G45" s="22"/>
      <c r="H45" s="22"/>
    </row>
    <row r="46" spans="1:8" ht="15.75" x14ac:dyDescent="0.25">
      <c r="A46" s="22"/>
      <c r="B46" s="22"/>
      <c r="C46" s="22"/>
      <c r="D46" s="22"/>
      <c r="E46" s="22"/>
      <c r="F46" s="22"/>
      <c r="G46" s="22"/>
      <c r="H46" s="22"/>
    </row>
    <row r="47" spans="1:8" ht="16.5" thickBot="1" x14ac:dyDescent="0.3">
      <c r="A47" s="22"/>
      <c r="B47" s="22"/>
      <c r="C47" s="22"/>
      <c r="D47" s="22"/>
      <c r="E47" s="22"/>
      <c r="F47" s="22"/>
      <c r="G47" s="22"/>
      <c r="H47" s="22"/>
    </row>
    <row r="48" spans="1:8" ht="16.5" thickBot="1" x14ac:dyDescent="0.3">
      <c r="A48" s="28" t="s">
        <v>56</v>
      </c>
      <c r="B48" s="29">
        <v>4</v>
      </c>
      <c r="C48" s="30"/>
      <c r="D48" s="30"/>
      <c r="E48" s="31"/>
      <c r="F48" s="22"/>
      <c r="G48" s="22"/>
      <c r="H48" s="22"/>
    </row>
    <row r="49" spans="1:8" ht="16.5" thickBot="1" x14ac:dyDescent="0.3">
      <c r="A49" s="28" t="s">
        <v>57</v>
      </c>
      <c r="B49" s="29">
        <v>1</v>
      </c>
      <c r="C49" s="30"/>
      <c r="D49" s="30"/>
      <c r="E49" s="31"/>
      <c r="F49" s="22"/>
      <c r="G49" s="22"/>
      <c r="H49" s="22"/>
    </row>
    <row r="50" spans="1:8" x14ac:dyDescent="0.2">
      <c r="E50" s="32"/>
    </row>
  </sheetData>
  <mergeCells count="11">
    <mergeCell ref="G7:G8"/>
    <mergeCell ref="H7:H8"/>
    <mergeCell ref="A36:E36"/>
    <mergeCell ref="A40:E40"/>
    <mergeCell ref="A1:F1"/>
    <mergeCell ref="A7:A8"/>
    <mergeCell ref="B7:B8"/>
    <mergeCell ref="C7:C8"/>
    <mergeCell ref="D7:D8"/>
    <mergeCell ref="E7:E8"/>
    <mergeCell ref="F7:F8"/>
  </mergeCells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C50" sqref="C50"/>
    </sheetView>
  </sheetViews>
  <sheetFormatPr defaultRowHeight="20.100000000000001" customHeight="1" x14ac:dyDescent="0.2"/>
  <cols>
    <col min="1" max="1" width="58.83203125" style="2" customWidth="1"/>
    <col min="2" max="4" width="21" style="2" customWidth="1"/>
    <col min="5" max="5" width="54.83203125" style="2" customWidth="1"/>
    <col min="6" max="8" width="22.6640625" style="2" customWidth="1"/>
    <col min="9" max="256" width="9.33203125" style="2"/>
    <col min="257" max="257" width="58.83203125" style="2" customWidth="1"/>
    <col min="258" max="260" width="21" style="2" customWidth="1"/>
    <col min="261" max="261" width="54.83203125" style="2" customWidth="1"/>
    <col min="262" max="264" width="22.6640625" style="2" customWidth="1"/>
    <col min="265" max="512" width="9.33203125" style="2"/>
    <col min="513" max="513" width="58.83203125" style="2" customWidth="1"/>
    <col min="514" max="516" width="21" style="2" customWidth="1"/>
    <col min="517" max="517" width="54.83203125" style="2" customWidth="1"/>
    <col min="518" max="520" width="22.6640625" style="2" customWidth="1"/>
    <col min="521" max="768" width="9.33203125" style="2"/>
    <col min="769" max="769" width="58.83203125" style="2" customWidth="1"/>
    <col min="770" max="772" width="21" style="2" customWidth="1"/>
    <col min="773" max="773" width="54.83203125" style="2" customWidth="1"/>
    <col min="774" max="776" width="22.6640625" style="2" customWidth="1"/>
    <col min="777" max="1024" width="9.33203125" style="2"/>
    <col min="1025" max="1025" width="58.83203125" style="2" customWidth="1"/>
    <col min="1026" max="1028" width="21" style="2" customWidth="1"/>
    <col min="1029" max="1029" width="54.83203125" style="2" customWidth="1"/>
    <col min="1030" max="1032" width="22.6640625" style="2" customWidth="1"/>
    <col min="1033" max="1280" width="9.33203125" style="2"/>
    <col min="1281" max="1281" width="58.83203125" style="2" customWidth="1"/>
    <col min="1282" max="1284" width="21" style="2" customWidth="1"/>
    <col min="1285" max="1285" width="54.83203125" style="2" customWidth="1"/>
    <col min="1286" max="1288" width="22.6640625" style="2" customWidth="1"/>
    <col min="1289" max="1536" width="9.33203125" style="2"/>
    <col min="1537" max="1537" width="58.83203125" style="2" customWidth="1"/>
    <col min="1538" max="1540" width="21" style="2" customWidth="1"/>
    <col min="1541" max="1541" width="54.83203125" style="2" customWidth="1"/>
    <col min="1542" max="1544" width="22.6640625" style="2" customWidth="1"/>
    <col min="1545" max="1792" width="9.33203125" style="2"/>
    <col min="1793" max="1793" width="58.83203125" style="2" customWidth="1"/>
    <col min="1794" max="1796" width="21" style="2" customWidth="1"/>
    <col min="1797" max="1797" width="54.83203125" style="2" customWidth="1"/>
    <col min="1798" max="1800" width="22.6640625" style="2" customWidth="1"/>
    <col min="1801" max="2048" width="9.33203125" style="2"/>
    <col min="2049" max="2049" width="58.83203125" style="2" customWidth="1"/>
    <col min="2050" max="2052" width="21" style="2" customWidth="1"/>
    <col min="2053" max="2053" width="54.83203125" style="2" customWidth="1"/>
    <col min="2054" max="2056" width="22.6640625" style="2" customWidth="1"/>
    <col min="2057" max="2304" width="9.33203125" style="2"/>
    <col min="2305" max="2305" width="58.83203125" style="2" customWidth="1"/>
    <col min="2306" max="2308" width="21" style="2" customWidth="1"/>
    <col min="2309" max="2309" width="54.83203125" style="2" customWidth="1"/>
    <col min="2310" max="2312" width="22.6640625" style="2" customWidth="1"/>
    <col min="2313" max="2560" width="9.33203125" style="2"/>
    <col min="2561" max="2561" width="58.83203125" style="2" customWidth="1"/>
    <col min="2562" max="2564" width="21" style="2" customWidth="1"/>
    <col min="2565" max="2565" width="54.83203125" style="2" customWidth="1"/>
    <col min="2566" max="2568" width="22.6640625" style="2" customWidth="1"/>
    <col min="2569" max="2816" width="9.33203125" style="2"/>
    <col min="2817" max="2817" width="58.83203125" style="2" customWidth="1"/>
    <col min="2818" max="2820" width="21" style="2" customWidth="1"/>
    <col min="2821" max="2821" width="54.83203125" style="2" customWidth="1"/>
    <col min="2822" max="2824" width="22.6640625" style="2" customWidth="1"/>
    <col min="2825" max="3072" width="9.33203125" style="2"/>
    <col min="3073" max="3073" width="58.83203125" style="2" customWidth="1"/>
    <col min="3074" max="3076" width="21" style="2" customWidth="1"/>
    <col min="3077" max="3077" width="54.83203125" style="2" customWidth="1"/>
    <col min="3078" max="3080" width="22.6640625" style="2" customWidth="1"/>
    <col min="3081" max="3328" width="9.33203125" style="2"/>
    <col min="3329" max="3329" width="58.83203125" style="2" customWidth="1"/>
    <col min="3330" max="3332" width="21" style="2" customWidth="1"/>
    <col min="3333" max="3333" width="54.83203125" style="2" customWidth="1"/>
    <col min="3334" max="3336" width="22.6640625" style="2" customWidth="1"/>
    <col min="3337" max="3584" width="9.33203125" style="2"/>
    <col min="3585" max="3585" width="58.83203125" style="2" customWidth="1"/>
    <col min="3586" max="3588" width="21" style="2" customWidth="1"/>
    <col min="3589" max="3589" width="54.83203125" style="2" customWidth="1"/>
    <col min="3590" max="3592" width="22.6640625" style="2" customWidth="1"/>
    <col min="3593" max="3840" width="9.33203125" style="2"/>
    <col min="3841" max="3841" width="58.83203125" style="2" customWidth="1"/>
    <col min="3842" max="3844" width="21" style="2" customWidth="1"/>
    <col min="3845" max="3845" width="54.83203125" style="2" customWidth="1"/>
    <col min="3846" max="3848" width="22.6640625" style="2" customWidth="1"/>
    <col min="3849" max="4096" width="9.33203125" style="2"/>
    <col min="4097" max="4097" width="58.83203125" style="2" customWidth="1"/>
    <col min="4098" max="4100" width="21" style="2" customWidth="1"/>
    <col min="4101" max="4101" width="54.83203125" style="2" customWidth="1"/>
    <col min="4102" max="4104" width="22.6640625" style="2" customWidth="1"/>
    <col min="4105" max="4352" width="9.33203125" style="2"/>
    <col min="4353" max="4353" width="58.83203125" style="2" customWidth="1"/>
    <col min="4354" max="4356" width="21" style="2" customWidth="1"/>
    <col min="4357" max="4357" width="54.83203125" style="2" customWidth="1"/>
    <col min="4358" max="4360" width="22.6640625" style="2" customWidth="1"/>
    <col min="4361" max="4608" width="9.33203125" style="2"/>
    <col min="4609" max="4609" width="58.83203125" style="2" customWidth="1"/>
    <col min="4610" max="4612" width="21" style="2" customWidth="1"/>
    <col min="4613" max="4613" width="54.83203125" style="2" customWidth="1"/>
    <col min="4614" max="4616" width="22.6640625" style="2" customWidth="1"/>
    <col min="4617" max="4864" width="9.33203125" style="2"/>
    <col min="4865" max="4865" width="58.83203125" style="2" customWidth="1"/>
    <col min="4866" max="4868" width="21" style="2" customWidth="1"/>
    <col min="4869" max="4869" width="54.83203125" style="2" customWidth="1"/>
    <col min="4870" max="4872" width="22.6640625" style="2" customWidth="1"/>
    <col min="4873" max="5120" width="9.33203125" style="2"/>
    <col min="5121" max="5121" width="58.83203125" style="2" customWidth="1"/>
    <col min="5122" max="5124" width="21" style="2" customWidth="1"/>
    <col min="5125" max="5125" width="54.83203125" style="2" customWidth="1"/>
    <col min="5126" max="5128" width="22.6640625" style="2" customWidth="1"/>
    <col min="5129" max="5376" width="9.33203125" style="2"/>
    <col min="5377" max="5377" width="58.83203125" style="2" customWidth="1"/>
    <col min="5378" max="5380" width="21" style="2" customWidth="1"/>
    <col min="5381" max="5381" width="54.83203125" style="2" customWidth="1"/>
    <col min="5382" max="5384" width="22.6640625" style="2" customWidth="1"/>
    <col min="5385" max="5632" width="9.33203125" style="2"/>
    <col min="5633" max="5633" width="58.83203125" style="2" customWidth="1"/>
    <col min="5634" max="5636" width="21" style="2" customWidth="1"/>
    <col min="5637" max="5637" width="54.83203125" style="2" customWidth="1"/>
    <col min="5638" max="5640" width="22.6640625" style="2" customWidth="1"/>
    <col min="5641" max="5888" width="9.33203125" style="2"/>
    <col min="5889" max="5889" width="58.83203125" style="2" customWidth="1"/>
    <col min="5890" max="5892" width="21" style="2" customWidth="1"/>
    <col min="5893" max="5893" width="54.83203125" style="2" customWidth="1"/>
    <col min="5894" max="5896" width="22.6640625" style="2" customWidth="1"/>
    <col min="5897" max="6144" width="9.33203125" style="2"/>
    <col min="6145" max="6145" width="58.83203125" style="2" customWidth="1"/>
    <col min="6146" max="6148" width="21" style="2" customWidth="1"/>
    <col min="6149" max="6149" width="54.83203125" style="2" customWidth="1"/>
    <col min="6150" max="6152" width="22.6640625" style="2" customWidth="1"/>
    <col min="6153" max="6400" width="9.33203125" style="2"/>
    <col min="6401" max="6401" width="58.83203125" style="2" customWidth="1"/>
    <col min="6402" max="6404" width="21" style="2" customWidth="1"/>
    <col min="6405" max="6405" width="54.83203125" style="2" customWidth="1"/>
    <col min="6406" max="6408" width="22.6640625" style="2" customWidth="1"/>
    <col min="6409" max="6656" width="9.33203125" style="2"/>
    <col min="6657" max="6657" width="58.83203125" style="2" customWidth="1"/>
    <col min="6658" max="6660" width="21" style="2" customWidth="1"/>
    <col min="6661" max="6661" width="54.83203125" style="2" customWidth="1"/>
    <col min="6662" max="6664" width="22.6640625" style="2" customWidth="1"/>
    <col min="6665" max="6912" width="9.33203125" style="2"/>
    <col min="6913" max="6913" width="58.83203125" style="2" customWidth="1"/>
    <col min="6914" max="6916" width="21" style="2" customWidth="1"/>
    <col min="6917" max="6917" width="54.83203125" style="2" customWidth="1"/>
    <col min="6918" max="6920" width="22.6640625" style="2" customWidth="1"/>
    <col min="6921" max="7168" width="9.33203125" style="2"/>
    <col min="7169" max="7169" width="58.83203125" style="2" customWidth="1"/>
    <col min="7170" max="7172" width="21" style="2" customWidth="1"/>
    <col min="7173" max="7173" width="54.83203125" style="2" customWidth="1"/>
    <col min="7174" max="7176" width="22.6640625" style="2" customWidth="1"/>
    <col min="7177" max="7424" width="9.33203125" style="2"/>
    <col min="7425" max="7425" width="58.83203125" style="2" customWidth="1"/>
    <col min="7426" max="7428" width="21" style="2" customWidth="1"/>
    <col min="7429" max="7429" width="54.83203125" style="2" customWidth="1"/>
    <col min="7430" max="7432" width="22.6640625" style="2" customWidth="1"/>
    <col min="7433" max="7680" width="9.33203125" style="2"/>
    <col min="7681" max="7681" width="58.83203125" style="2" customWidth="1"/>
    <col min="7682" max="7684" width="21" style="2" customWidth="1"/>
    <col min="7685" max="7685" width="54.83203125" style="2" customWidth="1"/>
    <col min="7686" max="7688" width="22.6640625" style="2" customWidth="1"/>
    <col min="7689" max="7936" width="9.33203125" style="2"/>
    <col min="7937" max="7937" width="58.83203125" style="2" customWidth="1"/>
    <col min="7938" max="7940" width="21" style="2" customWidth="1"/>
    <col min="7941" max="7941" width="54.83203125" style="2" customWidth="1"/>
    <col min="7942" max="7944" width="22.6640625" style="2" customWidth="1"/>
    <col min="7945" max="8192" width="9.33203125" style="2"/>
    <col min="8193" max="8193" width="58.83203125" style="2" customWidth="1"/>
    <col min="8194" max="8196" width="21" style="2" customWidth="1"/>
    <col min="8197" max="8197" width="54.83203125" style="2" customWidth="1"/>
    <col min="8198" max="8200" width="22.6640625" style="2" customWidth="1"/>
    <col min="8201" max="8448" width="9.33203125" style="2"/>
    <col min="8449" max="8449" width="58.83203125" style="2" customWidth="1"/>
    <col min="8450" max="8452" width="21" style="2" customWidth="1"/>
    <col min="8453" max="8453" width="54.83203125" style="2" customWidth="1"/>
    <col min="8454" max="8456" width="22.6640625" style="2" customWidth="1"/>
    <col min="8457" max="8704" width="9.33203125" style="2"/>
    <col min="8705" max="8705" width="58.83203125" style="2" customWidth="1"/>
    <col min="8706" max="8708" width="21" style="2" customWidth="1"/>
    <col min="8709" max="8709" width="54.83203125" style="2" customWidth="1"/>
    <col min="8710" max="8712" width="22.6640625" style="2" customWidth="1"/>
    <col min="8713" max="8960" width="9.33203125" style="2"/>
    <col min="8961" max="8961" width="58.83203125" style="2" customWidth="1"/>
    <col min="8962" max="8964" width="21" style="2" customWidth="1"/>
    <col min="8965" max="8965" width="54.83203125" style="2" customWidth="1"/>
    <col min="8966" max="8968" width="22.6640625" style="2" customWidth="1"/>
    <col min="8969" max="9216" width="9.33203125" style="2"/>
    <col min="9217" max="9217" width="58.83203125" style="2" customWidth="1"/>
    <col min="9218" max="9220" width="21" style="2" customWidth="1"/>
    <col min="9221" max="9221" width="54.83203125" style="2" customWidth="1"/>
    <col min="9222" max="9224" width="22.6640625" style="2" customWidth="1"/>
    <col min="9225" max="9472" width="9.33203125" style="2"/>
    <col min="9473" max="9473" width="58.83203125" style="2" customWidth="1"/>
    <col min="9474" max="9476" width="21" style="2" customWidth="1"/>
    <col min="9477" max="9477" width="54.83203125" style="2" customWidth="1"/>
    <col min="9478" max="9480" width="22.6640625" style="2" customWidth="1"/>
    <col min="9481" max="9728" width="9.33203125" style="2"/>
    <col min="9729" max="9729" width="58.83203125" style="2" customWidth="1"/>
    <col min="9730" max="9732" width="21" style="2" customWidth="1"/>
    <col min="9733" max="9733" width="54.83203125" style="2" customWidth="1"/>
    <col min="9734" max="9736" width="22.6640625" style="2" customWidth="1"/>
    <col min="9737" max="9984" width="9.33203125" style="2"/>
    <col min="9985" max="9985" width="58.83203125" style="2" customWidth="1"/>
    <col min="9986" max="9988" width="21" style="2" customWidth="1"/>
    <col min="9989" max="9989" width="54.83203125" style="2" customWidth="1"/>
    <col min="9990" max="9992" width="22.6640625" style="2" customWidth="1"/>
    <col min="9993" max="10240" width="9.33203125" style="2"/>
    <col min="10241" max="10241" width="58.83203125" style="2" customWidth="1"/>
    <col min="10242" max="10244" width="21" style="2" customWidth="1"/>
    <col min="10245" max="10245" width="54.83203125" style="2" customWidth="1"/>
    <col min="10246" max="10248" width="22.6640625" style="2" customWidth="1"/>
    <col min="10249" max="10496" width="9.33203125" style="2"/>
    <col min="10497" max="10497" width="58.83203125" style="2" customWidth="1"/>
    <col min="10498" max="10500" width="21" style="2" customWidth="1"/>
    <col min="10501" max="10501" width="54.83203125" style="2" customWidth="1"/>
    <col min="10502" max="10504" width="22.6640625" style="2" customWidth="1"/>
    <col min="10505" max="10752" width="9.33203125" style="2"/>
    <col min="10753" max="10753" width="58.83203125" style="2" customWidth="1"/>
    <col min="10754" max="10756" width="21" style="2" customWidth="1"/>
    <col min="10757" max="10757" width="54.83203125" style="2" customWidth="1"/>
    <col min="10758" max="10760" width="22.6640625" style="2" customWidth="1"/>
    <col min="10761" max="11008" width="9.33203125" style="2"/>
    <col min="11009" max="11009" width="58.83203125" style="2" customWidth="1"/>
    <col min="11010" max="11012" width="21" style="2" customWidth="1"/>
    <col min="11013" max="11013" width="54.83203125" style="2" customWidth="1"/>
    <col min="11014" max="11016" width="22.6640625" style="2" customWidth="1"/>
    <col min="11017" max="11264" width="9.33203125" style="2"/>
    <col min="11265" max="11265" width="58.83203125" style="2" customWidth="1"/>
    <col min="11266" max="11268" width="21" style="2" customWidth="1"/>
    <col min="11269" max="11269" width="54.83203125" style="2" customWidth="1"/>
    <col min="11270" max="11272" width="22.6640625" style="2" customWidth="1"/>
    <col min="11273" max="11520" width="9.33203125" style="2"/>
    <col min="11521" max="11521" width="58.83203125" style="2" customWidth="1"/>
    <col min="11522" max="11524" width="21" style="2" customWidth="1"/>
    <col min="11525" max="11525" width="54.83203125" style="2" customWidth="1"/>
    <col min="11526" max="11528" width="22.6640625" style="2" customWidth="1"/>
    <col min="11529" max="11776" width="9.33203125" style="2"/>
    <col min="11777" max="11777" width="58.83203125" style="2" customWidth="1"/>
    <col min="11778" max="11780" width="21" style="2" customWidth="1"/>
    <col min="11781" max="11781" width="54.83203125" style="2" customWidth="1"/>
    <col min="11782" max="11784" width="22.6640625" style="2" customWidth="1"/>
    <col min="11785" max="12032" width="9.33203125" style="2"/>
    <col min="12033" max="12033" width="58.83203125" style="2" customWidth="1"/>
    <col min="12034" max="12036" width="21" style="2" customWidth="1"/>
    <col min="12037" max="12037" width="54.83203125" style="2" customWidth="1"/>
    <col min="12038" max="12040" width="22.6640625" style="2" customWidth="1"/>
    <col min="12041" max="12288" width="9.33203125" style="2"/>
    <col min="12289" max="12289" width="58.83203125" style="2" customWidth="1"/>
    <col min="12290" max="12292" width="21" style="2" customWidth="1"/>
    <col min="12293" max="12293" width="54.83203125" style="2" customWidth="1"/>
    <col min="12294" max="12296" width="22.6640625" style="2" customWidth="1"/>
    <col min="12297" max="12544" width="9.33203125" style="2"/>
    <col min="12545" max="12545" width="58.83203125" style="2" customWidth="1"/>
    <col min="12546" max="12548" width="21" style="2" customWidth="1"/>
    <col min="12549" max="12549" width="54.83203125" style="2" customWidth="1"/>
    <col min="12550" max="12552" width="22.6640625" style="2" customWidth="1"/>
    <col min="12553" max="12800" width="9.33203125" style="2"/>
    <col min="12801" max="12801" width="58.83203125" style="2" customWidth="1"/>
    <col min="12802" max="12804" width="21" style="2" customWidth="1"/>
    <col min="12805" max="12805" width="54.83203125" style="2" customWidth="1"/>
    <col min="12806" max="12808" width="22.6640625" style="2" customWidth="1"/>
    <col min="12809" max="13056" width="9.33203125" style="2"/>
    <col min="13057" max="13057" width="58.83203125" style="2" customWidth="1"/>
    <col min="13058" max="13060" width="21" style="2" customWidth="1"/>
    <col min="13061" max="13061" width="54.83203125" style="2" customWidth="1"/>
    <col min="13062" max="13064" width="22.6640625" style="2" customWidth="1"/>
    <col min="13065" max="13312" width="9.33203125" style="2"/>
    <col min="13313" max="13313" width="58.83203125" style="2" customWidth="1"/>
    <col min="13314" max="13316" width="21" style="2" customWidth="1"/>
    <col min="13317" max="13317" width="54.83203125" style="2" customWidth="1"/>
    <col min="13318" max="13320" width="22.6640625" style="2" customWidth="1"/>
    <col min="13321" max="13568" width="9.33203125" style="2"/>
    <col min="13569" max="13569" width="58.83203125" style="2" customWidth="1"/>
    <col min="13570" max="13572" width="21" style="2" customWidth="1"/>
    <col min="13573" max="13573" width="54.83203125" style="2" customWidth="1"/>
    <col min="13574" max="13576" width="22.6640625" style="2" customWidth="1"/>
    <col min="13577" max="13824" width="9.33203125" style="2"/>
    <col min="13825" max="13825" width="58.83203125" style="2" customWidth="1"/>
    <col min="13826" max="13828" width="21" style="2" customWidth="1"/>
    <col min="13829" max="13829" width="54.83203125" style="2" customWidth="1"/>
    <col min="13830" max="13832" width="22.6640625" style="2" customWidth="1"/>
    <col min="13833" max="14080" width="9.33203125" style="2"/>
    <col min="14081" max="14081" width="58.83203125" style="2" customWidth="1"/>
    <col min="14082" max="14084" width="21" style="2" customWidth="1"/>
    <col min="14085" max="14085" width="54.83203125" style="2" customWidth="1"/>
    <col min="14086" max="14088" width="22.6640625" style="2" customWidth="1"/>
    <col min="14089" max="14336" width="9.33203125" style="2"/>
    <col min="14337" max="14337" width="58.83203125" style="2" customWidth="1"/>
    <col min="14338" max="14340" width="21" style="2" customWidth="1"/>
    <col min="14341" max="14341" width="54.83203125" style="2" customWidth="1"/>
    <col min="14342" max="14344" width="22.6640625" style="2" customWidth="1"/>
    <col min="14345" max="14592" width="9.33203125" style="2"/>
    <col min="14593" max="14593" width="58.83203125" style="2" customWidth="1"/>
    <col min="14594" max="14596" width="21" style="2" customWidth="1"/>
    <col min="14597" max="14597" width="54.83203125" style="2" customWidth="1"/>
    <col min="14598" max="14600" width="22.6640625" style="2" customWidth="1"/>
    <col min="14601" max="14848" width="9.33203125" style="2"/>
    <col min="14849" max="14849" width="58.83203125" style="2" customWidth="1"/>
    <col min="14850" max="14852" width="21" style="2" customWidth="1"/>
    <col min="14853" max="14853" width="54.83203125" style="2" customWidth="1"/>
    <col min="14854" max="14856" width="22.6640625" style="2" customWidth="1"/>
    <col min="14857" max="15104" width="9.33203125" style="2"/>
    <col min="15105" max="15105" width="58.83203125" style="2" customWidth="1"/>
    <col min="15106" max="15108" width="21" style="2" customWidth="1"/>
    <col min="15109" max="15109" width="54.83203125" style="2" customWidth="1"/>
    <col min="15110" max="15112" width="22.6640625" style="2" customWidth="1"/>
    <col min="15113" max="15360" width="9.33203125" style="2"/>
    <col min="15361" max="15361" width="58.83203125" style="2" customWidth="1"/>
    <col min="15362" max="15364" width="21" style="2" customWidth="1"/>
    <col min="15365" max="15365" width="54.83203125" style="2" customWidth="1"/>
    <col min="15366" max="15368" width="22.6640625" style="2" customWidth="1"/>
    <col min="15369" max="15616" width="9.33203125" style="2"/>
    <col min="15617" max="15617" width="58.83203125" style="2" customWidth="1"/>
    <col min="15618" max="15620" width="21" style="2" customWidth="1"/>
    <col min="15621" max="15621" width="54.83203125" style="2" customWidth="1"/>
    <col min="15622" max="15624" width="22.6640625" style="2" customWidth="1"/>
    <col min="15625" max="15872" width="9.33203125" style="2"/>
    <col min="15873" max="15873" width="58.83203125" style="2" customWidth="1"/>
    <col min="15874" max="15876" width="21" style="2" customWidth="1"/>
    <col min="15877" max="15877" width="54.83203125" style="2" customWidth="1"/>
    <col min="15878" max="15880" width="22.6640625" style="2" customWidth="1"/>
    <col min="15881" max="16128" width="9.33203125" style="2"/>
    <col min="16129" max="16129" width="58.83203125" style="2" customWidth="1"/>
    <col min="16130" max="16132" width="21" style="2" customWidth="1"/>
    <col min="16133" max="16133" width="54.83203125" style="2" customWidth="1"/>
    <col min="16134" max="16136" width="22.6640625" style="2" customWidth="1"/>
    <col min="16137" max="16384" width="9.33203125" style="2"/>
  </cols>
  <sheetData>
    <row r="1" spans="1:8" ht="20.100000000000001" customHeight="1" x14ac:dyDescent="0.3">
      <c r="A1" s="98" t="s">
        <v>58</v>
      </c>
      <c r="B1" s="98"/>
      <c r="C1" s="98"/>
      <c r="D1" s="98"/>
      <c r="E1" s="98"/>
      <c r="F1" s="1"/>
      <c r="G1" s="1"/>
      <c r="H1" s="1"/>
    </row>
    <row r="3" spans="1:8" ht="20.100000000000001" customHeight="1" x14ac:dyDescent="0.2">
      <c r="G3" s="3"/>
      <c r="H3" s="3" t="s">
        <v>59</v>
      </c>
    </row>
    <row r="4" spans="1:8" ht="20.100000000000001" customHeight="1" x14ac:dyDescent="0.2">
      <c r="G4" s="4"/>
      <c r="H4" s="4"/>
    </row>
    <row r="5" spans="1:8" ht="20.100000000000001" customHeight="1" thickBot="1" x14ac:dyDescent="0.3">
      <c r="G5" s="5"/>
      <c r="H5" s="5"/>
    </row>
    <row r="6" spans="1:8" ht="20.100000000000001" customHeight="1" thickBot="1" x14ac:dyDescent="0.25">
      <c r="A6" s="106" t="s">
        <v>60</v>
      </c>
      <c r="B6" s="107"/>
      <c r="C6" s="107"/>
      <c r="D6" s="108"/>
      <c r="E6" s="106" t="s">
        <v>61</v>
      </c>
      <c r="F6" s="107"/>
      <c r="G6" s="107"/>
      <c r="H6" s="108"/>
    </row>
    <row r="7" spans="1:8" ht="20.100000000000001" customHeight="1" x14ac:dyDescent="0.2">
      <c r="A7" s="109" t="s">
        <v>62</v>
      </c>
      <c r="B7" s="101" t="s">
        <v>3</v>
      </c>
      <c r="C7" s="101" t="s">
        <v>63</v>
      </c>
      <c r="D7" s="101" t="s">
        <v>4</v>
      </c>
      <c r="E7" s="111" t="s">
        <v>62</v>
      </c>
      <c r="F7" s="101" t="s">
        <v>3</v>
      </c>
      <c r="G7" s="101" t="s">
        <v>4</v>
      </c>
      <c r="H7" s="101" t="s">
        <v>4</v>
      </c>
    </row>
    <row r="8" spans="1:8" ht="20.100000000000001" customHeight="1" thickBot="1" x14ac:dyDescent="0.25">
      <c r="A8" s="110"/>
      <c r="B8" s="102"/>
      <c r="C8" s="105"/>
      <c r="D8" s="105"/>
      <c r="E8" s="112"/>
      <c r="F8" s="102"/>
      <c r="G8" s="105"/>
      <c r="H8" s="105"/>
    </row>
    <row r="9" spans="1:8" ht="20.100000000000001" customHeight="1" x14ac:dyDescent="0.2">
      <c r="A9" s="33" t="s">
        <v>64</v>
      </c>
      <c r="B9" s="34">
        <v>8995000</v>
      </c>
      <c r="C9" s="34">
        <v>8995000</v>
      </c>
      <c r="D9" s="35"/>
      <c r="E9" s="36" t="s">
        <v>7</v>
      </c>
      <c r="F9" s="34">
        <v>12386929</v>
      </c>
      <c r="G9" s="34">
        <v>12422350</v>
      </c>
      <c r="H9" s="37"/>
    </row>
    <row r="10" spans="1:8" ht="20.100000000000001" customHeight="1" x14ac:dyDescent="0.2">
      <c r="A10" s="38" t="s">
        <v>65</v>
      </c>
      <c r="B10" s="39">
        <v>60674775</v>
      </c>
      <c r="C10" s="39">
        <v>60674775</v>
      </c>
      <c r="D10" s="39"/>
      <c r="E10" s="40" t="s">
        <v>9</v>
      </c>
      <c r="F10" s="39">
        <v>2941000</v>
      </c>
      <c r="G10" s="39">
        <v>2941000</v>
      </c>
      <c r="H10" s="41"/>
    </row>
    <row r="11" spans="1:8" ht="20.100000000000001" customHeight="1" x14ac:dyDescent="0.2">
      <c r="A11" s="38" t="s">
        <v>66</v>
      </c>
      <c r="B11" s="39">
        <v>4700000</v>
      </c>
      <c r="C11" s="39">
        <v>4700000</v>
      </c>
      <c r="D11" s="39"/>
      <c r="E11" s="40" t="s">
        <v>67</v>
      </c>
      <c r="F11" s="39">
        <v>61048045</v>
      </c>
      <c r="G11" s="39">
        <v>61048045</v>
      </c>
      <c r="H11" s="41"/>
    </row>
    <row r="12" spans="1:8" ht="20.100000000000001" customHeight="1" x14ac:dyDescent="0.2">
      <c r="A12" s="42" t="s">
        <v>68</v>
      </c>
      <c r="B12" s="39">
        <v>700000</v>
      </c>
      <c r="C12" s="39">
        <v>700000</v>
      </c>
      <c r="D12" s="39"/>
      <c r="E12" s="40" t="s">
        <v>17</v>
      </c>
      <c r="F12" s="39">
        <v>870000</v>
      </c>
      <c r="G12" s="39">
        <v>870000</v>
      </c>
      <c r="H12" s="41"/>
    </row>
    <row r="13" spans="1:8" ht="20.100000000000001" customHeight="1" x14ac:dyDescent="0.2">
      <c r="A13" s="38" t="s">
        <v>69</v>
      </c>
      <c r="B13" s="39">
        <v>1400000</v>
      </c>
      <c r="C13" s="39">
        <v>1400000</v>
      </c>
      <c r="D13" s="39"/>
      <c r="E13" s="40" t="s">
        <v>70</v>
      </c>
      <c r="F13" s="39"/>
      <c r="G13" s="39"/>
      <c r="H13" s="41"/>
    </row>
    <row r="14" spans="1:8" ht="20.100000000000001" customHeight="1" x14ac:dyDescent="0.2">
      <c r="A14" s="42" t="s">
        <v>71</v>
      </c>
      <c r="B14" s="39"/>
      <c r="C14" s="39"/>
      <c r="D14" s="39"/>
      <c r="E14" s="40" t="s">
        <v>72</v>
      </c>
      <c r="F14" s="39">
        <v>17711434</v>
      </c>
      <c r="G14" s="39">
        <v>17711434</v>
      </c>
      <c r="H14" s="41"/>
    </row>
    <row r="15" spans="1:8" ht="20.100000000000001" customHeight="1" x14ac:dyDescent="0.2">
      <c r="A15" s="38" t="s">
        <v>73</v>
      </c>
      <c r="B15" s="39">
        <v>90000</v>
      </c>
      <c r="C15" s="39">
        <v>90000</v>
      </c>
      <c r="D15" s="39"/>
      <c r="E15" s="40" t="s">
        <v>74</v>
      </c>
      <c r="F15" s="39">
        <v>2699540</v>
      </c>
      <c r="G15" s="39">
        <v>2699540</v>
      </c>
      <c r="H15" s="41"/>
    </row>
    <row r="16" spans="1:8" ht="20.100000000000001" customHeight="1" x14ac:dyDescent="0.2">
      <c r="A16" s="38" t="s">
        <v>75</v>
      </c>
      <c r="B16" s="39"/>
      <c r="C16" s="39"/>
      <c r="D16" s="39"/>
      <c r="E16" s="40" t="s">
        <v>76</v>
      </c>
      <c r="F16" s="39"/>
      <c r="G16" s="39"/>
      <c r="H16" s="41"/>
    </row>
    <row r="17" spans="1:8" ht="20.100000000000001" customHeight="1" x14ac:dyDescent="0.2">
      <c r="A17" s="38" t="s">
        <v>77</v>
      </c>
      <c r="B17" s="39"/>
      <c r="C17" s="39"/>
      <c r="D17" s="39"/>
      <c r="E17" s="40"/>
      <c r="F17" s="39"/>
      <c r="G17" s="39"/>
      <c r="H17" s="41"/>
    </row>
    <row r="18" spans="1:8" ht="20.100000000000001" customHeight="1" x14ac:dyDescent="0.2">
      <c r="A18" s="42" t="s">
        <v>10</v>
      </c>
      <c r="B18" s="39">
        <v>4372574</v>
      </c>
      <c r="C18" s="39">
        <v>4407995</v>
      </c>
      <c r="D18" s="39"/>
      <c r="E18" s="40" t="s">
        <v>78</v>
      </c>
      <c r="F18" s="39"/>
      <c r="G18" s="39"/>
      <c r="H18" s="41"/>
    </row>
    <row r="19" spans="1:8" ht="20.100000000000001" customHeight="1" x14ac:dyDescent="0.2">
      <c r="A19" s="38" t="s">
        <v>79</v>
      </c>
      <c r="B19" s="39"/>
      <c r="C19" s="39"/>
      <c r="D19" s="39"/>
      <c r="E19" s="40"/>
      <c r="F19" s="39"/>
      <c r="G19" s="39"/>
      <c r="H19" s="41"/>
    </row>
    <row r="20" spans="1:8" ht="20.100000000000001" customHeight="1" x14ac:dyDescent="0.2">
      <c r="A20" s="38" t="s">
        <v>80</v>
      </c>
      <c r="B20" s="39"/>
      <c r="C20" s="39"/>
      <c r="D20" s="39"/>
      <c r="E20" s="40"/>
      <c r="F20" s="39"/>
      <c r="G20" s="39"/>
      <c r="H20" s="41"/>
    </row>
    <row r="21" spans="1:8" ht="20.100000000000001" customHeight="1" x14ac:dyDescent="0.2">
      <c r="A21" s="43" t="s">
        <v>81</v>
      </c>
      <c r="B21" s="44">
        <f>SUM(B9:B20)</f>
        <v>80932349</v>
      </c>
      <c r="C21" s="44">
        <f>SUM(C9:C20)</f>
        <v>80967770</v>
      </c>
      <c r="D21" s="44">
        <f>SUM(D9:D20)</f>
        <v>0</v>
      </c>
      <c r="E21" s="45" t="s">
        <v>82</v>
      </c>
      <c r="F21" s="44">
        <f>SUM(F9:F20)</f>
        <v>97656948</v>
      </c>
      <c r="G21" s="44">
        <f>SUM(G9:G20)</f>
        <v>97692369</v>
      </c>
      <c r="H21" s="44"/>
    </row>
    <row r="22" spans="1:8" ht="20.100000000000001" customHeight="1" x14ac:dyDescent="0.2">
      <c r="A22" s="43" t="s">
        <v>83</v>
      </c>
      <c r="B22" s="44">
        <v>43817405</v>
      </c>
      <c r="C22" s="44">
        <v>43817405</v>
      </c>
      <c r="D22" s="44"/>
      <c r="E22" s="45" t="s">
        <v>84</v>
      </c>
      <c r="F22" s="44"/>
      <c r="G22" s="44"/>
      <c r="H22" s="46"/>
    </row>
    <row r="23" spans="1:8" ht="20.100000000000001" customHeight="1" x14ac:dyDescent="0.2">
      <c r="A23" s="38" t="s">
        <v>85</v>
      </c>
      <c r="B23" s="44"/>
      <c r="C23" s="44"/>
      <c r="D23" s="44"/>
      <c r="E23" s="40" t="s">
        <v>86</v>
      </c>
      <c r="F23" s="39"/>
      <c r="G23" s="39"/>
      <c r="H23" s="41"/>
    </row>
    <row r="24" spans="1:8" ht="20.100000000000001" customHeight="1" x14ac:dyDescent="0.2">
      <c r="A24" s="38" t="s">
        <v>87</v>
      </c>
      <c r="B24" s="39"/>
      <c r="C24" s="39"/>
      <c r="D24" s="39"/>
      <c r="E24" s="40" t="s">
        <v>88</v>
      </c>
      <c r="F24" s="39"/>
      <c r="G24" s="39"/>
      <c r="H24" s="41"/>
    </row>
    <row r="25" spans="1:8" ht="20.100000000000001" customHeight="1" x14ac:dyDescent="0.2">
      <c r="A25" s="38" t="s">
        <v>89</v>
      </c>
      <c r="B25" s="39"/>
      <c r="C25" s="39"/>
      <c r="D25" s="39"/>
      <c r="E25" s="38" t="s">
        <v>90</v>
      </c>
      <c r="F25" s="39">
        <v>154806</v>
      </c>
      <c r="G25" s="39">
        <v>154806</v>
      </c>
      <c r="H25" s="41"/>
    </row>
    <row r="26" spans="1:8" ht="20.100000000000001" customHeight="1" thickBot="1" x14ac:dyDescent="0.25">
      <c r="A26" s="47" t="s">
        <v>91</v>
      </c>
      <c r="B26" s="48"/>
      <c r="C26" s="48">
        <f>SUM(C23:C25)</f>
        <v>0</v>
      </c>
      <c r="D26" s="48"/>
      <c r="E26" s="49" t="s">
        <v>92</v>
      </c>
      <c r="F26" s="48">
        <f>SUM(F23:F25)</f>
        <v>154806</v>
      </c>
      <c r="G26" s="48">
        <f>SUM(G23:G25)</f>
        <v>154806</v>
      </c>
      <c r="H26" s="48">
        <f>SUM(H23:H25)</f>
        <v>0</v>
      </c>
    </row>
    <row r="27" spans="1:8" ht="20.100000000000001" customHeight="1" thickBot="1" x14ac:dyDescent="0.25">
      <c r="A27" s="50" t="s">
        <v>93</v>
      </c>
      <c r="B27" s="51">
        <f>SUM(B21,B22,B26)</f>
        <v>124749754</v>
      </c>
      <c r="C27" s="51">
        <f>SUM(C21,C22,C26)</f>
        <v>124785175</v>
      </c>
      <c r="D27" s="51">
        <f>SUM(D21,D22,D26)</f>
        <v>0</v>
      </c>
      <c r="E27" s="52" t="s">
        <v>94</v>
      </c>
      <c r="F27" s="51">
        <f>SUM(F21,F22,F26)</f>
        <v>97811754</v>
      </c>
      <c r="G27" s="51">
        <f>SUM(G21,G22,G26)</f>
        <v>97847175</v>
      </c>
      <c r="H27" s="51">
        <f>SUM(H21,H22,H26)</f>
        <v>0</v>
      </c>
    </row>
    <row r="28" spans="1:8" ht="20.100000000000001" customHeight="1" thickBot="1" x14ac:dyDescent="0.25">
      <c r="A28" s="50" t="s">
        <v>95</v>
      </c>
      <c r="B28" s="53"/>
      <c r="C28" s="53" t="str">
        <f>IF(((G27-C27)&gt;0),G27-C27,"----")</f>
        <v>----</v>
      </c>
      <c r="D28" s="53" t="str">
        <f>IF(((H27-D27)&gt;0),H27-D27,"----")</f>
        <v>----</v>
      </c>
      <c r="E28" s="54" t="s">
        <v>96</v>
      </c>
      <c r="F28" s="55">
        <f>IF(((B27-F27)&gt;0),B27-F27,"----")</f>
        <v>26938000</v>
      </c>
      <c r="G28" s="55">
        <f>IF(((C27-G27)&gt;0),C27-G27,"----")</f>
        <v>26938000</v>
      </c>
      <c r="H28" s="55" t="str">
        <f>IF(((D27-H27)&gt;0),D27-H27,"----")</f>
        <v>----</v>
      </c>
    </row>
    <row r="29" spans="1:8" ht="20.100000000000001" customHeight="1" x14ac:dyDescent="0.2">
      <c r="A29" s="56" t="s">
        <v>97</v>
      </c>
      <c r="B29" s="57">
        <v>6900000</v>
      </c>
      <c r="C29" s="57">
        <v>6900000</v>
      </c>
      <c r="D29" s="57"/>
      <c r="E29" s="36" t="s">
        <v>24</v>
      </c>
      <c r="F29" s="34">
        <v>14000000</v>
      </c>
      <c r="G29" s="34">
        <v>14000000</v>
      </c>
      <c r="H29" s="37"/>
    </row>
    <row r="30" spans="1:8" ht="20.100000000000001" customHeight="1" x14ac:dyDescent="0.2">
      <c r="A30" s="38" t="s">
        <v>98</v>
      </c>
      <c r="B30" s="39"/>
      <c r="C30" s="39"/>
      <c r="D30" s="39"/>
      <c r="E30" s="40" t="s">
        <v>22</v>
      </c>
      <c r="F30" s="39">
        <v>17538000</v>
      </c>
      <c r="G30" s="39">
        <v>17538000</v>
      </c>
      <c r="H30" s="41"/>
    </row>
    <row r="31" spans="1:8" ht="20.100000000000001" customHeight="1" x14ac:dyDescent="0.2">
      <c r="A31" s="38" t="s">
        <v>99</v>
      </c>
      <c r="B31" s="39"/>
      <c r="C31" s="39"/>
      <c r="D31" s="39"/>
      <c r="E31" s="40" t="s">
        <v>100</v>
      </c>
      <c r="F31" s="39"/>
      <c r="G31" s="39"/>
      <c r="H31" s="41"/>
    </row>
    <row r="32" spans="1:8" ht="20.100000000000001" customHeight="1" x14ac:dyDescent="0.2">
      <c r="A32" s="38" t="s">
        <v>101</v>
      </c>
      <c r="B32" s="39"/>
      <c r="C32" s="39"/>
      <c r="D32" s="39"/>
      <c r="E32" s="40" t="s">
        <v>102</v>
      </c>
      <c r="F32" s="39"/>
      <c r="G32" s="39"/>
      <c r="H32" s="41"/>
    </row>
    <row r="33" spans="1:8" ht="20.100000000000001" customHeight="1" x14ac:dyDescent="0.2">
      <c r="A33" s="38" t="s">
        <v>103</v>
      </c>
      <c r="B33" s="39"/>
      <c r="C33" s="39"/>
      <c r="D33" s="39"/>
      <c r="E33" s="40" t="s">
        <v>104</v>
      </c>
      <c r="F33" s="39">
        <v>2300000</v>
      </c>
      <c r="G33" s="39">
        <v>2300000</v>
      </c>
      <c r="H33" s="41"/>
    </row>
    <row r="34" spans="1:8" ht="20.100000000000001" customHeight="1" x14ac:dyDescent="0.2">
      <c r="A34" s="38" t="s">
        <v>80</v>
      </c>
      <c r="B34" s="44"/>
      <c r="C34" s="44"/>
      <c r="D34" s="44"/>
      <c r="E34" s="40" t="s">
        <v>105</v>
      </c>
      <c r="F34" s="39"/>
      <c r="G34" s="39"/>
      <c r="H34" s="41"/>
    </row>
    <row r="35" spans="1:8" ht="20.100000000000001" customHeight="1" x14ac:dyDescent="0.2">
      <c r="A35" s="38" t="s">
        <v>106</v>
      </c>
      <c r="B35" s="44"/>
      <c r="C35" s="44"/>
      <c r="D35" s="44"/>
      <c r="E35" s="40" t="s">
        <v>78</v>
      </c>
      <c r="F35" s="39"/>
      <c r="G35" s="39"/>
      <c r="H35" s="41"/>
    </row>
    <row r="36" spans="1:8" ht="20.100000000000001" customHeight="1" x14ac:dyDescent="0.2">
      <c r="A36" s="43" t="s">
        <v>107</v>
      </c>
      <c r="B36" s="44">
        <f>SUM(B29:B35)</f>
        <v>6900000</v>
      </c>
      <c r="C36" s="44">
        <f>SUM(C29:C35)</f>
        <v>6900000</v>
      </c>
      <c r="D36" s="44">
        <f>SUM(D29:D35)</f>
        <v>0</v>
      </c>
      <c r="E36" s="45" t="s">
        <v>108</v>
      </c>
      <c r="F36" s="44">
        <f>SUM(F29:F35)</f>
        <v>33838000</v>
      </c>
      <c r="G36" s="44">
        <f>SUM(G29:G35)</f>
        <v>33838000</v>
      </c>
      <c r="H36" s="44">
        <f>SUM(H29:H35)</f>
        <v>0</v>
      </c>
    </row>
    <row r="37" spans="1:8" ht="20.100000000000001" customHeight="1" x14ac:dyDescent="0.2">
      <c r="A37" s="43" t="s">
        <v>109</v>
      </c>
      <c r="B37" s="44"/>
      <c r="C37" s="44"/>
      <c r="D37" s="44"/>
      <c r="E37" s="45" t="s">
        <v>110</v>
      </c>
      <c r="F37" s="44"/>
      <c r="G37" s="44"/>
      <c r="H37" s="46"/>
    </row>
    <row r="38" spans="1:8" ht="20.100000000000001" customHeight="1" x14ac:dyDescent="0.2">
      <c r="A38" s="38" t="s">
        <v>111</v>
      </c>
      <c r="B38" s="39"/>
      <c r="C38" s="39"/>
      <c r="D38" s="39"/>
      <c r="E38" s="40" t="s">
        <v>112</v>
      </c>
      <c r="F38" s="39"/>
      <c r="G38" s="39"/>
      <c r="H38" s="41"/>
    </row>
    <row r="39" spans="1:8" ht="20.100000000000001" customHeight="1" x14ac:dyDescent="0.2">
      <c r="A39" s="38" t="s">
        <v>113</v>
      </c>
      <c r="B39" s="39"/>
      <c r="C39" s="39"/>
      <c r="D39" s="39"/>
      <c r="E39" s="40" t="s">
        <v>114</v>
      </c>
      <c r="F39" s="39"/>
      <c r="G39" s="39"/>
      <c r="H39" s="41"/>
    </row>
    <row r="40" spans="1:8" ht="20.100000000000001" customHeight="1" x14ac:dyDescent="0.2">
      <c r="A40" s="38" t="s">
        <v>115</v>
      </c>
      <c r="B40" s="39"/>
      <c r="C40" s="39"/>
      <c r="D40" s="39"/>
      <c r="E40" s="40" t="s">
        <v>39</v>
      </c>
      <c r="F40" s="39"/>
      <c r="G40" s="39"/>
      <c r="H40" s="41"/>
    </row>
    <row r="41" spans="1:8" ht="20.100000000000001" customHeight="1" thickBot="1" x14ac:dyDescent="0.25">
      <c r="A41" s="43" t="s">
        <v>116</v>
      </c>
      <c r="B41" s="44"/>
      <c r="C41" s="44">
        <f>SUM(C38:C40)</f>
        <v>0</v>
      </c>
      <c r="D41" s="44"/>
      <c r="E41" s="45" t="s">
        <v>92</v>
      </c>
      <c r="F41" s="44"/>
      <c r="G41" s="44">
        <f>SUM(G38:G40)</f>
        <v>0</v>
      </c>
      <c r="H41" s="44">
        <f>SUM(H38:H40)</f>
        <v>0</v>
      </c>
    </row>
    <row r="42" spans="1:8" ht="20.100000000000001" customHeight="1" thickBot="1" x14ac:dyDescent="0.25">
      <c r="A42" s="50" t="s">
        <v>117</v>
      </c>
      <c r="B42" s="51">
        <f>SUM(B36,B37,B41)</f>
        <v>6900000</v>
      </c>
      <c r="C42" s="51">
        <f>SUM(C36,C37,C41)</f>
        <v>6900000</v>
      </c>
      <c r="D42" s="51">
        <f>SUM(D36,D37,D41)</f>
        <v>0</v>
      </c>
      <c r="E42" s="52" t="s">
        <v>118</v>
      </c>
      <c r="F42" s="51">
        <f>SUM(F36,F37,F41)</f>
        <v>33838000</v>
      </c>
      <c r="G42" s="51">
        <f>SUM(G36,G37,G41)</f>
        <v>33838000</v>
      </c>
      <c r="H42" s="51">
        <f>SUM(H36,H37,H41)</f>
        <v>0</v>
      </c>
    </row>
    <row r="43" spans="1:8" ht="20.100000000000001" customHeight="1" x14ac:dyDescent="0.2">
      <c r="A43" s="58" t="s">
        <v>95</v>
      </c>
      <c r="B43" s="59">
        <f>IF(((F42-B42)&gt;0),F42-B42,"----")</f>
        <v>26938000</v>
      </c>
      <c r="C43" s="59">
        <f>IF(((G42-C42)&gt;0),G42-C42,"----")</f>
        <v>26938000</v>
      </c>
      <c r="D43" s="59" t="str">
        <f>IF(((H42-D42)&gt;0),H42-D42,"----")</f>
        <v>----</v>
      </c>
      <c r="E43" s="60" t="s">
        <v>96</v>
      </c>
      <c r="F43" s="59"/>
      <c r="G43" s="59" t="str">
        <f>IF(((C42-G42)&gt;0),C42-G42,"----")</f>
        <v>----</v>
      </c>
      <c r="H43" s="59" t="str">
        <f>IF(((D42-H42)&gt;0),D42-H42,"----")</f>
        <v>----</v>
      </c>
    </row>
    <row r="44" spans="1:8" ht="20.100000000000001" customHeight="1" thickBot="1" x14ac:dyDescent="0.3">
      <c r="A44" s="61" t="s">
        <v>119</v>
      </c>
      <c r="B44" s="62">
        <f>SUM(B27,B42)</f>
        <v>131649754</v>
      </c>
      <c r="C44" s="62">
        <f>SUM(C27,C42)</f>
        <v>131685175</v>
      </c>
      <c r="D44" s="62">
        <f>SUM(D27,D42)</f>
        <v>0</v>
      </c>
      <c r="E44" s="63" t="s">
        <v>120</v>
      </c>
      <c r="F44" s="62">
        <f>SUM(F27,F42)</f>
        <v>131649754</v>
      </c>
      <c r="G44" s="62">
        <f>SUM(G27,G42)</f>
        <v>131685175</v>
      </c>
      <c r="H44" s="62"/>
    </row>
  </sheetData>
  <mergeCells count="11">
    <mergeCell ref="H7:H8"/>
    <mergeCell ref="A1:E1"/>
    <mergeCell ref="A6:D6"/>
    <mergeCell ref="E6:H6"/>
    <mergeCell ref="A7:A8"/>
    <mergeCell ref="B7:B8"/>
    <mergeCell ref="C7:C8"/>
    <mergeCell ref="D7:D8"/>
    <mergeCell ref="E7:E8"/>
    <mergeCell ref="F7:F8"/>
    <mergeCell ref="G7:G8"/>
  </mergeCells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>
    <oddHeader xml:space="preserve">&amp;R&amp;"Times,Normál"&amp;12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Szöveges magyarázat</vt:lpstr>
      <vt:lpstr>1. Bevétel</vt:lpstr>
      <vt:lpstr>2. Kiadás</vt:lpstr>
      <vt:lpstr>1.1.sz.mell.</vt:lpstr>
      <vt:lpstr>2. sz.mell.</vt:lpstr>
      <vt:lpstr>'1. Bevétel'!Nyomtatási_terület</vt:lpstr>
      <vt:lpstr>'2. Kiadás'!Nyomtatási_terület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Felhasznalo</cp:lastModifiedBy>
  <cp:lastPrinted>2017-07-31T10:30:10Z</cp:lastPrinted>
  <dcterms:created xsi:type="dcterms:W3CDTF">2017-07-25T12:07:11Z</dcterms:created>
  <dcterms:modified xsi:type="dcterms:W3CDTF">2017-07-31T14:23:06Z</dcterms:modified>
</cp:coreProperties>
</file>