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56" firstSheet="12" activeTab="19"/>
  </bookViews>
  <sheets>
    <sheet name="1.Mérleg" sheetId="1" r:id="rId1"/>
    <sheet name=" 2a.önk bevétel" sheetId="2" r:id="rId2"/>
    <sheet name="2b.önk kiadás" sheetId="3" r:id="rId3"/>
    <sheet name="3a. önk" sheetId="4" r:id="rId4"/>
    <sheet name="3. melléklet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  <sheet name="15.előirfelhasz" sheetId="19" r:id="rId19"/>
    <sheet name="16. 3 éves terv" sheetId="20" r:id="rId20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támogatás'!$A$4:$C$31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bevétel'!$A$7:$IS$7</definedName>
    <definedName name="Excel_BuiltIn_Print_Titles_23_1">#REF!</definedName>
    <definedName name="Excel_BuiltIn_Print_Titles_25">#REF!</definedName>
    <definedName name="Excel_BuiltIn_Print_Titles_3_1">' 2a.önk bevétel'!$A$7:$IM$7</definedName>
    <definedName name="Excel_BuiltIn_Print_Titles_5">'3a. önk'!$1:$7</definedName>
    <definedName name="Excel_BuiltIn_Print_Titles_5_1">'3a. önk'!$A$1:$IT$7</definedName>
    <definedName name="Excel_BuiltIn_Print_Titles_7_1">'3b. Közös Hiv '!$B$6:$IK$6</definedName>
    <definedName name="Excel_BuiltIn_Print_Titles_9">'3b. Közös Hiv '!$A$6:$IT$6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<sst xmlns="http://schemas.openxmlformats.org/spreadsheetml/2006/main" count="1184" uniqueCount="492">
  <si>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</si>
  <si>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</si>
  <si>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</si>
  <si>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</si>
  <si>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</si>
  <si>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</si>
  <si>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</si>
  <si>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</si>
  <si>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</si>
  <si>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</si>
  <si>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</si>
  <si>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</si>
  <si>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</si>
  <si>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</si>
  <si>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</si>
  <si>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</si>
  <si>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</si>
  <si>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</si>
  <si>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</si>
  <si>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</si>
  <si>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</si>
  <si>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</si>
  <si>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</si>
  <si>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</si>
  <si>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</si>
  <si>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</si>
  <si>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</si>
  <si>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</si>
  <si>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</si>
  <si>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</si>
  <si>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</si>
  <si>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</si>
  <si>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</si>
  <si>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</si>
  <si>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</si>
  <si>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</si>
  <si>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</si>
  <si>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</si>
  <si>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</si>
  <si>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</si>
  <si>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</si>
  <si>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</si>
  <si>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</si>
  <si>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</si>
  <si>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</si>
  <si>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</si>
  <si>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</si>
  <si>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</si>
  <si>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</si>
  <si>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</si>
  <si>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</si>
  <si>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</si>
  <si>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</si>
  <si>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</si>
  <si>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</si>
  <si>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</si>
  <si>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</si>
  <si>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</si>
  <si>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</si>
  <si>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</si>
  <si>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</si>
  <si>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</si>
  <si>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</si>
  <si>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</si>
  <si>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</si>
  <si>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</si>
  <si>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</si>
  <si>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</si>
  <si>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</si>
  <si>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</si>
  <si>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</si>
  <si>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</si>
  <si>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</si>
  <si>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</si>
  <si>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</si>
  <si>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</si>
  <si>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</si>
  <si>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</si>
  <si>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</si>
  <si>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</si>
  <si>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</si>
  <si>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</si>
  <si>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</si>
  <si>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</si>
  <si>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</si>
  <si>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</si>
  <si>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</si>
  <si>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</si>
  <si>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</si>
  <si>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</si>
  <si>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</si>
  <si>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</si>
  <si>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</si>
  <si>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</si>
  <si>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</si>
  <si>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</si>
  <si>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</si>
  <si>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</si>
  <si>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</si>
  <si>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</si>
  <si>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</si>
  <si>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</si>
  <si>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</si>
  <si>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</si>
  <si>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</si>
  <si>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</si>
  <si>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</si>
  <si>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</si>
  <si>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</si>
  <si>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</si>
  <si>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</si>
  <si>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</si>
  <si>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</si>
  <si>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</si>
  <si>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</si>
  <si>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</si>
  <si>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</si>
  <si>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</si>
  <si>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</si>
  <si>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</si>
  <si>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</si>
  <si>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</si>
  <si>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</si>
  <si>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</si>
  <si>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</si>
  <si>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</si>
  <si>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</si>
  <si>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</si>
  <si>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</si>
  <si>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</si>
  <si>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</si>
  <si>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</si>
  <si>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</si>
  <si>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</si>
  <si>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</si>
  <si>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</si>
  <si>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</si>
  <si>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</si>
  <si>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</si>
  <si>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</si>
  <si>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</si>
  <si>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</si>
  <si>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</si>
  <si>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</si>
  <si>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</si>
  <si>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</si>
  <si>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</si>
  <si>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</si>
  <si>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</si>
  <si>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</si>
  <si>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</si>
  <si>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</si>
  <si>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</si>
  <si>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</si>
  <si>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</si>
  <si>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</si>
  <si>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</si>
  <si>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</si>
  <si>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</si>
  <si>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</si>
  <si>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</si>
  <si>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</si>
  <si>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</si>
  <si>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</si>
  <si>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</si>
  <si>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</si>
  <si>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</si>
  <si>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</si>
  <si>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</si>
  <si>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</si>
  <si>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</si>
  <si>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2.oldal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</si>
  <si>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</si>
  <si>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</si>
  <si>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</si>
  <si>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</si>
  <si>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</si>
  <si>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</si>
  <si>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</si>
  <si>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</si>
  <si>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</si>
  <si>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</si>
  <si>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</si>
  <si>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</si>
  <si>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</si>
  <si>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</si>
  <si>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</si>
  <si>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</si>
  <si>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</si>
  <si>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</si>
  <si>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</si>
  <si>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</si>
  <si>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</si>
  <si>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</si>
  <si>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</si>
  <si>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</si>
  <si>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</si>
  <si>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</si>
  <si>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</si>
  <si>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</si>
  <si>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</si>
  <si>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</si>
  <si>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</si>
  <si>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</si>
  <si>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</si>
  <si>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</si>
  <si>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</si>
  <si>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</si>
  <si>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</si>
  <si>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</si>
  <si>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</si>
  <si>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</si>
  <si>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</si>
  <si>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</si>
  <si>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</si>
  <si>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</si>
  <si>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</si>
  <si>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</si>
  <si>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</si>
  <si>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</si>
  <si>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</si>
  <si>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</si>
  <si>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</si>
  <si>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</si>
  <si>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</si>
  <si>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</si>
  <si>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</si>
  <si>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</si>
  <si>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</si>
  <si>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</si>
  <si>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</si>
  <si>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</si>
  <si>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</si>
  <si>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</si>
  <si>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</si>
  <si>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</si>
  <si>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</si>
  <si>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</si>
  <si>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</si>
  <si>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</si>
  <si>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</si>
  <si>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</si>
  <si>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</si>
  <si>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</si>
  <si>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</si>
  <si>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</si>
  <si>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</si>
  <si>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</si>
  <si>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</si>
  <si>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</si>
  <si>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</si>
  <si>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</si>
  <si>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</si>
  <si>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</si>
  <si>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</si>
  <si>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</si>
  <si>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</si>
  <si>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</si>
  <si>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</si>
  <si>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</si>
  <si>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</si>
  <si>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</si>
  <si>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</si>
  <si>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</si>
  <si>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</si>
  <si>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</si>
  <si>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</si>
  <si>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</si>
  <si>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</si>
  <si>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</si>
  <si>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</si>
  <si>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</si>
  <si>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</si>
  <si>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</si>
  <si>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</si>
  <si>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</si>
  <si>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</si>
  <si>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</si>
  <si>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</si>
  <si>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</si>
  <si>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</si>
  <si>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</si>
  <si>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</si>
  <si>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</si>
  <si>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</si>
  <si>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</si>
  <si>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</si>
  <si>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</si>
  <si>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</si>
  <si>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</si>
  <si>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</si>
  <si>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</si>
  <si>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</si>
  <si>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</si>
  <si>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</si>
  <si>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</si>
  <si>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</si>
  <si>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</si>
  <si>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</si>
  <si>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</si>
  <si>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</si>
  <si>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</si>
  <si>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</si>
  <si>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Zalakaros Kistérség működési hozzájárulás</t>
  </si>
  <si>
    <t>II. 1. (2) 1 óvodapedagógusok nevelő munkáját közvetlenül segítők száma a Köznevelési törvény 2. számú melléklet szerint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</si>
  <si>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</si>
  <si>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</si>
  <si>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</si>
  <si>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</si>
  <si>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</si>
  <si>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</si>
  <si>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</si>
  <si>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</si>
  <si>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</si>
  <si>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</si>
  <si>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</si>
  <si>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</si>
  <si>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</si>
  <si>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</si>
  <si>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</si>
  <si>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</si>
  <si>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</si>
  <si>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</si>
  <si>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</si>
  <si>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</si>
  <si>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</si>
  <si>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</si>
  <si>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</si>
  <si>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</si>
  <si>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</si>
  <si>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</si>
  <si>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</si>
  <si>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</si>
  <si>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</si>
  <si>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 xml:space="preserve">KMB Szolgálat (Rendőrkapitányság) </t>
  </si>
  <si>
    <t>költségvetési intézmény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</si>
  <si>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</si>
  <si>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</si>
  <si>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</si>
  <si>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</si>
  <si>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</si>
  <si>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</si>
  <si>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</si>
  <si>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</si>
  <si>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10.</t>
  </si>
  <si>
    <t>Rendszeres gyermekvédelmi támogatás (Erzsébet utalvány)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</si>
  <si>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</si>
  <si>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</si>
  <si>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9. </t>
  </si>
  <si>
    <t xml:space="preserve"> - zöldterületgadálkodás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</si>
  <si>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</si>
  <si>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</si>
  <si>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</si>
  <si>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</si>
  <si>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</si>
  <si>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</si>
  <si>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</si>
  <si>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</si>
  <si>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</si>
  <si>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</si>
  <si>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</si>
  <si>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</si>
  <si>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</si>
  <si>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</si>
  <si>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</si>
  <si>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</si>
  <si>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</si>
  <si>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</si>
  <si>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</si>
  <si>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</si>
  <si>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</si>
  <si>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</si>
  <si>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</si>
  <si>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</si>
  <si>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</si>
  <si>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</si>
  <si>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</si>
  <si>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</si>
  <si>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</si>
  <si>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</si>
  <si>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ÁH belüli megelőlegezés vissazfizetése</t>
  </si>
  <si>
    <t>ÁH belüli megelőlegezés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</si>
  <si>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</si>
  <si>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</si>
  <si>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</si>
  <si>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</si>
  <si>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</si>
  <si>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</si>
  <si>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</si>
  <si>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</si>
  <si>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</si>
  <si>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</si>
  <si>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</si>
  <si>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</si>
  <si>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</si>
  <si>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</si>
  <si>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</si>
  <si>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</si>
  <si>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</si>
  <si>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</si>
  <si>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</si>
  <si>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</si>
  <si>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</si>
  <si>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</si>
  <si>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</si>
  <si>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</si>
  <si>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</si>
  <si>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</si>
  <si>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</si>
  <si>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</si>
  <si>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</si>
  <si>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</si>
  <si>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1. Ingatlan vásárlás</t>
  </si>
  <si>
    <t>3. Művelődési Ház eszközök</t>
  </si>
  <si>
    <t xml:space="preserve">  - fogorvosi ügyelet</t>
  </si>
  <si>
    <t xml:space="preserve">  -</t>
  </si>
  <si>
    <t>5. Könyvtár</t>
  </si>
  <si>
    <t>2017. évi előirányzat</t>
  </si>
  <si>
    <t>2017. évi kiadásai</t>
  </si>
  <si>
    <t xml:space="preserve"> </t>
  </si>
  <si>
    <t>1.1. ÁH belüli megelőlegezés</t>
  </si>
  <si>
    <t>Orvosi rendelő felújítása</t>
  </si>
  <si>
    <t>11.</t>
  </si>
  <si>
    <t>Közös Hivatal támogatása</t>
  </si>
  <si>
    <t>Óvodai Társulás támogatása</t>
  </si>
  <si>
    <t>Polgárőrség támogatása</t>
  </si>
  <si>
    <t>Háztartások támogatása</t>
  </si>
  <si>
    <t xml:space="preserve">  - támogatás</t>
  </si>
  <si>
    <t xml:space="preserve">Kötelező feladatellátáshoz kapcsolódó létszám (fő) </t>
  </si>
  <si>
    <t>10. Idősek klubja</t>
  </si>
  <si>
    <t xml:space="preserve">  - fogl. Eü, ifj, eü. </t>
  </si>
  <si>
    <t>17.ÁH megelőlegezés</t>
  </si>
  <si>
    <t>2018. évi előirányzat</t>
  </si>
  <si>
    <t>16. melléklet</t>
  </si>
  <si>
    <t xml:space="preserve">2020. évi előirányzat </t>
  </si>
  <si>
    <t>Zalakomár Nagyközség Önkormányzata és intézményei 2018 évi mérlege</t>
  </si>
  <si>
    <t>2017. évi módosított előirányzat</t>
  </si>
  <si>
    <t xml:space="preserve">2017. évi teljesítés </t>
  </si>
  <si>
    <t>Zalakomár Nagyközség Önkormányzata és intézményei 2018. évi bevételei</t>
  </si>
  <si>
    <t xml:space="preserve">Zalakomár Nagyközség Önkormányzata és intézményei 2018. évi kiadásai </t>
  </si>
  <si>
    <t>2018. évi bevételei</t>
  </si>
  <si>
    <t>2018. évi működési és felhalmozási bevételei és kiadásai</t>
  </si>
  <si>
    <t>2018. évi kiadásai</t>
  </si>
  <si>
    <t>2017. évi teljesítés</t>
  </si>
  <si>
    <t>Zalakomár Nagyközség Önkormányzata és intézményei kötelező és önként vállalt feladatai 2018. évben</t>
  </si>
  <si>
    <t>Zalakomár Nagyközség Önkormányzata és intézményei költségvetési támogatásai 2018. évben</t>
  </si>
  <si>
    <t>Zalakomár Nagyközség Önkormányzata és intézményei beruházási kiadásai 2018. évben</t>
  </si>
  <si>
    <t>2018 évi előirányzat</t>
  </si>
  <si>
    <t>Zalakomár Nagyközség Önkormányzata és intézményei felújítási kiadásai 2018. évben</t>
  </si>
  <si>
    <t>Zalakomár Nagyközség Önkormányzata és intézményei 2018. évi Európai Uniós projektjeinek bevételei és kiadásai</t>
  </si>
  <si>
    <t>Zalakomár Nagyközség Önkormányzata és intézményei 2018. évi közvetett támogatásai</t>
  </si>
  <si>
    <t>Zalakomár Nagyközség Önkormányzata és intézményei 2018-2021 évi előirányzatai</t>
  </si>
  <si>
    <t>2019. évi előirányzat</t>
  </si>
  <si>
    <t xml:space="preserve">2021. évi előirányzat </t>
  </si>
  <si>
    <t>Mezőőri autó beszerzése</t>
  </si>
  <si>
    <t>Útfelújítás</t>
  </si>
  <si>
    <t>Útfelújítás támogatása</t>
  </si>
  <si>
    <t>Művelődési Ház eszközbeszerzés</t>
  </si>
  <si>
    <t>Ebből - kötelező feladatellátáshoz kapcsolódó</t>
  </si>
  <si>
    <t xml:space="preserve">           - önként vállalt feladatellátáshoz kapcs.</t>
  </si>
  <si>
    <t>Térfigyelő kamerarendszer</t>
  </si>
  <si>
    <t>Védőnőí. Szívhanghallgató, hűtőgép</t>
  </si>
  <si>
    <t>Chipolvasó, kutyakennel</t>
  </si>
  <si>
    <t>Kazán 2 db</t>
  </si>
  <si>
    <t>Településarculati kézikönyv</t>
  </si>
  <si>
    <t xml:space="preserve">Közmunkaprogram eszközei </t>
  </si>
  <si>
    <t>Közmunkaprogram: felújítások térkő</t>
  </si>
  <si>
    <t>Sportöltöző tetőjavítás</t>
  </si>
  <si>
    <t>609</t>
  </si>
  <si>
    <t>114</t>
  </si>
  <si>
    <t>723</t>
  </si>
  <si>
    <t>Bursa visszautalás</t>
  </si>
  <si>
    <t>MVH Beruházási támogatás</t>
  </si>
  <si>
    <t>Iskola egészségügyi szolgáltatás</t>
  </si>
  <si>
    <t>Innovatív Dél Zalai Vidékfejlesztési Egyesület</t>
  </si>
  <si>
    <t>Zala Megye Polgári Védelmi Szövetsége</t>
  </si>
  <si>
    <t>Országos Mentőszolgálat Alapítvány</t>
  </si>
  <si>
    <t>Nagykanizsai Tankerületi Központ</t>
  </si>
  <si>
    <t>Zalakomári Iskola könyvtár felújítása</t>
  </si>
  <si>
    <t>Nagykanizsa-Surd-Zalakomár Szociális Társulás</t>
  </si>
  <si>
    <t>Belső ellenőrzés</t>
  </si>
  <si>
    <t>2018. évben 8 hónapra</t>
  </si>
  <si>
    <t>2018. évben 4 hónapra</t>
  </si>
  <si>
    <t>I.6. Polgármesteri illetmény támogatása</t>
  </si>
  <si>
    <t>3. Útfelújítás</t>
  </si>
  <si>
    <t>4. Útfelújítás</t>
  </si>
  <si>
    <t xml:space="preserve"> - tsz bevétel</t>
  </si>
  <si>
    <t>18. Sport</t>
  </si>
  <si>
    <t xml:space="preserve"> - gyermekétkeztetés 2320</t>
  </si>
  <si>
    <t xml:space="preserve">  - Zalakomár 381, 400</t>
  </si>
  <si>
    <t>9.</t>
  </si>
  <si>
    <t>Zalakomárért Polgárőr Egyesület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</si>
</sst>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#,##0.0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479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25" fillId="24" borderId="9" xfId="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32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3" fontId="37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1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5" borderId="9" xfId="0" applyNumberFormat="1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 wrapText="1"/>
    </xf>
    <xf numFmtId="0" fontId="20" fillId="25" borderId="8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5" fillId="0" borderId="9" xfId="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22" borderId="9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53" fillId="0" borderId="0" xfId="0" applyFont="1" applyAlignment="1">
      <alignment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 applyProtection="1">
      <alignment/>
      <protection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25" fillId="0" borderId="9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6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3" fontId="19" fillId="0" borderId="9" xfId="40" applyNumberFormat="1" applyFont="1" applyBorder="1" applyAlignment="1">
      <alignment horizontal="right"/>
    </xf>
    <xf numFmtId="3" fontId="25" fillId="0" borderId="9" xfId="40" applyNumberFormat="1" applyFont="1" applyBorder="1" applyAlignment="1">
      <alignment horizontal="right"/>
    </xf>
    <xf numFmtId="170" fontId="19" fillId="0" borderId="0" xfId="40" applyNumberFormat="1" applyFont="1" applyAlignment="1">
      <alignment horizontal="right"/>
    </xf>
    <xf numFmtId="170" fontId="19" fillId="0" borderId="9" xfId="40" applyNumberFormat="1" applyFont="1" applyBorder="1" applyAlignment="1">
      <alignment horizontal="right"/>
    </xf>
    <xf numFmtId="170" fontId="25" fillId="22" borderId="9" xfId="40" applyNumberFormat="1" applyFont="1" applyFill="1" applyBorder="1" applyAlignment="1">
      <alignment horizontal="right"/>
    </xf>
    <xf numFmtId="0" fontId="25" fillId="0" borderId="14" xfId="0" applyFont="1" applyBorder="1" applyAlignment="1">
      <alignment/>
    </xf>
    <xf numFmtId="170" fontId="25" fillId="0" borderId="14" xfId="40" applyNumberFormat="1" applyFont="1" applyBorder="1" applyAlignment="1">
      <alignment horizontal="right"/>
    </xf>
    <xf numFmtId="0" fontId="19" fillId="0" borderId="9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170" fontId="19" fillId="0" borderId="10" xfId="4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/>
    </xf>
    <xf numFmtId="0" fontId="46" fillId="0" borderId="14" xfId="0" applyFont="1" applyBorder="1" applyAlignment="1">
      <alignment horizontal="left"/>
    </xf>
    <xf numFmtId="3" fontId="47" fillId="0" borderId="14" xfId="0" applyNumberFormat="1" applyFont="1" applyBorder="1" applyAlignment="1">
      <alignment horizontal="right"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 horizontal="left"/>
    </xf>
    <xf numFmtId="3" fontId="22" fillId="0" borderId="9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54" applyFont="1" applyBorder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6" borderId="14" xfId="0" applyFont="1" applyFill="1" applyBorder="1" applyAlignment="1">
      <alignment horizontal="center" vertical="center"/>
    </xf>
    <xf numFmtId="3" fontId="25" fillId="26" borderId="14" xfId="54" applyNumberFormat="1" applyFont="1" applyFill="1" applyBorder="1" applyAlignment="1">
      <alignment horizontal="center" vertical="center"/>
      <protection/>
    </xf>
    <xf numFmtId="170" fontId="25" fillId="26" borderId="14" xfId="40" applyNumberFormat="1" applyFont="1" applyFill="1" applyBorder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" fontId="58" fillId="0" borderId="14" xfId="54" applyNumberFormat="1" applyFont="1" applyFill="1" applyBorder="1" applyAlignment="1">
      <alignment horizontal="left" vertical="center"/>
      <protection/>
    </xf>
    <xf numFmtId="3" fontId="25" fillId="0" borderId="14" xfId="40" applyNumberFormat="1" applyFont="1" applyFill="1" applyBorder="1" applyAlignment="1" applyProtection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3" fontId="58" fillId="0" borderId="14" xfId="54" applyNumberFormat="1" applyFont="1" applyBorder="1" applyAlignment="1">
      <alignment/>
      <protection/>
    </xf>
    <xf numFmtId="3" fontId="21" fillId="0" borderId="14" xfId="40" applyNumberFormat="1" applyFont="1" applyFill="1" applyBorder="1" applyAlignment="1" applyProtection="1">
      <alignment horizontal="right"/>
      <protection/>
    </xf>
    <xf numFmtId="3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3" fontId="27" fillId="0" borderId="14" xfId="54" applyNumberFormat="1" applyFont="1" applyBorder="1" applyAlignment="1">
      <alignment vertical="center"/>
      <protection/>
    </xf>
    <xf numFmtId="3" fontId="21" fillId="0" borderId="14" xfId="54" applyNumberFormat="1" applyFont="1" applyBorder="1" applyAlignment="1">
      <alignment horizontal="right"/>
      <protection/>
    </xf>
    <xf numFmtId="3" fontId="58" fillId="0" borderId="14" xfId="54" applyNumberFormat="1" applyFont="1" applyBorder="1" applyAlignment="1">
      <alignment vertical="center"/>
      <protection/>
    </xf>
    <xf numFmtId="3" fontId="29" fillId="0" borderId="14" xfId="54" applyNumberFormat="1" applyFont="1" applyBorder="1" applyAlignment="1">
      <alignment horizontal="right"/>
      <protection/>
    </xf>
    <xf numFmtId="3" fontId="27" fillId="24" borderId="14" xfId="54" applyNumberFormat="1" applyFont="1" applyFill="1" applyBorder="1" applyAlignment="1">
      <alignment vertical="center"/>
      <protection/>
    </xf>
    <xf numFmtId="3" fontId="21" fillId="24" borderId="14" xfId="40" applyNumberFormat="1" applyFont="1" applyFill="1" applyBorder="1" applyAlignment="1" applyProtection="1">
      <alignment horizontal="right"/>
      <protection/>
    </xf>
    <xf numFmtId="0" fontId="58" fillId="0" borderId="14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3" fontId="29" fillId="0" borderId="14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170" fontId="19" fillId="0" borderId="14" xfId="40" applyNumberFormat="1" applyFont="1" applyBorder="1" applyAlignment="1">
      <alignment horizontal="right"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 horizontal="right" wrapText="1"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22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 wrapText="1"/>
    </xf>
    <xf numFmtId="3" fontId="19" fillId="0" borderId="14" xfId="0" applyNumberFormat="1" applyFont="1" applyBorder="1" applyAlignment="1">
      <alignment/>
    </xf>
    <xf numFmtId="3" fontId="19" fillId="0" borderId="14" xfId="40" applyNumberFormat="1" applyFont="1" applyBorder="1" applyAlignment="1">
      <alignment horizontal="right"/>
    </xf>
    <xf numFmtId="3" fontId="25" fillId="0" borderId="14" xfId="40" applyNumberFormat="1" applyFont="1" applyBorder="1" applyAlignment="1">
      <alignment horizontal="right"/>
    </xf>
    <xf numFmtId="3" fontId="19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0" fillId="22" borderId="14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/>
    </xf>
    <xf numFmtId="0" fontId="40" fillId="0" borderId="9" xfId="0" applyFont="1" applyBorder="1" applyAlignment="1">
      <alignment/>
    </xf>
    <xf numFmtId="3" fontId="25" fillId="0" borderId="14" xfId="40" applyNumberFormat="1" applyFont="1" applyFill="1" applyBorder="1" applyAlignment="1" applyProtection="1">
      <alignment horizontal="right"/>
      <protection/>
    </xf>
    <xf numFmtId="3" fontId="25" fillId="0" borderId="16" xfId="40" applyNumberFormat="1" applyFont="1" applyFill="1" applyBorder="1" applyAlignment="1" applyProtection="1">
      <alignment horizontal="right"/>
      <protection/>
    </xf>
    <xf numFmtId="3" fontId="19" fillId="0" borderId="14" xfId="40" applyNumberFormat="1" applyFont="1" applyFill="1" applyBorder="1" applyAlignment="1" applyProtection="1">
      <alignment horizontal="right"/>
      <protection/>
    </xf>
    <xf numFmtId="3" fontId="19" fillId="0" borderId="16" xfId="40" applyNumberFormat="1" applyFont="1" applyFill="1" applyBorder="1" applyAlignment="1" applyProtection="1">
      <alignment horizontal="right"/>
      <protection/>
    </xf>
    <xf numFmtId="3" fontId="19" fillId="0" borderId="14" xfId="40" applyNumberFormat="1" applyFont="1" applyFill="1" applyBorder="1" applyAlignment="1" applyProtection="1">
      <alignment horizontal="right" wrapText="1"/>
      <protection/>
    </xf>
    <xf numFmtId="3" fontId="25" fillId="0" borderId="14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47" fillId="0" borderId="8" xfId="0" applyNumberFormat="1" applyFont="1" applyBorder="1" applyAlignment="1">
      <alignment horizontal="right"/>
    </xf>
    <xf numFmtId="3" fontId="35" fillId="0" borderId="14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5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3" fontId="29" fillId="0" borderId="14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9" xfId="0" applyFont="1" applyBorder="1" applyAlignment="1">
      <alignment wrapText="1"/>
    </xf>
    <xf numFmtId="0" fontId="19" fillId="0" borderId="9" xfId="0" applyFont="1" applyBorder="1" applyAlignment="1">
      <alignment/>
    </xf>
    <xf numFmtId="3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52" fillId="0" borderId="0" xfId="0" applyNumberFormat="1" applyFont="1" applyBorder="1" applyAlignment="1">
      <alignment horizontal="center" vertical="center" wrapText="1"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7" xfId="0" applyFont="1" applyFill="1" applyBorder="1" applyAlignment="1">
      <alignment horizontal="center" wrapText="1"/>
    </xf>
    <xf numFmtId="0" fontId="21" fillId="22" borderId="18" xfId="0" applyFont="1" applyFill="1" applyBorder="1" applyAlignment="1">
      <alignment horizontal="center" wrapText="1"/>
    </xf>
    <xf numFmtId="2" fontId="52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20">
      <selection activeCell="F28" sqref="F28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0.75390625" style="3" customWidth="1"/>
    <col min="4" max="4" width="10.75390625" style="4" customWidth="1"/>
    <col min="5" max="5" width="11.625" style="3" customWidth="1"/>
    <col min="6" max="6" width="10.75390625" style="3" customWidth="1"/>
  </cols>
  <sheetData>
    <row r="2" spans="4:6" ht="15.75">
      <c r="D2" s="5"/>
      <c r="F2" s="5" t="s">
        <v>0</v>
      </c>
    </row>
    <row r="3" spans="3:6" ht="14.25" customHeight="1">
      <c r="C3" s="6"/>
      <c r="D3" s="7"/>
      <c r="F3" s="7" t="s">
        <v>1</v>
      </c>
    </row>
    <row r="4" spans="3:4" ht="15.75">
      <c r="C4" s="8"/>
      <c r="D4" s="9"/>
    </row>
    <row r="5" spans="1:6" ht="34.5" customHeight="1">
      <c r="A5" s="439" t="s">
        <v>435</v>
      </c>
      <c r="B5" s="439"/>
      <c r="C5" s="439"/>
      <c r="D5" s="439"/>
      <c r="E5" s="439"/>
      <c r="F5" s="439"/>
    </row>
    <row r="6" ht="23.25" customHeight="1">
      <c r="B6" s="10"/>
    </row>
    <row r="7" spans="2:6" ht="15.75">
      <c r="B7" s="11"/>
      <c r="C7" s="12"/>
      <c r="D7" s="5"/>
      <c r="F7" s="5" t="s">
        <v>2</v>
      </c>
    </row>
    <row r="8" spans="1:6" ht="48.75" customHeight="1">
      <c r="A8" s="13" t="s">
        <v>3</v>
      </c>
      <c r="B8" s="14" t="s">
        <v>4</v>
      </c>
      <c r="C8" s="17" t="s">
        <v>417</v>
      </c>
      <c r="D8" s="15" t="s">
        <v>436</v>
      </c>
      <c r="E8" s="16" t="s">
        <v>437</v>
      </c>
      <c r="F8" s="17" t="s">
        <v>432</v>
      </c>
    </row>
    <row r="9" spans="1:6" ht="20.25" customHeight="1">
      <c r="A9" s="18"/>
      <c r="B9" s="19" t="s">
        <v>5</v>
      </c>
      <c r="C9" s="22"/>
      <c r="D9" s="20"/>
      <c r="E9" s="21"/>
      <c r="F9" s="22"/>
    </row>
    <row r="10" spans="1:6" ht="20.25" customHeight="1">
      <c r="A10" s="23" t="s">
        <v>6</v>
      </c>
      <c r="B10" s="24" t="s">
        <v>7</v>
      </c>
      <c r="C10" s="22"/>
      <c r="D10" s="25"/>
      <c r="E10" s="21"/>
      <c r="F10" s="22"/>
    </row>
    <row r="11" spans="1:6" ht="20.25" customHeight="1">
      <c r="A11" s="26" t="s">
        <v>8</v>
      </c>
      <c r="B11" s="27" t="s">
        <v>9</v>
      </c>
      <c r="C11" s="22">
        <v>363558</v>
      </c>
      <c r="D11" s="25">
        <v>408420</v>
      </c>
      <c r="E11" s="21">
        <v>394725</v>
      </c>
      <c r="F11" s="22">
        <v>388104</v>
      </c>
    </row>
    <row r="12" spans="1:6" ht="20.25" customHeight="1">
      <c r="A12" s="26" t="s">
        <v>10</v>
      </c>
      <c r="B12" s="27" t="s">
        <v>11</v>
      </c>
      <c r="C12" s="22">
        <v>0</v>
      </c>
      <c r="D12" s="25">
        <v>0</v>
      </c>
      <c r="E12" s="25">
        <v>0</v>
      </c>
      <c r="F12" s="22">
        <v>0</v>
      </c>
    </row>
    <row r="13" spans="1:6" ht="20.25" customHeight="1">
      <c r="A13" s="26" t="s">
        <v>12</v>
      </c>
      <c r="B13" s="27" t="s">
        <v>13</v>
      </c>
      <c r="C13" s="22">
        <v>66300</v>
      </c>
      <c r="D13" s="25">
        <v>66300</v>
      </c>
      <c r="E13" s="21">
        <v>69286</v>
      </c>
      <c r="F13" s="22">
        <v>66900</v>
      </c>
    </row>
    <row r="14" spans="1:6" s="29" customFormat="1" ht="20.25" customHeight="1">
      <c r="A14" s="26" t="s">
        <v>14</v>
      </c>
      <c r="B14" s="28" t="s">
        <v>15</v>
      </c>
      <c r="C14" s="22">
        <v>14321</v>
      </c>
      <c r="D14" s="25">
        <v>19406</v>
      </c>
      <c r="E14" s="21">
        <v>17717</v>
      </c>
      <c r="F14" s="22">
        <v>13954</v>
      </c>
    </row>
    <row r="15" spans="1:6" ht="20.25" customHeight="1">
      <c r="A15" s="26" t="s">
        <v>16</v>
      </c>
      <c r="B15" s="27" t="s">
        <v>17</v>
      </c>
      <c r="C15" s="22">
        <v>360</v>
      </c>
      <c r="D15" s="25">
        <v>360</v>
      </c>
      <c r="E15" s="21">
        <v>5410</v>
      </c>
      <c r="F15" s="22">
        <v>0</v>
      </c>
    </row>
    <row r="16" spans="1:6" ht="20.25" customHeight="1">
      <c r="A16" s="26" t="s">
        <v>18</v>
      </c>
      <c r="B16" s="27" t="s">
        <v>19</v>
      </c>
      <c r="C16" s="22">
        <v>0</v>
      </c>
      <c r="D16" s="25">
        <v>80</v>
      </c>
      <c r="E16" s="21">
        <v>165</v>
      </c>
      <c r="F16" s="22">
        <v>0</v>
      </c>
    </row>
    <row r="17" spans="1:6" ht="20.25" customHeight="1">
      <c r="A17" s="26" t="s">
        <v>20</v>
      </c>
      <c r="B17" s="27" t="s">
        <v>21</v>
      </c>
      <c r="C17" s="22">
        <v>0</v>
      </c>
      <c r="D17" s="25">
        <v>0</v>
      </c>
      <c r="E17" s="21">
        <v>0</v>
      </c>
      <c r="F17" s="22">
        <v>0</v>
      </c>
    </row>
    <row r="18" spans="1:6" ht="20.25" customHeight="1">
      <c r="A18" s="18"/>
      <c r="B18" s="24" t="s">
        <v>22</v>
      </c>
      <c r="C18" s="30">
        <f>C11+C12+C13+C14+C15+C16+C17</f>
        <v>444539</v>
      </c>
      <c r="D18" s="30">
        <f>D11+D12+D13+D14+D15+D16+D17</f>
        <v>494566</v>
      </c>
      <c r="E18" s="30">
        <f>E11+E12+E13+E14+E15+E16+E17</f>
        <v>487303</v>
      </c>
      <c r="F18" s="30">
        <f>F11+F12+F13+F14+F15+F16+F17</f>
        <v>468958</v>
      </c>
    </row>
    <row r="19" spans="1:6" ht="20.25" customHeight="1">
      <c r="A19" s="23" t="s">
        <v>23</v>
      </c>
      <c r="B19" s="24" t="s">
        <v>24</v>
      </c>
      <c r="C19" s="31">
        <v>51970</v>
      </c>
      <c r="D19" s="32">
        <v>57935</v>
      </c>
      <c r="E19" s="33">
        <v>67050</v>
      </c>
      <c r="F19" s="31">
        <v>36522</v>
      </c>
    </row>
    <row r="20" spans="1:6" ht="20.25" customHeight="1">
      <c r="A20" s="18"/>
      <c r="B20" s="24" t="s">
        <v>25</v>
      </c>
      <c r="C20" s="34">
        <f>C18+C19</f>
        <v>496509</v>
      </c>
      <c r="D20" s="34">
        <f>D18+D19</f>
        <v>552501</v>
      </c>
      <c r="E20" s="34">
        <f>E18+E19</f>
        <v>554353</v>
      </c>
      <c r="F20" s="34">
        <f>F18+F19</f>
        <v>505480</v>
      </c>
    </row>
    <row r="21" spans="1:6" ht="20.25" customHeight="1">
      <c r="A21" s="18"/>
      <c r="B21" s="19" t="s">
        <v>26</v>
      </c>
      <c r="C21" s="22"/>
      <c r="D21" s="25"/>
      <c r="E21" s="21"/>
      <c r="F21" s="22"/>
    </row>
    <row r="22" spans="1:6" s="35" customFormat="1" ht="20.25" customHeight="1">
      <c r="A22" s="23" t="s">
        <v>6</v>
      </c>
      <c r="B22" s="24" t="s">
        <v>27</v>
      </c>
      <c r="C22" s="31"/>
      <c r="D22" s="25"/>
      <c r="E22" s="33"/>
      <c r="F22" s="31"/>
    </row>
    <row r="23" spans="1:6" ht="20.25" customHeight="1">
      <c r="A23" s="26" t="s">
        <v>8</v>
      </c>
      <c r="B23" s="27" t="s">
        <v>28</v>
      </c>
      <c r="C23" s="140">
        <v>135303</v>
      </c>
      <c r="D23" s="25">
        <v>152758</v>
      </c>
      <c r="E23" s="21">
        <v>150294</v>
      </c>
      <c r="F23" s="140">
        <v>147402</v>
      </c>
    </row>
    <row r="24" spans="1:6" ht="20.25" customHeight="1">
      <c r="A24" s="26" t="s">
        <v>10</v>
      </c>
      <c r="B24" s="36" t="s">
        <v>29</v>
      </c>
      <c r="C24" s="140">
        <v>23534</v>
      </c>
      <c r="D24" s="25">
        <v>27207</v>
      </c>
      <c r="E24" s="21">
        <v>27151</v>
      </c>
      <c r="F24" s="140">
        <v>22505</v>
      </c>
    </row>
    <row r="25" spans="1:6" ht="20.25" customHeight="1">
      <c r="A25" s="26" t="s">
        <v>12</v>
      </c>
      <c r="B25" s="27" t="s">
        <v>30</v>
      </c>
      <c r="C25" s="140">
        <v>133428</v>
      </c>
      <c r="D25" s="37">
        <v>125994</v>
      </c>
      <c r="E25" s="140">
        <v>103287</v>
      </c>
      <c r="F25" s="140">
        <v>118806</v>
      </c>
    </row>
    <row r="26" spans="1:6" ht="20.25" customHeight="1">
      <c r="A26" s="38" t="s">
        <v>14</v>
      </c>
      <c r="B26" s="39" t="s">
        <v>31</v>
      </c>
      <c r="C26" s="285">
        <v>25035</v>
      </c>
      <c r="D26" s="41">
        <v>25422</v>
      </c>
      <c r="E26" s="42">
        <v>21234</v>
      </c>
      <c r="F26" s="285">
        <v>24997</v>
      </c>
    </row>
    <row r="27" spans="1:14" ht="20.25" customHeight="1">
      <c r="A27" s="43" t="s">
        <v>16</v>
      </c>
      <c r="B27" s="44" t="s">
        <v>32</v>
      </c>
      <c r="C27" s="21">
        <v>136517</v>
      </c>
      <c r="D27" s="45">
        <v>150843</v>
      </c>
      <c r="E27" s="21">
        <v>141880</v>
      </c>
      <c r="F27" s="21">
        <v>146292</v>
      </c>
      <c r="N27" t="s">
        <v>419</v>
      </c>
    </row>
    <row r="28" spans="1:6" ht="20.25" customHeight="1">
      <c r="A28" s="43" t="s">
        <v>33</v>
      </c>
      <c r="B28" s="44" t="s">
        <v>34</v>
      </c>
      <c r="C28" s="140">
        <v>3510</v>
      </c>
      <c r="D28" s="46">
        <v>18165</v>
      </c>
      <c r="E28" s="351">
        <v>17637</v>
      </c>
      <c r="F28" s="140">
        <v>20189</v>
      </c>
    </row>
    <row r="29" spans="1:6" ht="20.25" customHeight="1">
      <c r="A29" s="43" t="s">
        <v>20</v>
      </c>
      <c r="B29" s="44" t="s">
        <v>35</v>
      </c>
      <c r="C29" s="140">
        <v>30239</v>
      </c>
      <c r="D29" s="46">
        <v>43169</v>
      </c>
      <c r="E29" s="351">
        <v>39164</v>
      </c>
      <c r="F29" s="140">
        <v>16174</v>
      </c>
    </row>
    <row r="30" spans="1:6" ht="20.25" customHeight="1">
      <c r="A30" s="43" t="s">
        <v>36</v>
      </c>
      <c r="B30" s="44" t="s">
        <v>37</v>
      </c>
      <c r="C30" s="140">
        <v>0</v>
      </c>
      <c r="D30" s="140"/>
      <c r="E30" s="351"/>
      <c r="F30" s="140">
        <v>0</v>
      </c>
    </row>
    <row r="31" spans="1:6" s="35" customFormat="1" ht="20.25" customHeight="1">
      <c r="A31" s="48"/>
      <c r="B31" s="19" t="s">
        <v>38</v>
      </c>
      <c r="C31" s="30">
        <f>C23+C24+C25+C26+C27+C28+C29+C30</f>
        <v>487566</v>
      </c>
      <c r="D31" s="30">
        <f>D23+D24+D25+D26+D27+D28+D29+D30</f>
        <v>543558</v>
      </c>
      <c r="E31" s="30">
        <f>E23+E24+E25+E26+E27+E28+E29+E30</f>
        <v>500647</v>
      </c>
      <c r="F31" s="30">
        <f>F23+F24+F25+F26+F27+F28+F29+F30</f>
        <v>496365</v>
      </c>
    </row>
    <row r="32" spans="1:6" s="35" customFormat="1" ht="20.25" customHeight="1">
      <c r="A32" s="48" t="s">
        <v>23</v>
      </c>
      <c r="B32" s="19" t="s">
        <v>39</v>
      </c>
      <c r="C32" s="30">
        <v>8943</v>
      </c>
      <c r="D32" s="31">
        <v>8943</v>
      </c>
      <c r="E32" s="352">
        <v>8943</v>
      </c>
      <c r="F32" s="30">
        <v>9115</v>
      </c>
    </row>
    <row r="33" spans="1:6" s="35" customFormat="1" ht="20.25" customHeight="1">
      <c r="A33" s="50"/>
      <c r="B33" s="19" t="s">
        <v>40</v>
      </c>
      <c r="C33" s="30">
        <f>C31+C32</f>
        <v>496509</v>
      </c>
      <c r="D33" s="30">
        <f>D31+D32</f>
        <v>552501</v>
      </c>
      <c r="E33" s="30">
        <f>E31+E32</f>
        <v>509590</v>
      </c>
      <c r="F33" s="30">
        <f>F31+F32</f>
        <v>505480</v>
      </c>
    </row>
    <row r="35" ht="15.75">
      <c r="C35" s="52"/>
    </row>
  </sheetData>
  <sheetProtection selectLockedCells="1" selectUnlockedCells="1"/>
  <mergeCells count="1">
    <mergeCell ref="A5:F5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3"/>
  <sheetViews>
    <sheetView zoomScaleSheetLayoutView="100" zoomScalePageLayoutView="0" workbookViewId="0" topLeftCell="A14">
      <selection activeCell="L30" sqref="L30"/>
    </sheetView>
  </sheetViews>
  <sheetFormatPr defaultColWidth="7.875" defaultRowHeight="12.75"/>
  <cols>
    <col min="1" max="1" width="6.25390625" style="98" customWidth="1"/>
    <col min="2" max="2" width="40.125" style="98" customWidth="1"/>
    <col min="3" max="3" width="11.375" style="98" customWidth="1"/>
    <col min="4" max="4" width="11.375" style="235" customWidth="1"/>
    <col min="5" max="5" width="11.375" style="98" customWidth="1"/>
    <col min="6" max="6" width="11.375" style="235" customWidth="1"/>
    <col min="7" max="249" width="7.875" style="235" customWidth="1"/>
  </cols>
  <sheetData>
    <row r="1" spans="3:6" ht="15.75">
      <c r="C1" s="99"/>
      <c r="F1" s="99" t="s">
        <v>238</v>
      </c>
    </row>
    <row r="2" spans="3:6" ht="12.75" customHeight="1">
      <c r="C2" s="99"/>
      <c r="F2" s="99" t="s">
        <v>41</v>
      </c>
    </row>
    <row r="4" spans="1:6" ht="48.75" customHeight="1">
      <c r="A4" s="452" t="s">
        <v>446</v>
      </c>
      <c r="B4" s="452"/>
      <c r="C4" s="452"/>
      <c r="D4" s="452"/>
      <c r="E4" s="452"/>
      <c r="F4" s="452"/>
    </row>
    <row r="7" spans="1:6" ht="15.75" customHeight="1">
      <c r="A7" s="145"/>
      <c r="C7" s="99"/>
      <c r="F7" s="99" t="s">
        <v>2</v>
      </c>
    </row>
    <row r="8" spans="1:256" s="63" customFormat="1" ht="57.75" customHeight="1">
      <c r="A8" s="261" t="s">
        <v>3</v>
      </c>
      <c r="B8" s="262" t="s">
        <v>4</v>
      </c>
      <c r="C8" s="17" t="s">
        <v>417</v>
      </c>
      <c r="D8" s="15" t="s">
        <v>436</v>
      </c>
      <c r="E8" s="339" t="s">
        <v>437</v>
      </c>
      <c r="F8" s="17" t="s">
        <v>447</v>
      </c>
      <c r="IP8" s="64"/>
      <c r="IQ8" s="64"/>
      <c r="IR8" s="64"/>
      <c r="IS8" s="64"/>
      <c r="IT8" s="64"/>
      <c r="IU8" s="64"/>
      <c r="IV8" s="64"/>
    </row>
    <row r="9" spans="1:6" ht="30.75" customHeight="1">
      <c r="A9" s="263" t="s">
        <v>8</v>
      </c>
      <c r="B9" s="264" t="s">
        <v>460</v>
      </c>
      <c r="C9" s="22">
        <v>3000</v>
      </c>
      <c r="D9" s="265">
        <v>3035</v>
      </c>
      <c r="E9" s="22">
        <v>3035</v>
      </c>
      <c r="F9" s="22">
        <v>1972</v>
      </c>
    </row>
    <row r="10" spans="1:6" ht="30.75" customHeight="1">
      <c r="A10" s="263" t="s">
        <v>10</v>
      </c>
      <c r="B10" s="264" t="s">
        <v>462</v>
      </c>
      <c r="C10" s="22"/>
      <c r="D10" s="265">
        <v>200</v>
      </c>
      <c r="E10" s="22">
        <v>200</v>
      </c>
      <c r="F10" s="22"/>
    </row>
    <row r="11" spans="1:6" ht="29.25" customHeight="1">
      <c r="A11" s="263" t="s">
        <v>12</v>
      </c>
      <c r="B11" s="266" t="s">
        <v>463</v>
      </c>
      <c r="C11" s="22"/>
      <c r="D11" s="265">
        <v>537</v>
      </c>
      <c r="E11" s="22">
        <v>537</v>
      </c>
      <c r="F11" s="22"/>
    </row>
    <row r="12" spans="1:6" ht="33.75" customHeight="1">
      <c r="A12" s="263" t="s">
        <v>14</v>
      </c>
      <c r="B12" s="266" t="s">
        <v>465</v>
      </c>
      <c r="C12" s="22"/>
      <c r="D12" s="265">
        <v>13182</v>
      </c>
      <c r="E12" s="22">
        <v>12654</v>
      </c>
      <c r="F12" s="22">
        <v>16367</v>
      </c>
    </row>
    <row r="13" spans="1:6" ht="31.5" customHeight="1">
      <c r="A13" s="263" t="s">
        <v>16</v>
      </c>
      <c r="B13" s="267" t="s">
        <v>464</v>
      </c>
      <c r="C13" s="40"/>
      <c r="D13" s="268">
        <v>1000</v>
      </c>
      <c r="E13" s="40">
        <v>1000</v>
      </c>
      <c r="F13" s="40"/>
    </row>
    <row r="14" spans="1:6" ht="31.5" customHeight="1">
      <c r="A14" s="263" t="s">
        <v>18</v>
      </c>
      <c r="B14" s="260" t="s">
        <v>457</v>
      </c>
      <c r="C14" s="22">
        <v>510</v>
      </c>
      <c r="D14" s="265"/>
      <c r="E14" s="22"/>
      <c r="F14" s="22">
        <v>350</v>
      </c>
    </row>
    <row r="15" spans="1:6" ht="31.5" customHeight="1">
      <c r="A15" s="263" t="s">
        <v>20</v>
      </c>
      <c r="B15" s="260" t="s">
        <v>461</v>
      </c>
      <c r="C15" s="22"/>
      <c r="D15" s="265">
        <v>211</v>
      </c>
      <c r="E15" s="22">
        <v>211</v>
      </c>
      <c r="F15" s="22"/>
    </row>
    <row r="16" spans="1:6" ht="31.5" customHeight="1">
      <c r="A16" s="263" t="s">
        <v>36</v>
      </c>
      <c r="B16" s="260" t="s">
        <v>454</v>
      </c>
      <c r="C16" s="22"/>
      <c r="D16" s="265"/>
      <c r="E16" s="22"/>
      <c r="F16" s="22">
        <v>1500</v>
      </c>
    </row>
    <row r="17" spans="1:256" s="71" customFormat="1" ht="31.5" customHeight="1">
      <c r="A17" s="269"/>
      <c r="B17" s="49" t="s">
        <v>211</v>
      </c>
      <c r="C17" s="31">
        <f>SUM(C9:C16)</f>
        <v>3510</v>
      </c>
      <c r="D17" s="31">
        <f>SUM(D9:D16)</f>
        <v>18165</v>
      </c>
      <c r="E17" s="31">
        <f>SUM(E9:E16)</f>
        <v>17637</v>
      </c>
      <c r="F17" s="31">
        <f>SUM(F9:F16)</f>
        <v>20189</v>
      </c>
      <c r="IP17" s="35"/>
      <c r="IQ17" s="35"/>
      <c r="IR17" s="35"/>
      <c r="IS17" s="35"/>
      <c r="IT17" s="35"/>
      <c r="IU17" s="35"/>
      <c r="IV17" s="35"/>
    </row>
    <row r="18" spans="1:4" ht="15.75">
      <c r="A18" s="270"/>
      <c r="D18" s="98"/>
    </row>
    <row r="19" ht="15.75">
      <c r="D19" s="98"/>
    </row>
    <row r="20" ht="15.75">
      <c r="D20" s="98"/>
    </row>
    <row r="21" ht="15.75">
      <c r="D21" s="98"/>
    </row>
    <row r="22" ht="15.75" customHeight="1">
      <c r="D22" s="98"/>
    </row>
    <row r="23" ht="15.75" customHeight="1">
      <c r="D23" s="98"/>
    </row>
    <row r="24" ht="15.75">
      <c r="D24" s="98"/>
    </row>
    <row r="25" ht="15.75">
      <c r="D25" s="98"/>
    </row>
    <row r="26" ht="15.75">
      <c r="D26" s="98"/>
    </row>
    <row r="27" ht="15.75">
      <c r="D27" s="98"/>
    </row>
    <row r="28" ht="15.75">
      <c r="D28" s="98"/>
    </row>
    <row r="29" ht="15.75">
      <c r="D29" s="98"/>
    </row>
    <row r="30" ht="15.75">
      <c r="D30" s="98"/>
    </row>
    <row r="31" ht="15.75">
      <c r="D31" s="98"/>
    </row>
    <row r="32" ht="15.75">
      <c r="D32" s="98"/>
    </row>
    <row r="33" ht="16.5" customHeight="1">
      <c r="D33" s="98"/>
    </row>
    <row r="34" ht="15.75">
      <c r="D34" s="98"/>
    </row>
    <row r="35" ht="15.75">
      <c r="D35" s="98"/>
    </row>
    <row r="36" ht="15.75">
      <c r="D36" s="98"/>
    </row>
    <row r="37" ht="15.75">
      <c r="D37" s="98"/>
    </row>
    <row r="38" ht="15.75">
      <c r="D38" s="98"/>
    </row>
    <row r="39" ht="15.75">
      <c r="D39" s="98"/>
    </row>
    <row r="40" ht="15.75">
      <c r="D40" s="98"/>
    </row>
    <row r="41" ht="15.75">
      <c r="D41" s="98"/>
    </row>
    <row r="42" ht="15.75">
      <c r="D42" s="98"/>
    </row>
    <row r="43" ht="15.75">
      <c r="D43" s="98"/>
    </row>
  </sheetData>
  <sheetProtection selectLockedCells="1" selectUnlockedCells="1"/>
  <mergeCells count="1">
    <mergeCell ref="A4:F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6">
      <selection activeCell="D19" sqref="D19"/>
    </sheetView>
  </sheetViews>
  <sheetFormatPr defaultColWidth="9.00390625" defaultRowHeight="12.75"/>
  <cols>
    <col min="1" max="1" width="6.75390625" style="0" customWidth="1"/>
    <col min="2" max="2" width="33.75390625" style="0" customWidth="1"/>
    <col min="3" max="6" width="10.75390625" style="0" customWidth="1"/>
  </cols>
  <sheetData>
    <row r="1" spans="1:6" ht="15.75">
      <c r="A1" s="98"/>
      <c r="B1" s="98"/>
      <c r="C1" s="99"/>
      <c r="F1" s="99" t="s">
        <v>239</v>
      </c>
    </row>
    <row r="2" spans="1:6" ht="14.25" customHeight="1">
      <c r="A2" s="98"/>
      <c r="B2" s="98"/>
      <c r="C2" s="99"/>
      <c r="F2" s="99" t="s">
        <v>1</v>
      </c>
    </row>
    <row r="3" spans="1:3" ht="15.75">
      <c r="A3" s="98"/>
      <c r="B3" s="98"/>
      <c r="C3" s="98"/>
    </row>
    <row r="4" spans="1:3" ht="15.75">
      <c r="A4" s="98"/>
      <c r="B4" s="98"/>
      <c r="C4" s="98"/>
    </row>
    <row r="5" spans="1:6" ht="45" customHeight="1">
      <c r="A5" s="453" t="s">
        <v>448</v>
      </c>
      <c r="B5" s="453"/>
      <c r="C5" s="453"/>
      <c r="D5" s="453"/>
      <c r="E5" s="453"/>
      <c r="F5" s="453"/>
    </row>
    <row r="6" spans="1:3" ht="15.75">
      <c r="A6" s="98"/>
      <c r="B6" s="98"/>
      <c r="C6" s="98"/>
    </row>
    <row r="7" spans="1:3" ht="15.75">
      <c r="A7" s="98"/>
      <c r="B7" s="98"/>
      <c r="C7" s="98"/>
    </row>
    <row r="8" spans="1:3" ht="15.75">
      <c r="A8" s="98"/>
      <c r="B8" s="98"/>
      <c r="C8" s="98"/>
    </row>
    <row r="9" spans="1:3" ht="15.75">
      <c r="A9" s="98"/>
      <c r="B9" s="98"/>
      <c r="C9" s="98"/>
    </row>
    <row r="10" spans="1:6" ht="15.75">
      <c r="A10" s="145"/>
      <c r="B10" s="98"/>
      <c r="C10" s="99"/>
      <c r="F10" s="99" t="s">
        <v>2</v>
      </c>
    </row>
    <row r="11" spans="1:6" s="64" customFormat="1" ht="57.75" customHeight="1">
      <c r="A11" s="261" t="s">
        <v>3</v>
      </c>
      <c r="B11" s="262" t="s">
        <v>4</v>
      </c>
      <c r="C11" s="17" t="s">
        <v>417</v>
      </c>
      <c r="D11" s="15" t="s">
        <v>436</v>
      </c>
      <c r="E11" s="16" t="s">
        <v>437</v>
      </c>
      <c r="F11" s="17" t="s">
        <v>432</v>
      </c>
    </row>
    <row r="12" spans="1:6" s="64" customFormat="1" ht="31.5" customHeight="1">
      <c r="A12" s="263" t="s">
        <v>93</v>
      </c>
      <c r="B12" s="266" t="s">
        <v>455</v>
      </c>
      <c r="C12" s="140">
        <v>0</v>
      </c>
      <c r="D12" s="140"/>
      <c r="E12" s="140"/>
      <c r="F12" s="140">
        <v>16174</v>
      </c>
    </row>
    <row r="13" spans="1:6" s="64" customFormat="1" ht="31.5" customHeight="1">
      <c r="A13" s="263" t="s">
        <v>10</v>
      </c>
      <c r="B13" s="266" t="s">
        <v>466</v>
      </c>
      <c r="C13" s="140">
        <v>0</v>
      </c>
      <c r="D13" s="140">
        <v>11097</v>
      </c>
      <c r="E13" s="140">
        <v>7092</v>
      </c>
      <c r="F13" s="140"/>
    </row>
    <row r="14" spans="1:6" s="64" customFormat="1" ht="31.5" customHeight="1">
      <c r="A14" s="263" t="s">
        <v>12</v>
      </c>
      <c r="B14" s="266" t="s">
        <v>421</v>
      </c>
      <c r="C14" s="140">
        <v>30239</v>
      </c>
      <c r="D14" s="140">
        <v>31200</v>
      </c>
      <c r="E14" s="140">
        <v>31200</v>
      </c>
      <c r="F14" s="140"/>
    </row>
    <row r="15" spans="1:6" s="64" customFormat="1" ht="31.5" customHeight="1">
      <c r="A15" s="263" t="s">
        <v>14</v>
      </c>
      <c r="B15" s="266" t="s">
        <v>467</v>
      </c>
      <c r="C15" s="140"/>
      <c r="D15" s="140">
        <v>872</v>
      </c>
      <c r="E15" s="140">
        <v>872</v>
      </c>
      <c r="F15" s="140"/>
    </row>
    <row r="16" spans="1:6" s="64" customFormat="1" ht="40.5" customHeight="1">
      <c r="A16" s="271"/>
      <c r="B16" s="49" t="s">
        <v>211</v>
      </c>
      <c r="C16" s="31">
        <f>SUM(C12:C14)</f>
        <v>30239</v>
      </c>
      <c r="D16" s="31">
        <v>43169</v>
      </c>
      <c r="E16" s="31">
        <f>SUM(E13:E15)</f>
        <v>39164</v>
      </c>
      <c r="F16" s="31">
        <f>SUM(F12:F14)</f>
        <v>16174</v>
      </c>
    </row>
  </sheetData>
  <sheetProtection selectLockedCells="1" selectUnlockedCells="1"/>
  <mergeCells count="1">
    <mergeCell ref="A5:F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5.75390625" style="98" customWidth="1"/>
    <col min="2" max="2" width="46.875" style="98" customWidth="1"/>
    <col min="3" max="4" width="9.75390625" style="98" customWidth="1"/>
  </cols>
  <sheetData>
    <row r="1" ht="15.75">
      <c r="D1" s="99" t="s">
        <v>240</v>
      </c>
    </row>
    <row r="2" ht="12" customHeight="1">
      <c r="D2" s="99" t="s">
        <v>1</v>
      </c>
    </row>
    <row r="5" spans="1:4" ht="45.75" customHeight="1">
      <c r="A5" s="454" t="s">
        <v>449</v>
      </c>
      <c r="B5" s="454"/>
      <c r="C5" s="454"/>
      <c r="D5" s="454"/>
    </row>
    <row r="10" ht="15.75">
      <c r="D10" s="99" t="s">
        <v>241</v>
      </c>
    </row>
    <row r="11" spans="1:4" ht="31.5" customHeight="1">
      <c r="A11" s="272" t="s">
        <v>3</v>
      </c>
      <c r="B11" s="262" t="s">
        <v>242</v>
      </c>
      <c r="C11" s="273" t="s">
        <v>243</v>
      </c>
      <c r="D11" s="273" t="s">
        <v>244</v>
      </c>
    </row>
    <row r="12" spans="1:4" s="277" customFormat="1" ht="41.25" customHeight="1">
      <c r="A12" s="274" t="s">
        <v>245</v>
      </c>
      <c r="B12" s="275" t="s">
        <v>245</v>
      </c>
      <c r="C12" s="276" t="s">
        <v>245</v>
      </c>
      <c r="D12" s="276" t="s">
        <v>245</v>
      </c>
    </row>
    <row r="13" spans="1:5" ht="36.75" customHeight="1">
      <c r="A13" s="264"/>
      <c r="B13" s="49" t="s">
        <v>211</v>
      </c>
      <c r="C13" s="278" t="s">
        <v>245</v>
      </c>
      <c r="D13" s="278" t="s">
        <v>215</v>
      </c>
      <c r="E13" s="277"/>
    </row>
    <row r="14" spans="1:3" ht="15.75">
      <c r="A14" s="145"/>
      <c r="B14" s="145"/>
      <c r="C14" s="145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3">
      <selection activeCell="I19" sqref="I19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342"/>
      <c r="B2" s="98"/>
      <c r="C2" s="98"/>
      <c r="D2" s="98"/>
      <c r="E2" s="98"/>
      <c r="F2" s="98"/>
      <c r="G2" s="98"/>
      <c r="H2" s="455" t="s">
        <v>310</v>
      </c>
      <c r="I2" s="455"/>
    </row>
    <row r="3" spans="1:9" ht="15.75">
      <c r="A3" s="342"/>
      <c r="B3" s="98"/>
      <c r="C3" s="98"/>
      <c r="D3" s="98"/>
      <c r="E3" s="98"/>
      <c r="F3" s="98"/>
      <c r="G3" s="98"/>
      <c r="H3" s="98"/>
      <c r="I3" s="99" t="s">
        <v>1</v>
      </c>
    </row>
    <row r="4" spans="1:9" ht="18.75">
      <c r="A4" s="445" t="s">
        <v>450</v>
      </c>
      <c r="B4" s="445"/>
      <c r="C4" s="445"/>
      <c r="D4" s="445"/>
      <c r="E4" s="445"/>
      <c r="F4" s="445"/>
      <c r="G4" s="445"/>
      <c r="H4" s="445"/>
      <c r="I4" s="445"/>
    </row>
    <row r="5" spans="1:9" ht="18.75">
      <c r="A5" s="343"/>
      <c r="B5" s="344"/>
      <c r="C5" s="344"/>
      <c r="D5" s="344"/>
      <c r="E5" s="344"/>
      <c r="F5" s="344"/>
      <c r="G5" s="344"/>
      <c r="H5" s="344"/>
      <c r="I5" s="344"/>
    </row>
    <row r="6" spans="1:9" ht="15.75">
      <c r="A6" s="342"/>
      <c r="B6" s="98"/>
      <c r="C6" s="98"/>
      <c r="D6" s="98"/>
      <c r="E6" s="98"/>
      <c r="F6" s="98"/>
      <c r="G6" s="98"/>
      <c r="H6" s="98"/>
      <c r="I6" s="99" t="s">
        <v>2</v>
      </c>
    </row>
    <row r="7" spans="1:9" ht="15.75">
      <c r="A7" s="456" t="s">
        <v>3</v>
      </c>
      <c r="B7" s="456" t="s">
        <v>311</v>
      </c>
      <c r="C7" s="457" t="s">
        <v>312</v>
      </c>
      <c r="D7" s="457"/>
      <c r="E7" s="457"/>
      <c r="F7" s="457" t="s">
        <v>313</v>
      </c>
      <c r="G7" s="457"/>
      <c r="H7" s="457"/>
      <c r="I7" s="341" t="s">
        <v>211</v>
      </c>
    </row>
    <row r="8" spans="1:9" ht="31.5">
      <c r="A8" s="456"/>
      <c r="B8" s="456"/>
      <c r="C8" s="345" t="s">
        <v>219</v>
      </c>
      <c r="D8" s="345" t="s">
        <v>314</v>
      </c>
      <c r="E8" s="345" t="s">
        <v>315</v>
      </c>
      <c r="F8" s="345" t="s">
        <v>219</v>
      </c>
      <c r="G8" s="345" t="s">
        <v>316</v>
      </c>
      <c r="H8" s="345" t="s">
        <v>317</v>
      </c>
      <c r="I8" s="345" t="s">
        <v>318</v>
      </c>
    </row>
    <row r="9" spans="1:9" ht="15.75">
      <c r="A9" s="69" t="s">
        <v>6</v>
      </c>
      <c r="B9" s="89" t="s">
        <v>319</v>
      </c>
      <c r="C9" s="346"/>
      <c r="D9" s="346"/>
      <c r="E9" s="346"/>
      <c r="F9" s="346"/>
      <c r="G9" s="346"/>
      <c r="H9" s="346"/>
      <c r="I9" s="346"/>
    </row>
    <row r="10" spans="1:9" ht="15.75">
      <c r="A10" s="69" t="s">
        <v>8</v>
      </c>
      <c r="B10" s="89" t="s">
        <v>320</v>
      </c>
      <c r="C10" s="43" t="s">
        <v>321</v>
      </c>
      <c r="D10" s="43" t="s">
        <v>215</v>
      </c>
      <c r="E10" s="43" t="s">
        <v>322</v>
      </c>
      <c r="F10" s="43" t="s">
        <v>216</v>
      </c>
      <c r="G10" s="43" t="s">
        <v>216</v>
      </c>
      <c r="H10" s="43" t="s">
        <v>215</v>
      </c>
      <c r="I10" s="43" t="s">
        <v>215</v>
      </c>
    </row>
    <row r="11" spans="1:9" ht="31.5">
      <c r="A11" s="69" t="s">
        <v>10</v>
      </c>
      <c r="B11" s="260" t="s">
        <v>323</v>
      </c>
      <c r="C11" s="43" t="s">
        <v>324</v>
      </c>
      <c r="D11" s="43" t="s">
        <v>216</v>
      </c>
      <c r="E11" s="43" t="s">
        <v>216</v>
      </c>
      <c r="F11" s="43" t="s">
        <v>216</v>
      </c>
      <c r="G11" s="43" t="s">
        <v>216</v>
      </c>
      <c r="H11" s="43" t="s">
        <v>216</v>
      </c>
      <c r="I11" s="43" t="s">
        <v>216</v>
      </c>
    </row>
    <row r="12" spans="1:9" ht="15.75">
      <c r="A12" s="69" t="s">
        <v>12</v>
      </c>
      <c r="B12" s="89" t="s">
        <v>325</v>
      </c>
      <c r="C12" s="43" t="s">
        <v>215</v>
      </c>
      <c r="D12" s="43" t="s">
        <v>216</v>
      </c>
      <c r="E12" s="43" t="s">
        <v>215</v>
      </c>
      <c r="F12" s="43" t="s">
        <v>215</v>
      </c>
      <c r="G12" s="43" t="s">
        <v>215</v>
      </c>
      <c r="H12" s="43" t="s">
        <v>215</v>
      </c>
      <c r="I12" s="43" t="s">
        <v>215</v>
      </c>
    </row>
    <row r="13" spans="1:9" ht="40.5" customHeight="1">
      <c r="A13" s="69" t="s">
        <v>150</v>
      </c>
      <c r="B13" s="89" t="s">
        <v>326</v>
      </c>
      <c r="C13" s="347" t="s">
        <v>327</v>
      </c>
      <c r="D13" s="347" t="s">
        <v>328</v>
      </c>
      <c r="E13" s="43" t="s">
        <v>468</v>
      </c>
      <c r="F13" s="347" t="s">
        <v>335</v>
      </c>
      <c r="G13" s="43" t="s">
        <v>415</v>
      </c>
      <c r="H13" s="43" t="s">
        <v>469</v>
      </c>
      <c r="I13" s="43" t="s">
        <v>470</v>
      </c>
    </row>
    <row r="14" spans="1:9" ht="45">
      <c r="A14" s="69" t="s">
        <v>23</v>
      </c>
      <c r="B14" s="348" t="s">
        <v>329</v>
      </c>
      <c r="C14" s="349" t="s">
        <v>324</v>
      </c>
      <c r="D14" s="349" t="s">
        <v>324</v>
      </c>
      <c r="E14" s="271" t="s">
        <v>322</v>
      </c>
      <c r="F14" s="271" t="s">
        <v>216</v>
      </c>
      <c r="G14" s="271" t="s">
        <v>216</v>
      </c>
      <c r="H14" s="271" t="s">
        <v>322</v>
      </c>
      <c r="I14" s="271" t="s">
        <v>245</v>
      </c>
    </row>
    <row r="15" spans="1:9" ht="31.5">
      <c r="A15" s="69" t="s">
        <v>53</v>
      </c>
      <c r="B15" s="260" t="s">
        <v>330</v>
      </c>
      <c r="C15" s="349" t="s">
        <v>322</v>
      </c>
      <c r="D15" s="349" t="s">
        <v>245</v>
      </c>
      <c r="E15" s="271" t="s">
        <v>245</v>
      </c>
      <c r="F15" s="271" t="s">
        <v>245</v>
      </c>
      <c r="G15" s="271" t="s">
        <v>245</v>
      </c>
      <c r="H15" s="271" t="s">
        <v>245</v>
      </c>
      <c r="I15" s="271" t="s">
        <v>216</v>
      </c>
    </row>
    <row r="16" spans="1:9" ht="60">
      <c r="A16" s="69" t="s">
        <v>109</v>
      </c>
      <c r="B16" s="348" t="s">
        <v>331</v>
      </c>
      <c r="C16" s="349" t="s">
        <v>322</v>
      </c>
      <c r="D16" s="349" t="s">
        <v>245</v>
      </c>
      <c r="E16" s="271" t="s">
        <v>245</v>
      </c>
      <c r="F16" s="271" t="s">
        <v>245</v>
      </c>
      <c r="G16" s="271" t="s">
        <v>245</v>
      </c>
      <c r="H16" s="271" t="s">
        <v>245</v>
      </c>
      <c r="I16" s="271" t="s">
        <v>216</v>
      </c>
    </row>
    <row r="17" spans="1:9" ht="47.25">
      <c r="A17" s="69" t="s">
        <v>76</v>
      </c>
      <c r="B17" s="260" t="s">
        <v>332</v>
      </c>
      <c r="C17" s="349" t="s">
        <v>322</v>
      </c>
      <c r="D17" s="349" t="s">
        <v>245</v>
      </c>
      <c r="E17" s="271" t="s">
        <v>245</v>
      </c>
      <c r="F17" s="271" t="s">
        <v>245</v>
      </c>
      <c r="G17" s="271" t="s">
        <v>245</v>
      </c>
      <c r="H17" s="271" t="s">
        <v>245</v>
      </c>
      <c r="I17" s="271" t="s">
        <v>216</v>
      </c>
    </row>
    <row r="18" spans="1:9" ht="30" customHeight="1">
      <c r="A18" s="69"/>
      <c r="B18" s="49" t="s">
        <v>211</v>
      </c>
      <c r="C18" s="349" t="s">
        <v>322</v>
      </c>
      <c r="D18" s="349" t="s">
        <v>245</v>
      </c>
      <c r="E18" s="48" t="s">
        <v>468</v>
      </c>
      <c r="F18" s="43" t="s">
        <v>215</v>
      </c>
      <c r="G18" s="43" t="s">
        <v>215</v>
      </c>
      <c r="H18" s="48" t="s">
        <v>469</v>
      </c>
      <c r="I18" s="48" t="s">
        <v>470</v>
      </c>
    </row>
    <row r="19" spans="1:9" ht="15.75">
      <c r="A19" s="342"/>
      <c r="B19" s="98"/>
      <c r="C19" s="98"/>
      <c r="D19" s="98"/>
      <c r="E19" s="98"/>
      <c r="F19" s="98"/>
      <c r="G19" s="98"/>
      <c r="H19" s="98"/>
      <c r="I19" s="98"/>
    </row>
    <row r="20" spans="1:9" ht="15.75">
      <c r="A20" s="342"/>
      <c r="B20" s="98"/>
      <c r="C20" s="98"/>
      <c r="D20" s="98"/>
      <c r="E20" s="98"/>
      <c r="F20" s="98"/>
      <c r="G20" s="98"/>
      <c r="H20" s="98"/>
      <c r="I20" s="98"/>
    </row>
    <row r="21" spans="1:9" ht="15.75">
      <c r="A21" s="342"/>
      <c r="B21" s="98"/>
      <c r="C21" s="98"/>
      <c r="D21" s="98"/>
      <c r="E21" s="98"/>
      <c r="F21" s="98"/>
      <c r="G21" s="98"/>
      <c r="H21" s="98"/>
      <c r="I21" s="98"/>
    </row>
    <row r="22" spans="1:9" ht="15.75">
      <c r="A22" s="342"/>
      <c r="B22" s="98"/>
      <c r="C22" s="98"/>
      <c r="D22" s="98"/>
      <c r="E22" s="98"/>
      <c r="F22" s="98"/>
      <c r="G22" s="98"/>
      <c r="H22" s="98"/>
      <c r="I22" s="98"/>
    </row>
    <row r="23" spans="1:9" ht="15.75">
      <c r="A23" s="342"/>
      <c r="B23" s="98"/>
      <c r="C23" s="98"/>
      <c r="D23" s="98"/>
      <c r="E23" s="98"/>
      <c r="F23" s="98"/>
      <c r="G23" s="98"/>
      <c r="H23" s="98"/>
      <c r="I23" s="98"/>
    </row>
    <row r="24" spans="1:9" ht="15.75">
      <c r="A24" s="342"/>
      <c r="B24" s="98"/>
      <c r="C24" s="98"/>
      <c r="D24" s="98"/>
      <c r="E24" s="98"/>
      <c r="F24" s="98"/>
      <c r="G24" s="98"/>
      <c r="H24" s="98"/>
      <c r="I24" s="98"/>
    </row>
    <row r="25" spans="1:9" ht="15.75">
      <c r="A25" s="342"/>
      <c r="B25" s="98"/>
      <c r="C25" s="98"/>
      <c r="D25" s="98"/>
      <c r="E25" s="98"/>
      <c r="F25" s="98"/>
      <c r="G25" s="98"/>
      <c r="H25" s="98"/>
      <c r="I25" s="98"/>
    </row>
    <row r="26" spans="1:9" ht="15.75">
      <c r="A26" s="342"/>
      <c r="B26" s="98"/>
      <c r="C26" s="98"/>
      <c r="D26" s="98"/>
      <c r="E26" s="98"/>
      <c r="F26" s="98"/>
      <c r="G26" s="98"/>
      <c r="H26" s="98"/>
      <c r="I26" s="98"/>
    </row>
    <row r="27" spans="1:9" ht="15.75">
      <c r="A27" s="342"/>
      <c r="B27" s="98"/>
      <c r="C27" s="98"/>
      <c r="D27" s="98"/>
      <c r="E27" s="98"/>
      <c r="F27" s="98"/>
      <c r="G27" s="98"/>
      <c r="H27" s="98"/>
      <c r="I27" s="98"/>
    </row>
    <row r="28" spans="1:9" ht="15.75">
      <c r="A28" s="342"/>
      <c r="B28" s="98"/>
      <c r="C28" s="98"/>
      <c r="D28" s="98"/>
      <c r="E28" s="98"/>
      <c r="F28" s="98"/>
      <c r="G28" s="98"/>
      <c r="H28" s="98"/>
      <c r="I28" s="98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0">
      <selection activeCell="K16" sqref="K16"/>
    </sheetView>
  </sheetViews>
  <sheetFormatPr defaultColWidth="9.00390625" defaultRowHeight="12.75"/>
  <cols>
    <col min="1" max="1" width="4.75390625" style="3" customWidth="1"/>
    <col min="2" max="2" width="44.375" style="52" customWidth="1"/>
    <col min="3" max="3" width="0" style="52" hidden="1" customWidth="1"/>
    <col min="4" max="7" width="11.375" style="3" customWidth="1"/>
    <col min="8" max="255" width="9.125" style="56" customWidth="1"/>
  </cols>
  <sheetData>
    <row r="1" spans="1:7" ht="16.5">
      <c r="A1" s="98"/>
      <c r="B1" s="96"/>
      <c r="C1" s="96"/>
      <c r="D1" s="8"/>
      <c r="G1" s="8" t="s">
        <v>246</v>
      </c>
    </row>
    <row r="2" spans="1:7" ht="16.5">
      <c r="A2" s="98"/>
      <c r="B2" s="96"/>
      <c r="C2" s="96"/>
      <c r="D2" s="8"/>
      <c r="G2" s="8" t="s">
        <v>41</v>
      </c>
    </row>
    <row r="3" spans="1:4" ht="16.5">
      <c r="A3" s="98"/>
      <c r="B3" s="96"/>
      <c r="C3" s="96"/>
      <c r="D3" s="279"/>
    </row>
    <row r="4" spans="1:4" ht="16.5">
      <c r="A4" s="98"/>
      <c r="B4" s="96"/>
      <c r="C4" s="96"/>
      <c r="D4" s="98"/>
    </row>
    <row r="5" spans="1:7" ht="45.75" customHeight="1">
      <c r="A5" s="459" t="s">
        <v>247</v>
      </c>
      <c r="B5" s="459"/>
      <c r="C5" s="459"/>
      <c r="D5" s="459"/>
      <c r="E5" s="459"/>
      <c r="F5" s="459"/>
      <c r="G5" s="459"/>
    </row>
    <row r="6" spans="1:4" ht="16.5" customHeight="1">
      <c r="A6" s="280"/>
      <c r="B6" s="280"/>
      <c r="C6" s="280"/>
      <c r="D6" s="98"/>
    </row>
    <row r="7" spans="1:4" ht="13.5" customHeight="1">
      <c r="A7" s="98"/>
      <c r="B7" s="280"/>
      <c r="C7" s="280"/>
      <c r="D7" s="98"/>
    </row>
    <row r="8" spans="1:7" ht="34.5" customHeight="1">
      <c r="A8" s="98"/>
      <c r="B8" s="280"/>
      <c r="C8" s="280"/>
      <c r="D8" s="99"/>
      <c r="G8" s="99" t="s">
        <v>2</v>
      </c>
    </row>
    <row r="9" spans="1:7" s="235" customFormat="1" ht="63" customHeight="1">
      <c r="A9" s="262" t="s">
        <v>248</v>
      </c>
      <c r="B9" s="460" t="s">
        <v>4</v>
      </c>
      <c r="C9" s="460"/>
      <c r="D9" s="17" t="s">
        <v>417</v>
      </c>
      <c r="E9" s="15" t="s">
        <v>436</v>
      </c>
      <c r="F9" s="16" t="s">
        <v>437</v>
      </c>
      <c r="G9" s="17" t="s">
        <v>432</v>
      </c>
    </row>
    <row r="10" spans="1:8" s="235" customFormat="1" ht="30.75" customHeight="1">
      <c r="A10" s="43" t="s">
        <v>8</v>
      </c>
      <c r="B10" s="461" t="s">
        <v>249</v>
      </c>
      <c r="C10" s="461"/>
      <c r="D10" s="140">
        <v>16500</v>
      </c>
      <c r="E10" s="265">
        <v>16500</v>
      </c>
      <c r="F10" s="140">
        <v>15902</v>
      </c>
      <c r="G10" s="140">
        <v>15929</v>
      </c>
      <c r="H10" s="281"/>
    </row>
    <row r="11" spans="1:7" s="235" customFormat="1" ht="30.75" customHeight="1">
      <c r="A11" s="43" t="s">
        <v>10</v>
      </c>
      <c r="B11" s="462" t="s">
        <v>250</v>
      </c>
      <c r="C11" s="462"/>
      <c r="D11" s="140">
        <v>5400</v>
      </c>
      <c r="E11" s="265">
        <v>5400</v>
      </c>
      <c r="F11" s="140">
        <v>1080</v>
      </c>
      <c r="G11" s="140">
        <v>5400</v>
      </c>
    </row>
    <row r="12" spans="1:8" s="235" customFormat="1" ht="30.75" customHeight="1">
      <c r="A12" s="43" t="s">
        <v>12</v>
      </c>
      <c r="B12" s="458" t="s">
        <v>251</v>
      </c>
      <c r="C12" s="458"/>
      <c r="D12" s="140">
        <v>83438</v>
      </c>
      <c r="E12" s="265">
        <v>111625</v>
      </c>
      <c r="F12" s="140">
        <v>97572</v>
      </c>
      <c r="G12" s="140">
        <v>89763</v>
      </c>
      <c r="H12" s="281"/>
    </row>
    <row r="13" spans="1:7" s="235" customFormat="1" ht="33.75" customHeight="1">
      <c r="A13" s="283" t="s">
        <v>14</v>
      </c>
      <c r="B13" s="284" t="s">
        <v>472</v>
      </c>
      <c r="C13" s="284"/>
      <c r="D13" s="285"/>
      <c r="E13" s="268">
        <v>231</v>
      </c>
      <c r="F13" s="285">
        <v>231</v>
      </c>
      <c r="G13" s="285"/>
    </row>
    <row r="14" spans="1:8" s="235" customFormat="1" ht="30.75" customHeight="1">
      <c r="A14" s="282" t="s">
        <v>16</v>
      </c>
      <c r="B14" s="260" t="s">
        <v>456</v>
      </c>
      <c r="C14" s="30"/>
      <c r="D14" s="21"/>
      <c r="E14" s="265"/>
      <c r="F14" s="21"/>
      <c r="G14" s="21">
        <v>13749</v>
      </c>
      <c r="H14" s="281"/>
    </row>
    <row r="15" spans="1:8" s="235" customFormat="1" ht="30.75" customHeight="1">
      <c r="A15" s="282" t="s">
        <v>18</v>
      </c>
      <c r="B15" s="260" t="s">
        <v>423</v>
      </c>
      <c r="C15" s="30"/>
      <c r="D15" s="21">
        <v>2050</v>
      </c>
      <c r="E15" s="265">
        <v>2050</v>
      </c>
      <c r="F15" s="21">
        <v>2050</v>
      </c>
      <c r="G15" s="21">
        <v>400</v>
      </c>
      <c r="H15" s="281"/>
    </row>
    <row r="16" spans="1:8" s="235" customFormat="1" ht="30.75" customHeight="1">
      <c r="A16" s="282" t="s">
        <v>20</v>
      </c>
      <c r="B16" s="260" t="s">
        <v>471</v>
      </c>
      <c r="C16" s="30"/>
      <c r="D16" s="21"/>
      <c r="E16" s="265">
        <v>75</v>
      </c>
      <c r="F16" s="21">
        <v>75</v>
      </c>
      <c r="G16" s="21"/>
      <c r="H16" s="281"/>
    </row>
    <row r="17" spans="1:8" s="235" customFormat="1" ht="30.75" customHeight="1">
      <c r="A17" s="282" t="s">
        <v>36</v>
      </c>
      <c r="B17" s="260" t="s">
        <v>345</v>
      </c>
      <c r="C17" s="30"/>
      <c r="D17" s="21"/>
      <c r="E17" s="265">
        <v>6106</v>
      </c>
      <c r="F17" s="21">
        <v>6106</v>
      </c>
      <c r="G17" s="21"/>
      <c r="H17" s="281"/>
    </row>
    <row r="18" spans="1:7" ht="30.75" customHeight="1">
      <c r="A18" s="49"/>
      <c r="B18" s="31" t="s">
        <v>211</v>
      </c>
      <c r="C18" s="31"/>
      <c r="D18" s="51">
        <f>SUM(D10:D17)</f>
        <v>107388</v>
      </c>
      <c r="E18" s="51">
        <f>SUM(E10:E17)</f>
        <v>141987</v>
      </c>
      <c r="F18" s="51">
        <f>SUM(F10:F17)</f>
        <v>123016</v>
      </c>
      <c r="G18" s="51">
        <f>SUM(G10:G17)</f>
        <v>125241</v>
      </c>
    </row>
    <row r="19" spans="1:4" ht="16.5">
      <c r="A19" s="98"/>
      <c r="B19" s="96"/>
      <c r="C19" s="96"/>
      <c r="D19" s="98"/>
    </row>
    <row r="20" spans="1:6" ht="16.5">
      <c r="A20" s="98"/>
      <c r="B20" s="96"/>
      <c r="C20" s="96"/>
      <c r="D20" s="98"/>
      <c r="E20" s="52"/>
      <c r="F20" s="52"/>
    </row>
    <row r="21" spans="1:4" ht="16.5">
      <c r="A21" s="98"/>
      <c r="B21" s="96"/>
      <c r="C21" s="96"/>
      <c r="D21" s="98"/>
    </row>
    <row r="22" spans="1:4" ht="16.5">
      <c r="A22" s="98"/>
      <c r="B22" s="96"/>
      <c r="C22" s="96"/>
      <c r="D22" s="98"/>
    </row>
    <row r="23" spans="1:4" ht="16.5">
      <c r="A23" s="98"/>
      <c r="B23" s="96"/>
      <c r="C23" s="96"/>
      <c r="D23" s="98"/>
    </row>
    <row r="24" spans="1:4" ht="16.5">
      <c r="A24" s="98"/>
      <c r="B24" s="96"/>
      <c r="C24" s="96"/>
      <c r="D24" s="98"/>
    </row>
    <row r="25" spans="1:4" ht="16.5">
      <c r="A25" s="98"/>
      <c r="B25" s="96"/>
      <c r="C25" s="96"/>
      <c r="D25" s="98"/>
    </row>
    <row r="26" spans="1:4" ht="16.5">
      <c r="A26" s="98"/>
      <c r="B26" s="96"/>
      <c r="C26" s="96"/>
      <c r="D26" s="98"/>
    </row>
  </sheetData>
  <sheetProtection selectLockedCells="1" selectUnlockedCells="1"/>
  <mergeCells count="5">
    <mergeCell ref="B12:C12"/>
    <mergeCell ref="A5:G5"/>
    <mergeCell ref="B9:C9"/>
    <mergeCell ref="B10:C10"/>
    <mergeCell ref="B11:C11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2">
      <selection activeCell="H11" sqref="H11"/>
    </sheetView>
  </sheetViews>
  <sheetFormatPr defaultColWidth="9.00390625" defaultRowHeight="12.75"/>
  <cols>
    <col min="1" max="1" width="5.625" style="225" customWidth="1"/>
    <col min="2" max="2" width="33.375" style="286" customWidth="1"/>
    <col min="3" max="3" width="10.625" style="225" customWidth="1"/>
    <col min="4" max="6" width="10.75390625" style="225" customWidth="1"/>
    <col min="7" max="7" width="9.125" style="225" customWidth="1"/>
    <col min="8" max="254" width="9.125" style="56" customWidth="1"/>
  </cols>
  <sheetData>
    <row r="1" spans="1:6" ht="16.5">
      <c r="A1" s="287"/>
      <c r="B1" s="288"/>
      <c r="F1" s="289" t="s">
        <v>252</v>
      </c>
    </row>
    <row r="2" spans="1:6" ht="16.5">
      <c r="A2" s="287"/>
      <c r="B2" s="288"/>
      <c r="F2" s="289" t="s">
        <v>1</v>
      </c>
    </row>
    <row r="3" spans="1:2" ht="16.5">
      <c r="A3" s="287"/>
      <c r="B3" s="288"/>
    </row>
    <row r="4" spans="1:2" ht="16.5">
      <c r="A4" s="287"/>
      <c r="B4" s="288"/>
    </row>
    <row r="5" spans="1:6" ht="40.5" customHeight="1">
      <c r="A5" s="463" t="s">
        <v>253</v>
      </c>
      <c r="B5" s="463"/>
      <c r="C5" s="463"/>
      <c r="D5" s="463"/>
      <c r="E5" s="463"/>
      <c r="F5" s="463"/>
    </row>
    <row r="6" spans="1:2" ht="34.5" customHeight="1">
      <c r="A6" s="287"/>
      <c r="B6" s="290"/>
    </row>
    <row r="7" spans="1:6" ht="16.5">
      <c r="A7" s="287"/>
      <c r="B7" s="288"/>
      <c r="F7" s="291" t="s">
        <v>2</v>
      </c>
    </row>
    <row r="8" spans="1:256" s="63" customFormat="1" ht="47.25" customHeight="1">
      <c r="A8" s="292" t="s">
        <v>248</v>
      </c>
      <c r="B8" s="293" t="s">
        <v>4</v>
      </c>
      <c r="C8" s="17" t="s">
        <v>417</v>
      </c>
      <c r="D8" s="15" t="s">
        <v>436</v>
      </c>
      <c r="E8" s="16" t="s">
        <v>443</v>
      </c>
      <c r="F8" s="17" t="s">
        <v>432</v>
      </c>
      <c r="G8" s="287"/>
      <c r="IU8" s="64"/>
      <c r="IV8" s="64"/>
    </row>
    <row r="9" spans="1:256" s="63" customFormat="1" ht="40.5" customHeight="1">
      <c r="A9" s="294" t="s">
        <v>8</v>
      </c>
      <c r="B9" s="296"/>
      <c r="C9" s="295">
        <v>0</v>
      </c>
      <c r="D9" s="295"/>
      <c r="E9" s="297"/>
      <c r="F9" s="295"/>
      <c r="G9" s="287"/>
      <c r="IU9" s="64"/>
      <c r="IV9" s="64"/>
    </row>
    <row r="10" spans="1:256" s="63" customFormat="1" ht="40.5" customHeight="1">
      <c r="A10" s="294" t="s">
        <v>10</v>
      </c>
      <c r="B10" s="296"/>
      <c r="C10" s="295">
        <v>0</v>
      </c>
      <c r="D10" s="295"/>
      <c r="E10" s="297"/>
      <c r="F10" s="295"/>
      <c r="G10" s="287"/>
      <c r="IU10" s="64"/>
      <c r="IV10" s="64"/>
    </row>
    <row r="11" spans="1:7" s="300" customFormat="1" ht="39.75" customHeight="1">
      <c r="A11" s="464" t="s">
        <v>211</v>
      </c>
      <c r="B11" s="464"/>
      <c r="C11" s="298">
        <v>0</v>
      </c>
      <c r="D11" s="298">
        <f>D9+D10</f>
        <v>0</v>
      </c>
      <c r="E11" s="298">
        <f>E9+E10</f>
        <v>0</v>
      </c>
      <c r="F11" s="298">
        <f>F9+F10</f>
        <v>0</v>
      </c>
      <c r="G11" s="299"/>
    </row>
    <row r="12" spans="1:256" s="63" customFormat="1" ht="15.75">
      <c r="A12" s="287"/>
      <c r="B12" s="301"/>
      <c r="C12" s="287"/>
      <c r="D12" s="287"/>
      <c r="E12" s="287"/>
      <c r="F12" s="287"/>
      <c r="G12" s="287"/>
      <c r="IU12" s="64"/>
      <c r="IV12" s="64"/>
    </row>
    <row r="13" spans="1:256" s="63" customFormat="1" ht="15.75">
      <c r="A13" s="287"/>
      <c r="B13" s="288"/>
      <c r="C13" s="287"/>
      <c r="D13" s="287"/>
      <c r="E13" s="287"/>
      <c r="F13" s="287"/>
      <c r="G13" s="287"/>
      <c r="IU13" s="64"/>
      <c r="IV13" s="64"/>
    </row>
    <row r="14" spans="1:256" s="63" customFormat="1" ht="15.75">
      <c r="A14" s="287"/>
      <c r="B14" s="288"/>
      <c r="C14" s="287"/>
      <c r="D14" s="287"/>
      <c r="E14" s="287"/>
      <c r="F14" s="287"/>
      <c r="G14" s="287"/>
      <c r="IU14" s="64"/>
      <c r="IV14" s="64"/>
    </row>
    <row r="15" spans="1:256" s="63" customFormat="1" ht="15.75">
      <c r="A15" s="287"/>
      <c r="B15" s="288"/>
      <c r="C15" s="287"/>
      <c r="D15" s="287"/>
      <c r="E15" s="287"/>
      <c r="F15" s="287"/>
      <c r="G15" s="287"/>
      <c r="IU15" s="64"/>
      <c r="IV15" s="64"/>
    </row>
    <row r="16" spans="1:256" s="63" customFormat="1" ht="15.75">
      <c r="A16" s="287"/>
      <c r="B16" s="288"/>
      <c r="C16" s="287"/>
      <c r="D16" s="287"/>
      <c r="E16" s="287"/>
      <c r="F16" s="287"/>
      <c r="G16" s="287"/>
      <c r="IU16" s="64"/>
      <c r="IV16" s="64"/>
    </row>
    <row r="17" spans="1:256" s="63" customFormat="1" ht="15.75">
      <c r="A17" s="287"/>
      <c r="B17" s="288"/>
      <c r="C17" s="287"/>
      <c r="D17" s="287"/>
      <c r="E17" s="287"/>
      <c r="F17" s="287"/>
      <c r="G17" s="287"/>
      <c r="IU17" s="64"/>
      <c r="IV17" s="64"/>
    </row>
    <row r="18" spans="1:256" s="63" customFormat="1" ht="15.75">
      <c r="A18" s="287"/>
      <c r="B18" s="288"/>
      <c r="C18" s="287"/>
      <c r="D18" s="287"/>
      <c r="E18" s="287"/>
      <c r="F18" s="287"/>
      <c r="G18" s="287"/>
      <c r="IU18" s="64"/>
      <c r="IV18" s="64"/>
    </row>
    <row r="19" spans="1:256" s="63" customFormat="1" ht="15.75">
      <c r="A19" s="287"/>
      <c r="B19" s="288"/>
      <c r="C19" s="287"/>
      <c r="D19" s="287"/>
      <c r="E19" s="287"/>
      <c r="F19" s="287"/>
      <c r="G19" s="287"/>
      <c r="IU19" s="64"/>
      <c r="IV19" s="64"/>
    </row>
    <row r="20" spans="1:256" s="63" customFormat="1" ht="15.75">
      <c r="A20" s="287"/>
      <c r="B20" s="288"/>
      <c r="C20" s="287"/>
      <c r="D20" s="287"/>
      <c r="E20" s="287"/>
      <c r="F20" s="287"/>
      <c r="G20" s="287"/>
      <c r="IU20" s="64"/>
      <c r="IV20" s="64"/>
    </row>
    <row r="21" spans="1:256" s="63" customFormat="1" ht="15.75">
      <c r="A21" s="287"/>
      <c r="B21" s="288"/>
      <c r="C21" s="287"/>
      <c r="D21" s="287"/>
      <c r="E21" s="287"/>
      <c r="F21" s="287"/>
      <c r="G21" s="287"/>
      <c r="IU21" s="64"/>
      <c r="IV21" s="64"/>
    </row>
    <row r="22" spans="1:256" s="63" customFormat="1" ht="15.75">
      <c r="A22" s="287"/>
      <c r="B22" s="288"/>
      <c r="C22" s="287"/>
      <c r="D22" s="287"/>
      <c r="E22" s="287"/>
      <c r="F22" s="287"/>
      <c r="G22" s="287"/>
      <c r="IU22" s="64"/>
      <c r="IV22" s="64"/>
    </row>
    <row r="23" spans="1:256" s="63" customFormat="1" ht="15.75">
      <c r="A23" s="287"/>
      <c r="B23" s="288"/>
      <c r="C23" s="287"/>
      <c r="D23" s="287"/>
      <c r="E23" s="287"/>
      <c r="F23" s="287"/>
      <c r="G23" s="287"/>
      <c r="IU23" s="64"/>
      <c r="IV23" s="64"/>
    </row>
    <row r="24" spans="1:256" s="63" customFormat="1" ht="15.75">
      <c r="A24" s="287"/>
      <c r="B24" s="288"/>
      <c r="C24" s="287"/>
      <c r="D24" s="287"/>
      <c r="E24" s="287"/>
      <c r="F24" s="287"/>
      <c r="G24" s="287"/>
      <c r="IU24" s="64"/>
      <c r="IV24" s="64"/>
    </row>
    <row r="25" spans="1:256" s="63" customFormat="1" ht="15.75">
      <c r="A25" s="287"/>
      <c r="B25" s="288"/>
      <c r="C25" s="287"/>
      <c r="D25" s="287"/>
      <c r="E25" s="287"/>
      <c r="F25" s="287"/>
      <c r="G25" s="287"/>
      <c r="IU25" s="64"/>
      <c r="IV25" s="64"/>
    </row>
    <row r="26" spans="1:256" s="63" customFormat="1" ht="15.75">
      <c r="A26" s="287"/>
      <c r="B26" s="288"/>
      <c r="C26" s="287"/>
      <c r="D26" s="287"/>
      <c r="E26" s="287"/>
      <c r="F26" s="287"/>
      <c r="G26" s="287"/>
      <c r="IU26" s="64"/>
      <c r="IV26" s="64"/>
    </row>
    <row r="27" spans="1:256" s="63" customFormat="1" ht="15.75">
      <c r="A27" s="287"/>
      <c r="B27" s="288"/>
      <c r="C27" s="287"/>
      <c r="D27" s="287"/>
      <c r="E27" s="287"/>
      <c r="F27" s="287"/>
      <c r="G27" s="287"/>
      <c r="IU27" s="64"/>
      <c r="IV27" s="64"/>
    </row>
    <row r="28" spans="1:256" s="63" customFormat="1" ht="15.75">
      <c r="A28" s="287"/>
      <c r="B28" s="288"/>
      <c r="C28" s="287"/>
      <c r="D28" s="287"/>
      <c r="E28" s="287"/>
      <c r="F28" s="287"/>
      <c r="G28" s="287"/>
      <c r="IU28" s="64"/>
      <c r="IV28" s="64"/>
    </row>
    <row r="29" spans="1:256" s="63" customFormat="1" ht="15.75">
      <c r="A29" s="287"/>
      <c r="B29" s="288"/>
      <c r="C29" s="287"/>
      <c r="D29" s="287"/>
      <c r="E29" s="287"/>
      <c r="F29" s="287"/>
      <c r="G29" s="287"/>
      <c r="IU29" s="64"/>
      <c r="IV29" s="64"/>
    </row>
    <row r="30" spans="1:256" s="63" customFormat="1" ht="15.75">
      <c r="A30" s="287"/>
      <c r="B30" s="288"/>
      <c r="C30" s="287"/>
      <c r="D30" s="287"/>
      <c r="E30" s="287"/>
      <c r="F30" s="287"/>
      <c r="G30" s="287"/>
      <c r="IU30" s="64"/>
      <c r="IV30" s="64"/>
    </row>
    <row r="31" spans="1:256" s="63" customFormat="1" ht="15.75">
      <c r="A31" s="287"/>
      <c r="B31" s="288"/>
      <c r="C31" s="287"/>
      <c r="D31" s="287"/>
      <c r="E31" s="287"/>
      <c r="F31" s="287"/>
      <c r="G31" s="287"/>
      <c r="IU31" s="64"/>
      <c r="IV31" s="64"/>
    </row>
    <row r="32" spans="1:256" s="63" customFormat="1" ht="15.75">
      <c r="A32" s="287"/>
      <c r="B32" s="288"/>
      <c r="C32" s="287"/>
      <c r="D32" s="287"/>
      <c r="E32" s="287"/>
      <c r="F32" s="287"/>
      <c r="G32" s="287"/>
      <c r="IU32" s="64"/>
      <c r="IV32" s="64"/>
    </row>
    <row r="33" spans="1:256" s="63" customFormat="1" ht="15.75">
      <c r="A33" s="287"/>
      <c r="B33" s="288"/>
      <c r="C33" s="287"/>
      <c r="D33" s="287"/>
      <c r="E33" s="287"/>
      <c r="F33" s="287"/>
      <c r="G33" s="287"/>
      <c r="IU33" s="64"/>
      <c r="IV33" s="64"/>
    </row>
    <row r="34" spans="1:256" s="63" customFormat="1" ht="15.75">
      <c r="A34" s="287"/>
      <c r="B34" s="288"/>
      <c r="C34" s="287"/>
      <c r="D34" s="287"/>
      <c r="E34" s="287"/>
      <c r="F34" s="287"/>
      <c r="G34" s="287"/>
      <c r="IU34" s="64"/>
      <c r="IV34" s="64"/>
    </row>
    <row r="35" spans="1:256" s="63" customFormat="1" ht="15.75">
      <c r="A35" s="287"/>
      <c r="B35" s="288"/>
      <c r="C35" s="287"/>
      <c r="D35" s="287"/>
      <c r="E35" s="287"/>
      <c r="F35" s="287"/>
      <c r="G35" s="287"/>
      <c r="IU35" s="64"/>
      <c r="IV35" s="64"/>
    </row>
    <row r="36" spans="1:256" s="63" customFormat="1" ht="15.75">
      <c r="A36" s="287"/>
      <c r="B36" s="288"/>
      <c r="C36" s="287"/>
      <c r="D36" s="287"/>
      <c r="E36" s="287"/>
      <c r="F36" s="287"/>
      <c r="G36" s="287"/>
      <c r="IU36" s="64"/>
      <c r="IV36" s="64"/>
    </row>
    <row r="37" spans="1:256" s="63" customFormat="1" ht="15.75">
      <c r="A37" s="287"/>
      <c r="B37" s="288"/>
      <c r="C37" s="287"/>
      <c r="D37" s="287"/>
      <c r="E37" s="287"/>
      <c r="F37" s="287"/>
      <c r="G37" s="287"/>
      <c r="IU37" s="64"/>
      <c r="IV37" s="64"/>
    </row>
    <row r="38" spans="1:256" s="63" customFormat="1" ht="15.75">
      <c r="A38" s="287"/>
      <c r="B38" s="288"/>
      <c r="C38" s="287"/>
      <c r="D38" s="287"/>
      <c r="E38" s="287"/>
      <c r="F38" s="287"/>
      <c r="G38" s="287"/>
      <c r="IU38" s="64"/>
      <c r="IV38" s="64"/>
    </row>
    <row r="39" spans="1:256" s="63" customFormat="1" ht="15.75">
      <c r="A39" s="287"/>
      <c r="B39" s="288"/>
      <c r="C39" s="287"/>
      <c r="D39" s="287"/>
      <c r="E39" s="287"/>
      <c r="F39" s="287"/>
      <c r="G39" s="287"/>
      <c r="IU39" s="64"/>
      <c r="IV39" s="64"/>
    </row>
    <row r="40" spans="1:256" s="63" customFormat="1" ht="15.75">
      <c r="A40" s="287"/>
      <c r="B40" s="288"/>
      <c r="C40" s="287"/>
      <c r="D40" s="287"/>
      <c r="E40" s="287"/>
      <c r="F40" s="287"/>
      <c r="G40" s="287"/>
      <c r="IU40" s="64"/>
      <c r="IV40" s="64"/>
    </row>
    <row r="41" spans="1:256" s="63" customFormat="1" ht="15.75">
      <c r="A41" s="287"/>
      <c r="B41" s="288"/>
      <c r="C41" s="287"/>
      <c r="D41" s="287"/>
      <c r="E41" s="287"/>
      <c r="F41" s="287"/>
      <c r="G41" s="287"/>
      <c r="IU41" s="64"/>
      <c r="IV41" s="64"/>
    </row>
    <row r="42" spans="1:256" s="63" customFormat="1" ht="15.75">
      <c r="A42" s="287"/>
      <c r="B42" s="288"/>
      <c r="C42" s="287"/>
      <c r="D42" s="287"/>
      <c r="E42" s="287"/>
      <c r="F42" s="287"/>
      <c r="G42" s="287"/>
      <c r="IU42" s="64"/>
      <c r="IV42" s="64"/>
    </row>
    <row r="43" spans="1:256" s="63" customFormat="1" ht="15.75">
      <c r="A43" s="287"/>
      <c r="B43" s="288"/>
      <c r="C43" s="287"/>
      <c r="D43" s="287"/>
      <c r="E43" s="287"/>
      <c r="F43" s="287"/>
      <c r="G43" s="287"/>
      <c r="IU43" s="64"/>
      <c r="IV43" s="64"/>
    </row>
    <row r="44" spans="1:256" s="63" customFormat="1" ht="15.75">
      <c r="A44" s="287"/>
      <c r="B44" s="288"/>
      <c r="C44" s="287"/>
      <c r="D44" s="287"/>
      <c r="E44" s="287"/>
      <c r="F44" s="287"/>
      <c r="G44" s="287"/>
      <c r="IU44" s="64"/>
      <c r="IV44" s="64"/>
    </row>
    <row r="45" spans="1:256" s="63" customFormat="1" ht="15.75">
      <c r="A45" s="287"/>
      <c r="B45" s="288"/>
      <c r="C45" s="287"/>
      <c r="D45" s="287"/>
      <c r="E45" s="287"/>
      <c r="F45" s="287"/>
      <c r="G45" s="287"/>
      <c r="IU45" s="64"/>
      <c r="IV45" s="64"/>
    </row>
    <row r="46" spans="1:256" s="63" customFormat="1" ht="15.75">
      <c r="A46" s="287"/>
      <c r="B46" s="288"/>
      <c r="C46" s="287"/>
      <c r="D46" s="287"/>
      <c r="E46" s="287"/>
      <c r="F46" s="287"/>
      <c r="G46" s="287"/>
      <c r="IU46" s="64"/>
      <c r="IV46" s="64"/>
    </row>
    <row r="47" spans="1:256" s="63" customFormat="1" ht="15.75">
      <c r="A47" s="287"/>
      <c r="B47" s="288"/>
      <c r="C47" s="287"/>
      <c r="D47" s="287"/>
      <c r="E47" s="287"/>
      <c r="F47" s="287"/>
      <c r="G47" s="287"/>
      <c r="IU47" s="64"/>
      <c r="IV47" s="64"/>
    </row>
    <row r="48" spans="1:256" s="63" customFormat="1" ht="15.75">
      <c r="A48" s="287"/>
      <c r="B48" s="288"/>
      <c r="C48" s="287"/>
      <c r="D48" s="287"/>
      <c r="E48" s="287"/>
      <c r="F48" s="287"/>
      <c r="G48" s="287"/>
      <c r="IU48" s="64"/>
      <c r="IV48" s="64"/>
    </row>
    <row r="49" spans="1:256" s="63" customFormat="1" ht="15.75">
      <c r="A49" s="287"/>
      <c r="B49" s="288"/>
      <c r="C49" s="287"/>
      <c r="D49" s="287"/>
      <c r="E49" s="287"/>
      <c r="F49" s="287"/>
      <c r="G49" s="287"/>
      <c r="IU49" s="64"/>
      <c r="IV49" s="64"/>
    </row>
    <row r="50" spans="1:256" s="63" customFormat="1" ht="15.75">
      <c r="A50" s="287"/>
      <c r="B50" s="288"/>
      <c r="C50" s="287"/>
      <c r="D50" s="287"/>
      <c r="E50" s="287"/>
      <c r="F50" s="287"/>
      <c r="G50" s="287"/>
      <c r="IU50" s="64"/>
      <c r="IV50" s="64"/>
    </row>
    <row r="51" spans="1:256" s="63" customFormat="1" ht="15.75">
      <c r="A51" s="287"/>
      <c r="B51" s="288"/>
      <c r="C51" s="287"/>
      <c r="D51" s="287"/>
      <c r="E51" s="287"/>
      <c r="F51" s="287"/>
      <c r="G51" s="287"/>
      <c r="IU51" s="64"/>
      <c r="IV51" s="64"/>
    </row>
  </sheetData>
  <sheetProtection selectLockedCells="1" selectUnlockedCells="1"/>
  <mergeCells count="2">
    <mergeCell ref="A5:F5"/>
    <mergeCell ref="A11:B11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H20">
      <selection activeCell="I30" sqref="I30"/>
    </sheetView>
  </sheetViews>
  <sheetFormatPr defaultColWidth="7.875" defaultRowHeight="12.75"/>
  <cols>
    <col min="1" max="1" width="5.875" style="302" customWidth="1"/>
    <col min="2" max="2" width="45.125" style="52" customWidth="1"/>
    <col min="3" max="3" width="10.75390625" style="52" customWidth="1"/>
    <col min="4" max="5" width="10.75390625" style="81" customWidth="1"/>
    <col min="6" max="6" width="10.75390625" style="52" customWidth="1"/>
    <col min="7" max="10" width="8.375" style="81" bestFit="1" customWidth="1"/>
    <col min="11" max="250" width="7.875" style="81" customWidth="1"/>
  </cols>
  <sheetData>
    <row r="1" spans="3:6" ht="15">
      <c r="C1" s="12"/>
      <c r="F1" s="12" t="s">
        <v>254</v>
      </c>
    </row>
    <row r="2" spans="3:6" ht="15">
      <c r="C2" s="12"/>
      <c r="F2" s="12" t="s">
        <v>1</v>
      </c>
    </row>
    <row r="4" spans="1:6" ht="38.25" customHeight="1">
      <c r="A4" s="466" t="s">
        <v>255</v>
      </c>
      <c r="B4" s="466"/>
      <c r="C4" s="466"/>
      <c r="D4" s="466"/>
      <c r="E4" s="466"/>
      <c r="F4" s="466"/>
    </row>
    <row r="5" spans="1:3" ht="21.75" customHeight="1">
      <c r="A5" s="229"/>
      <c r="B5" s="229"/>
      <c r="C5" s="256"/>
    </row>
    <row r="6" spans="2:6" ht="15.75">
      <c r="B6" s="303"/>
      <c r="C6" s="228"/>
      <c r="F6" s="228" t="s">
        <v>2</v>
      </c>
    </row>
    <row r="7" spans="1:6" s="304" customFormat="1" ht="50.25" customHeight="1">
      <c r="A7" s="262" t="s">
        <v>248</v>
      </c>
      <c r="B7" s="14" t="s">
        <v>4</v>
      </c>
      <c r="C7" s="17" t="s">
        <v>417</v>
      </c>
      <c r="D7" s="15" t="s">
        <v>436</v>
      </c>
      <c r="E7" s="16" t="s">
        <v>437</v>
      </c>
      <c r="F7" s="17" t="s">
        <v>432</v>
      </c>
    </row>
    <row r="8" spans="1:6" s="304" customFormat="1" ht="37.5" customHeight="1">
      <c r="A8" s="467" t="s">
        <v>256</v>
      </c>
      <c r="B8" s="467"/>
      <c r="C8" s="307"/>
      <c r="D8" s="305"/>
      <c r="E8" s="306"/>
      <c r="F8" s="307"/>
    </row>
    <row r="9" spans="1:6" ht="37.5" customHeight="1">
      <c r="A9" s="308" t="s">
        <v>8</v>
      </c>
      <c r="B9" s="309" t="s">
        <v>479</v>
      </c>
      <c r="C9" s="46"/>
      <c r="D9" s="295">
        <v>3609</v>
      </c>
      <c r="E9" s="310">
        <v>3609</v>
      </c>
      <c r="F9" s="46">
        <v>3600</v>
      </c>
    </row>
    <row r="10" spans="1:6" ht="30" customHeight="1">
      <c r="A10" s="308" t="s">
        <v>10</v>
      </c>
      <c r="B10" s="311" t="s">
        <v>257</v>
      </c>
      <c r="C10" s="46">
        <v>4000</v>
      </c>
      <c r="D10" s="295">
        <v>4300</v>
      </c>
      <c r="E10" s="310">
        <v>4259</v>
      </c>
      <c r="F10" s="46">
        <v>4258</v>
      </c>
    </row>
    <row r="11" spans="1:6" ht="30" customHeight="1">
      <c r="A11" s="38" t="s">
        <v>143</v>
      </c>
      <c r="B11" s="312" t="s">
        <v>258</v>
      </c>
      <c r="C11" s="86"/>
      <c r="D11" s="313"/>
      <c r="E11" s="313"/>
      <c r="F11" s="86"/>
    </row>
    <row r="12" spans="1:6" ht="30" customHeight="1">
      <c r="A12" s="43" t="s">
        <v>14</v>
      </c>
      <c r="B12" s="311" t="s">
        <v>259</v>
      </c>
      <c r="C12" s="46">
        <v>152</v>
      </c>
      <c r="D12" s="295">
        <v>152</v>
      </c>
      <c r="E12" s="295">
        <v>150</v>
      </c>
      <c r="F12" s="46">
        <v>152</v>
      </c>
    </row>
    <row r="13" spans="1:6" ht="33.75" customHeight="1">
      <c r="A13" s="43" t="s">
        <v>16</v>
      </c>
      <c r="B13" s="309" t="s">
        <v>424</v>
      </c>
      <c r="C13" s="46">
        <v>121527</v>
      </c>
      <c r="D13" s="295">
        <v>123348</v>
      </c>
      <c r="E13" s="295">
        <v>120054</v>
      </c>
      <c r="F13" s="46">
        <v>130182</v>
      </c>
    </row>
    <row r="14" spans="1:6" ht="33.75" customHeight="1">
      <c r="A14" s="43" t="s">
        <v>18</v>
      </c>
      <c r="B14" s="309" t="s">
        <v>303</v>
      </c>
      <c r="C14" s="46"/>
      <c r="D14" s="295"/>
      <c r="E14" s="295"/>
      <c r="F14" s="46"/>
    </row>
    <row r="15" spans="1:6" ht="33.75" customHeight="1">
      <c r="A15" s="43" t="s">
        <v>20</v>
      </c>
      <c r="B15" s="309" t="s">
        <v>480</v>
      </c>
      <c r="C15" s="46">
        <v>140</v>
      </c>
      <c r="D15" s="295">
        <v>140</v>
      </c>
      <c r="E15" s="295"/>
      <c r="F15" s="46"/>
    </row>
    <row r="16" spans="1:6" ht="33.75" customHeight="1">
      <c r="A16" s="43" t="s">
        <v>36</v>
      </c>
      <c r="B16" s="309" t="s">
        <v>334</v>
      </c>
      <c r="C16" s="46">
        <v>400</v>
      </c>
      <c r="D16" s="295">
        <v>400</v>
      </c>
      <c r="E16" s="295"/>
      <c r="F16" s="46"/>
    </row>
    <row r="17" spans="1:6" ht="33.75" customHeight="1">
      <c r="A17" s="43" t="s">
        <v>348</v>
      </c>
      <c r="B17" s="309" t="s">
        <v>261</v>
      </c>
      <c r="C17" s="46">
        <v>300</v>
      </c>
      <c r="D17" s="295">
        <v>300</v>
      </c>
      <c r="E17" s="295">
        <v>300</v>
      </c>
      <c r="F17" s="46">
        <v>200</v>
      </c>
    </row>
    <row r="18" spans="1:6" ht="33.75" customHeight="1">
      <c r="A18" s="43" t="s">
        <v>344</v>
      </c>
      <c r="B18" s="309" t="s">
        <v>477</v>
      </c>
      <c r="C18" s="46"/>
      <c r="D18" s="295">
        <v>56</v>
      </c>
      <c r="E18" s="295">
        <v>56</v>
      </c>
      <c r="F18" s="46"/>
    </row>
    <row r="19" spans="1:6" ht="33.75" customHeight="1">
      <c r="A19" s="43" t="s">
        <v>422</v>
      </c>
      <c r="B19" s="309" t="s">
        <v>478</v>
      </c>
      <c r="C19" s="46"/>
      <c r="D19" s="295">
        <v>218</v>
      </c>
      <c r="E19" s="295">
        <v>218</v>
      </c>
      <c r="F19" s="46"/>
    </row>
    <row r="20" spans="1:7" ht="30" customHeight="1">
      <c r="A20" s="468" t="s">
        <v>211</v>
      </c>
      <c r="B20" s="468"/>
      <c r="C20" s="34">
        <f>SUM(C9:C18)</f>
        <v>126519</v>
      </c>
      <c r="D20" s="34">
        <f>SUM(D9:D19)</f>
        <v>132523</v>
      </c>
      <c r="E20" s="34">
        <f>SUM(E9:E19)</f>
        <v>128646</v>
      </c>
      <c r="F20" s="34">
        <f>SUM(F9:F18)</f>
        <v>138392</v>
      </c>
      <c r="G20" s="314"/>
    </row>
    <row r="21" spans="1:6" ht="30" customHeight="1">
      <c r="A21" s="469" t="s">
        <v>260</v>
      </c>
      <c r="B21" s="469"/>
      <c r="C21" s="317"/>
      <c r="D21" s="315"/>
      <c r="E21" s="316"/>
      <c r="F21" s="317"/>
    </row>
    <row r="22" spans="1:7" ht="30" customHeight="1">
      <c r="A22" s="308" t="s">
        <v>8</v>
      </c>
      <c r="B22" s="311" t="s">
        <v>425</v>
      </c>
      <c r="C22" s="46">
        <v>260</v>
      </c>
      <c r="D22" s="295">
        <v>260</v>
      </c>
      <c r="E22" s="295"/>
      <c r="F22" s="46"/>
      <c r="G22" s="318"/>
    </row>
    <row r="23" spans="1:6" ht="30" customHeight="1">
      <c r="A23" s="308" t="s">
        <v>10</v>
      </c>
      <c r="B23" s="311" t="s">
        <v>262</v>
      </c>
      <c r="C23" s="46">
        <v>7700</v>
      </c>
      <c r="D23" s="295">
        <v>11244</v>
      </c>
      <c r="E23" s="295">
        <v>7487</v>
      </c>
      <c r="F23" s="46">
        <v>7500</v>
      </c>
    </row>
    <row r="24" spans="1:6" ht="30" customHeight="1">
      <c r="A24" s="308" t="s">
        <v>12</v>
      </c>
      <c r="B24" s="311" t="s">
        <v>475</v>
      </c>
      <c r="C24" s="46"/>
      <c r="D24" s="295">
        <v>10</v>
      </c>
      <c r="E24" s="295">
        <v>10</v>
      </c>
      <c r="F24" s="46"/>
    </row>
    <row r="25" spans="1:6" ht="30" customHeight="1">
      <c r="A25" s="308" t="s">
        <v>14</v>
      </c>
      <c r="B25" s="311" t="s">
        <v>263</v>
      </c>
      <c r="C25" s="46">
        <v>1500</v>
      </c>
      <c r="D25" s="295">
        <v>3500</v>
      </c>
      <c r="E25" s="295">
        <v>3500</v>
      </c>
      <c r="F25" s="46"/>
    </row>
    <row r="26" spans="1:6" ht="30" customHeight="1">
      <c r="A26" s="308" t="s">
        <v>16</v>
      </c>
      <c r="B26" s="311" t="s">
        <v>473</v>
      </c>
      <c r="C26" s="46"/>
      <c r="D26" s="295">
        <v>229</v>
      </c>
      <c r="E26" s="295">
        <v>229</v>
      </c>
      <c r="F26" s="46"/>
    </row>
    <row r="27" spans="1:6" ht="30" customHeight="1">
      <c r="A27" s="308" t="s">
        <v>18</v>
      </c>
      <c r="B27" s="311" t="s">
        <v>474</v>
      </c>
      <c r="C27" s="46"/>
      <c r="D27" s="295">
        <v>20</v>
      </c>
      <c r="E27" s="295">
        <v>20</v>
      </c>
      <c r="F27" s="46"/>
    </row>
    <row r="28" spans="1:6" ht="30" customHeight="1">
      <c r="A28" s="308" t="s">
        <v>20</v>
      </c>
      <c r="B28" s="311" t="s">
        <v>426</v>
      </c>
      <c r="C28" s="46"/>
      <c r="D28" s="295">
        <v>120</v>
      </c>
      <c r="E28" s="295">
        <v>120</v>
      </c>
      <c r="F28" s="46"/>
    </row>
    <row r="29" spans="1:6" ht="30" customHeight="1">
      <c r="A29" s="308" t="s">
        <v>36</v>
      </c>
      <c r="B29" s="311" t="s">
        <v>476</v>
      </c>
      <c r="C29" s="46"/>
      <c r="D29" s="295">
        <v>50</v>
      </c>
      <c r="E29" s="295">
        <v>50</v>
      </c>
      <c r="F29" s="46"/>
    </row>
    <row r="30" spans="1:6" ht="30" customHeight="1">
      <c r="A30" s="308" t="s">
        <v>490</v>
      </c>
      <c r="B30" s="311" t="s">
        <v>491</v>
      </c>
      <c r="C30" s="46"/>
      <c r="D30" s="295"/>
      <c r="E30" s="295"/>
      <c r="F30" s="46">
        <v>400</v>
      </c>
    </row>
    <row r="31" spans="1:6" s="304" customFormat="1" ht="30" customHeight="1">
      <c r="A31" s="465" t="s">
        <v>211</v>
      </c>
      <c r="B31" s="465"/>
      <c r="C31" s="319">
        <f>SUM(C22:C29)</f>
        <v>9460</v>
      </c>
      <c r="D31" s="319">
        <v>15433</v>
      </c>
      <c r="E31" s="319">
        <f>SUM(E22:E29)</f>
        <v>11416</v>
      </c>
      <c r="F31" s="319">
        <f>SUM(F22:F30)</f>
        <v>7900</v>
      </c>
    </row>
    <row r="32" spans="1:3" ht="16.5">
      <c r="A32" s="320"/>
      <c r="B32" s="96"/>
      <c r="C32" s="96"/>
    </row>
    <row r="33" spans="1:3" ht="16.5">
      <c r="A33" s="320"/>
      <c r="B33" s="96"/>
      <c r="C33" s="96"/>
    </row>
    <row r="34" spans="1:3" ht="16.5">
      <c r="A34" s="320"/>
      <c r="B34" s="96"/>
      <c r="C34" s="96"/>
    </row>
    <row r="35" spans="1:3" ht="16.5">
      <c r="A35" s="320"/>
      <c r="B35" s="96"/>
      <c r="C35" s="96"/>
    </row>
    <row r="36" spans="1:3" ht="16.5">
      <c r="A36" s="320"/>
      <c r="B36" s="96"/>
      <c r="C36" s="96"/>
    </row>
    <row r="37" spans="1:3" ht="16.5">
      <c r="A37" s="320"/>
      <c r="B37" s="96"/>
      <c r="C37" s="96"/>
    </row>
    <row r="38" spans="1:8" ht="16.5">
      <c r="A38" s="320"/>
      <c r="B38" s="96"/>
      <c r="C38" s="96"/>
      <c r="D38" s="321"/>
      <c r="E38" s="322"/>
      <c r="F38" s="82"/>
      <c r="G38" s="321"/>
      <c r="H38" s="321"/>
    </row>
    <row r="39" spans="1:8" ht="16.5">
      <c r="A39" s="320"/>
      <c r="B39" s="96"/>
      <c r="C39" s="96"/>
      <c r="D39" s="321"/>
      <c r="E39" s="321"/>
      <c r="F39" s="323"/>
      <c r="G39" s="321"/>
      <c r="H39" s="321"/>
    </row>
    <row r="40" spans="1:3" ht="16.5">
      <c r="A40" s="320"/>
      <c r="B40" s="96"/>
      <c r="C40" s="96"/>
    </row>
    <row r="41" spans="1:3" ht="16.5">
      <c r="A41" s="320"/>
      <c r="B41" s="96"/>
      <c r="C41" s="96"/>
    </row>
    <row r="42" spans="1:3" ht="16.5">
      <c r="A42" s="320"/>
      <c r="B42" s="96"/>
      <c r="C42" s="96"/>
    </row>
    <row r="43" spans="1:3" ht="16.5">
      <c r="A43" s="320"/>
      <c r="B43" s="96"/>
      <c r="C43" s="96"/>
    </row>
  </sheetData>
  <sheetProtection selectLockedCells="1" selectUnlockedCells="1"/>
  <mergeCells count="5">
    <mergeCell ref="A31:B31"/>
    <mergeCell ref="A4:F4"/>
    <mergeCell ref="A8:B8"/>
    <mergeCell ref="A20:B20"/>
    <mergeCell ref="A21:B21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20">
      <selection activeCell="E33" sqref="E33"/>
    </sheetView>
  </sheetViews>
  <sheetFormatPr defaultColWidth="9.00390625" defaultRowHeight="12.75"/>
  <cols>
    <col min="1" max="1" width="5.125" style="324" customWidth="1"/>
    <col min="2" max="2" width="47.125" style="325" customWidth="1"/>
    <col min="3" max="6" width="10.75390625" style="56" customWidth="1"/>
    <col min="7" max="255" width="9.125" style="56" customWidth="1"/>
  </cols>
  <sheetData>
    <row r="1" spans="1:6" ht="16.5">
      <c r="A1" s="326"/>
      <c r="B1" s="327"/>
      <c r="C1" s="6"/>
      <c r="F1" s="6" t="s">
        <v>264</v>
      </c>
    </row>
    <row r="2" spans="1:6" ht="16.5">
      <c r="A2" s="326"/>
      <c r="B2" s="327"/>
      <c r="C2" s="99"/>
      <c r="F2" s="99" t="s">
        <v>1</v>
      </c>
    </row>
    <row r="3" spans="1:3" ht="16.5">
      <c r="A3" s="326"/>
      <c r="B3" s="327"/>
      <c r="C3" s="99"/>
    </row>
    <row r="4" spans="1:6" ht="39.75" customHeight="1">
      <c r="A4" s="470" t="s">
        <v>265</v>
      </c>
      <c r="B4" s="470"/>
      <c r="C4" s="470"/>
      <c r="D4" s="470"/>
      <c r="E4" s="470"/>
      <c r="F4" s="470"/>
    </row>
    <row r="5" spans="1:3" ht="18" customHeight="1">
      <c r="A5" s="328"/>
      <c r="B5" s="329"/>
      <c r="C5" s="328"/>
    </row>
    <row r="6" spans="1:2" ht="16.5">
      <c r="A6" s="326"/>
      <c r="B6" s="327"/>
    </row>
    <row r="7" spans="1:6" ht="16.5">
      <c r="A7" s="326"/>
      <c r="B7" s="327"/>
      <c r="C7" s="99"/>
      <c r="F7" s="99" t="s">
        <v>2</v>
      </c>
    </row>
    <row r="8" spans="1:6" s="119" customFormat="1" ht="51" customHeight="1">
      <c r="A8" s="262" t="s">
        <v>248</v>
      </c>
      <c r="B8" s="330" t="s">
        <v>4</v>
      </c>
      <c r="C8" s="17" t="s">
        <v>417</v>
      </c>
      <c r="D8" s="15" t="s">
        <v>436</v>
      </c>
      <c r="E8" s="16" t="s">
        <v>437</v>
      </c>
      <c r="F8" s="17" t="s">
        <v>432</v>
      </c>
    </row>
    <row r="9" spans="1:6" ht="19.5" customHeight="1">
      <c r="A9" s="69" t="s">
        <v>8</v>
      </c>
      <c r="B9" s="309" t="s">
        <v>266</v>
      </c>
      <c r="C9" s="295"/>
      <c r="D9" s="295"/>
      <c r="E9" s="295"/>
      <c r="F9" s="295"/>
    </row>
    <row r="10" spans="1:6" ht="20.25" customHeight="1">
      <c r="A10" s="69"/>
      <c r="B10" s="309" t="s">
        <v>267</v>
      </c>
      <c r="C10" s="295"/>
      <c r="D10" s="295"/>
      <c r="E10" s="295"/>
      <c r="F10" s="295"/>
    </row>
    <row r="11" spans="1:6" ht="19.5" customHeight="1">
      <c r="A11" s="69"/>
      <c r="B11" s="309" t="s">
        <v>268</v>
      </c>
      <c r="C11" s="295"/>
      <c r="D11" s="295"/>
      <c r="E11" s="295"/>
      <c r="F11" s="295"/>
    </row>
    <row r="12" spans="1:6" ht="19.5" customHeight="1">
      <c r="A12" s="69"/>
      <c r="B12" s="309" t="s">
        <v>347</v>
      </c>
      <c r="C12" s="295"/>
      <c r="D12" s="295">
        <v>6106</v>
      </c>
      <c r="E12" s="295">
        <v>6106</v>
      </c>
      <c r="F12" s="295"/>
    </row>
    <row r="13" spans="1:6" ht="19.5" customHeight="1">
      <c r="A13" s="69"/>
      <c r="B13" s="311" t="s">
        <v>269</v>
      </c>
      <c r="C13" s="46"/>
      <c r="D13" s="46">
        <v>6106</v>
      </c>
      <c r="E13" s="46">
        <v>6106</v>
      </c>
      <c r="F13" s="46"/>
    </row>
    <row r="14" spans="1:6" ht="19.5" customHeight="1">
      <c r="A14" s="69" t="s">
        <v>10</v>
      </c>
      <c r="B14" s="309" t="s">
        <v>270</v>
      </c>
      <c r="C14" s="295"/>
      <c r="D14" s="295"/>
      <c r="E14" s="295"/>
      <c r="F14" s="295"/>
    </row>
    <row r="15" spans="1:6" ht="18.75" customHeight="1">
      <c r="A15" s="69"/>
      <c r="B15" s="309" t="s">
        <v>271</v>
      </c>
      <c r="C15" s="295"/>
      <c r="D15" s="295"/>
      <c r="E15" s="295"/>
      <c r="F15" s="295"/>
    </row>
    <row r="16" spans="1:6" ht="18.75" customHeight="1">
      <c r="A16" s="69"/>
      <c r="B16" s="309" t="s">
        <v>375</v>
      </c>
      <c r="C16" s="295"/>
      <c r="D16" s="295"/>
      <c r="E16" s="295"/>
      <c r="F16" s="295"/>
    </row>
    <row r="17" spans="1:6" ht="18.75" customHeight="1">
      <c r="A17" s="69"/>
      <c r="B17" s="309" t="s">
        <v>272</v>
      </c>
      <c r="C17" s="295"/>
      <c r="D17" s="295"/>
      <c r="E17" s="295"/>
      <c r="F17" s="295"/>
    </row>
    <row r="18" spans="1:6" ht="31.5" customHeight="1">
      <c r="A18" s="43" t="s">
        <v>12</v>
      </c>
      <c r="B18" s="309" t="s">
        <v>273</v>
      </c>
      <c r="C18" s="295"/>
      <c r="D18" s="295"/>
      <c r="E18" s="295"/>
      <c r="F18" s="295"/>
    </row>
    <row r="19" spans="1:6" ht="19.5" customHeight="1">
      <c r="A19" s="69"/>
      <c r="B19" s="309" t="s">
        <v>274</v>
      </c>
      <c r="C19" s="295"/>
      <c r="D19" s="295"/>
      <c r="E19" s="295"/>
      <c r="F19" s="295"/>
    </row>
    <row r="20" spans="1:6" ht="19.5" customHeight="1">
      <c r="A20" s="43" t="s">
        <v>14</v>
      </c>
      <c r="B20" s="311" t="s">
        <v>275</v>
      </c>
      <c r="C20" s="295"/>
      <c r="D20" s="295"/>
      <c r="E20" s="295"/>
      <c r="F20" s="295"/>
    </row>
    <row r="21" spans="1:6" ht="19.5" customHeight="1">
      <c r="A21" s="69"/>
      <c r="B21" s="309" t="s">
        <v>276</v>
      </c>
      <c r="C21" s="46"/>
      <c r="D21" s="46"/>
      <c r="E21" s="46"/>
      <c r="F21" s="46"/>
    </row>
    <row r="22" spans="1:6" ht="19.5" customHeight="1">
      <c r="A22" s="69" t="s">
        <v>16</v>
      </c>
      <c r="B22" s="309" t="s">
        <v>277</v>
      </c>
      <c r="C22" s="295"/>
      <c r="D22" s="295"/>
      <c r="E22" s="297"/>
      <c r="F22" s="295"/>
    </row>
    <row r="23" spans="1:6" ht="19.5" customHeight="1">
      <c r="A23" s="69" t="s">
        <v>18</v>
      </c>
      <c r="B23" s="309" t="s">
        <v>278</v>
      </c>
      <c r="C23" s="295"/>
      <c r="D23" s="295"/>
      <c r="E23" s="295"/>
      <c r="F23" s="295"/>
    </row>
    <row r="24" spans="1:6" ht="19.5" customHeight="1">
      <c r="A24" s="69"/>
      <c r="B24" s="311" t="s">
        <v>376</v>
      </c>
      <c r="C24" s="295"/>
      <c r="D24" s="295"/>
      <c r="E24" s="295"/>
      <c r="F24" s="295"/>
    </row>
    <row r="25" spans="1:6" ht="19.5" customHeight="1">
      <c r="A25" s="69"/>
      <c r="B25" s="311" t="s">
        <v>377</v>
      </c>
      <c r="C25" s="295"/>
      <c r="D25" s="295"/>
      <c r="E25" s="295"/>
      <c r="F25" s="295"/>
    </row>
    <row r="26" spans="1:6" ht="19.5" customHeight="1">
      <c r="A26" s="69"/>
      <c r="B26" s="311" t="s">
        <v>378</v>
      </c>
      <c r="C26" s="295"/>
      <c r="D26" s="295"/>
      <c r="E26" s="295"/>
      <c r="F26" s="295"/>
    </row>
    <row r="27" spans="1:6" ht="19.5" customHeight="1">
      <c r="A27" s="69"/>
      <c r="B27" s="311" t="s">
        <v>383</v>
      </c>
      <c r="C27" s="295"/>
      <c r="D27" s="295"/>
      <c r="E27" s="295"/>
      <c r="F27" s="295"/>
    </row>
    <row r="28" spans="1:6" ht="19.5" customHeight="1">
      <c r="A28" s="69"/>
      <c r="B28" s="311" t="s">
        <v>379</v>
      </c>
      <c r="C28" s="295">
        <v>25035</v>
      </c>
      <c r="D28" s="295">
        <v>18900</v>
      </c>
      <c r="E28" s="295">
        <v>14712</v>
      </c>
      <c r="F28" s="295">
        <v>24997</v>
      </c>
    </row>
    <row r="29" spans="1:6" ht="19.5" customHeight="1">
      <c r="A29" s="69"/>
      <c r="B29" s="311" t="s">
        <v>382</v>
      </c>
      <c r="C29" s="295"/>
      <c r="D29" s="295">
        <v>416</v>
      </c>
      <c r="E29" s="295">
        <v>416</v>
      </c>
      <c r="F29" s="295"/>
    </row>
    <row r="30" spans="1:6" ht="19.5" customHeight="1">
      <c r="A30" s="69"/>
      <c r="B30" s="311" t="s">
        <v>279</v>
      </c>
      <c r="C30" s="295">
        <f>+C24+C25+C26+C28+C29</f>
        <v>25035</v>
      </c>
      <c r="D30" s="295">
        <f>+D24+D25+D26+D28+D29</f>
        <v>19316</v>
      </c>
      <c r="E30" s="295">
        <f>+E24+E25+E26+E28+E29</f>
        <v>15128</v>
      </c>
      <c r="F30" s="295">
        <f>+F24+F25+F26+F28+F29</f>
        <v>24997</v>
      </c>
    </row>
    <row r="31" spans="1:6" s="112" customFormat="1" ht="30" customHeight="1">
      <c r="A31" s="465" t="s">
        <v>280</v>
      </c>
      <c r="B31" s="465"/>
      <c r="C31" s="331">
        <f>C13+C17+C19+C21+C22+C30</f>
        <v>25035</v>
      </c>
      <c r="D31" s="331">
        <f>D13+D17+D19+D21+D22+D30</f>
        <v>25422</v>
      </c>
      <c r="E31" s="331">
        <f>E13+E17+E19+E21+E22+E30</f>
        <v>21234</v>
      </c>
      <c r="F31" s="331">
        <f>F13+F17+F19+F21+F22+F30</f>
        <v>24997</v>
      </c>
    </row>
    <row r="32" spans="1:2" ht="16.5">
      <c r="A32" s="326"/>
      <c r="B32" s="207"/>
    </row>
    <row r="33" ht="16.5">
      <c r="B33" s="332"/>
    </row>
    <row r="34" ht="16.5">
      <c r="B34" s="332"/>
    </row>
    <row r="35" ht="16.5">
      <c r="B35" s="332"/>
    </row>
  </sheetData>
  <sheetProtection selectLockedCells="1" selectUnlockedCells="1"/>
  <mergeCells count="2">
    <mergeCell ref="A4:F4"/>
    <mergeCell ref="A31:B31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9">
      <selection activeCell="L33" sqref="L33"/>
    </sheetView>
  </sheetViews>
  <sheetFormatPr defaultColWidth="9.00390625" defaultRowHeight="12.75"/>
  <cols>
    <col min="1" max="1" width="38.75390625" style="98" customWidth="1"/>
    <col min="2" max="2" width="10.125" style="98" customWidth="1"/>
    <col min="3" max="3" width="10.875" style="98" customWidth="1"/>
    <col min="4" max="4" width="11.125" style="98" customWidth="1"/>
    <col min="5" max="5" width="10.375" style="98" customWidth="1"/>
    <col min="6" max="6" width="11.75390625" style="98" customWidth="1"/>
    <col min="7" max="7" width="9.125" style="98" customWidth="1"/>
  </cols>
  <sheetData>
    <row r="1" ht="14.25" customHeight="1">
      <c r="F1" s="99" t="s">
        <v>281</v>
      </c>
    </row>
    <row r="2" ht="12" customHeight="1">
      <c r="F2" s="99" t="s">
        <v>1</v>
      </c>
    </row>
    <row r="4" spans="1:6" ht="55.5" customHeight="1">
      <c r="A4" s="471" t="s">
        <v>346</v>
      </c>
      <c r="B4" s="471"/>
      <c r="C4" s="471"/>
      <c r="D4" s="471"/>
      <c r="E4" s="471"/>
      <c r="F4" s="471"/>
    </row>
    <row r="5" spans="1:5" ht="14.25" customHeight="1">
      <c r="A5" s="333"/>
      <c r="B5" s="334"/>
      <c r="C5" s="334"/>
      <c r="D5" s="334"/>
      <c r="E5" s="334"/>
    </row>
    <row r="7" ht="15.75">
      <c r="F7" s="99" t="s">
        <v>2</v>
      </c>
    </row>
    <row r="8" spans="1:6" ht="51" customHeight="1">
      <c r="A8" s="472" t="s">
        <v>4</v>
      </c>
      <c r="B8" s="472" t="s">
        <v>282</v>
      </c>
      <c r="C8" s="473" t="s">
        <v>283</v>
      </c>
      <c r="D8" s="474"/>
      <c r="E8" s="475"/>
      <c r="F8" s="472" t="s">
        <v>211</v>
      </c>
    </row>
    <row r="9" spans="1:6" ht="30.75" customHeight="1">
      <c r="A9" s="472"/>
      <c r="B9" s="472"/>
      <c r="C9" s="335" t="s">
        <v>284</v>
      </c>
      <c r="D9" s="335" t="s">
        <v>285</v>
      </c>
      <c r="E9" s="335" t="s">
        <v>286</v>
      </c>
      <c r="F9" s="472"/>
    </row>
    <row r="10" spans="1:6" ht="15.75">
      <c r="A10" s="47" t="s">
        <v>287</v>
      </c>
      <c r="B10" s="22">
        <v>66900</v>
      </c>
      <c r="C10" s="22">
        <v>66900</v>
      </c>
      <c r="D10" s="22">
        <v>66900</v>
      </c>
      <c r="E10" s="22">
        <v>66900</v>
      </c>
      <c r="F10" s="22">
        <f>B10+C10+D10+E10</f>
        <v>267600</v>
      </c>
    </row>
    <row r="11" spans="1:6" ht="15.75">
      <c r="A11" s="47" t="s">
        <v>288</v>
      </c>
      <c r="B11" s="22"/>
      <c r="C11" s="22"/>
      <c r="D11" s="22"/>
      <c r="E11" s="22"/>
      <c r="F11" s="22">
        <f aca="true" t="shared" si="0" ref="F11:F16">B11+C11+D11+E11</f>
        <v>0</v>
      </c>
    </row>
    <row r="12" spans="1:7" s="29" customFormat="1" ht="15.75">
      <c r="A12" s="47" t="s">
        <v>289</v>
      </c>
      <c r="B12" s="22"/>
      <c r="C12" s="22"/>
      <c r="D12" s="22"/>
      <c r="E12" s="22"/>
      <c r="F12" s="22">
        <f t="shared" si="0"/>
        <v>0</v>
      </c>
      <c r="G12" s="98"/>
    </row>
    <row r="13" spans="1:6" ht="17.25" customHeight="1">
      <c r="A13" s="47" t="s">
        <v>290</v>
      </c>
      <c r="B13" s="22"/>
      <c r="C13" s="22"/>
      <c r="D13" s="22"/>
      <c r="E13" s="22"/>
      <c r="F13" s="22">
        <f t="shared" si="0"/>
        <v>0</v>
      </c>
    </row>
    <row r="14" spans="1:6" ht="18" customHeight="1">
      <c r="A14" s="47" t="s">
        <v>291</v>
      </c>
      <c r="B14" s="22"/>
      <c r="C14" s="22"/>
      <c r="D14" s="22"/>
      <c r="E14" s="22"/>
      <c r="F14" s="22">
        <f t="shared" si="0"/>
        <v>0</v>
      </c>
    </row>
    <row r="15" spans="1:6" ht="18" customHeight="1">
      <c r="A15" s="47" t="s">
        <v>292</v>
      </c>
      <c r="B15" s="22">
        <f>B10+B11+B12+B13+B14</f>
        <v>66900</v>
      </c>
      <c r="C15" s="22">
        <f>C10+C11+C12+C13+C14</f>
        <v>66900</v>
      </c>
      <c r="D15" s="22">
        <f>D10+D11+D12+D13+D14</f>
        <v>66900</v>
      </c>
      <c r="E15" s="22">
        <f>E10+E11+E12+E13+E14</f>
        <v>66900</v>
      </c>
      <c r="F15" s="22">
        <f t="shared" si="0"/>
        <v>267600</v>
      </c>
    </row>
    <row r="16" spans="1:7" s="35" customFormat="1" ht="18" customHeight="1">
      <c r="A16" s="336" t="s">
        <v>293</v>
      </c>
      <c r="B16" s="31">
        <f>B15*0.5</f>
        <v>33450</v>
      </c>
      <c r="C16" s="31">
        <f>C15*0.5</f>
        <v>33450</v>
      </c>
      <c r="D16" s="31">
        <f>D15*0.5</f>
        <v>33450</v>
      </c>
      <c r="E16" s="31">
        <f>E15*0.5</f>
        <v>33450</v>
      </c>
      <c r="F16" s="31">
        <f t="shared" si="0"/>
        <v>133800</v>
      </c>
      <c r="G16" s="259"/>
    </row>
    <row r="17" spans="1:6" ht="18" customHeight="1">
      <c r="A17" s="47" t="s">
        <v>294</v>
      </c>
      <c r="B17" s="22"/>
      <c r="C17" s="22"/>
      <c r="D17" s="22"/>
      <c r="E17" s="22"/>
      <c r="F17" s="22">
        <f aca="true" t="shared" si="1" ref="F17:F26">B17+C17+D17+E17</f>
        <v>0</v>
      </c>
    </row>
    <row r="18" spans="1:6" ht="18" customHeight="1">
      <c r="A18" s="47" t="s">
        <v>295</v>
      </c>
      <c r="B18" s="22"/>
      <c r="C18" s="22"/>
      <c r="D18" s="22"/>
      <c r="E18" s="22"/>
      <c r="F18" s="22">
        <f t="shared" si="1"/>
        <v>0</v>
      </c>
    </row>
    <row r="19" spans="1:6" ht="18" customHeight="1">
      <c r="A19" s="47" t="s">
        <v>296</v>
      </c>
      <c r="B19" s="22"/>
      <c r="C19" s="22"/>
      <c r="D19" s="22"/>
      <c r="E19" s="22"/>
      <c r="F19" s="22">
        <f t="shared" si="1"/>
        <v>0</v>
      </c>
    </row>
    <row r="20" spans="1:6" ht="34.5" customHeight="1">
      <c r="A20" s="337" t="s">
        <v>297</v>
      </c>
      <c r="B20" s="22">
        <f>B17+B18+B19</f>
        <v>0</v>
      </c>
      <c r="C20" s="22">
        <f>C17+C18+C19</f>
        <v>0</v>
      </c>
      <c r="D20" s="22">
        <f>D17+D18+D19</f>
        <v>0</v>
      </c>
      <c r="E20" s="22">
        <f>E17+E18+E19</f>
        <v>0</v>
      </c>
      <c r="F20" s="22">
        <f t="shared" si="1"/>
        <v>0</v>
      </c>
    </row>
    <row r="21" spans="1:6" ht="18" customHeight="1">
      <c r="A21" s="47" t="s">
        <v>294</v>
      </c>
      <c r="B21" s="22"/>
      <c r="C21" s="22"/>
      <c r="D21" s="22"/>
      <c r="E21" s="22"/>
      <c r="F21" s="22">
        <f t="shared" si="1"/>
        <v>0</v>
      </c>
    </row>
    <row r="22" spans="1:6" ht="18" customHeight="1">
      <c r="A22" s="47" t="s">
        <v>295</v>
      </c>
      <c r="B22" s="22"/>
      <c r="C22" s="22"/>
      <c r="D22" s="22"/>
      <c r="E22" s="22"/>
      <c r="F22" s="22">
        <f t="shared" si="1"/>
        <v>0</v>
      </c>
    </row>
    <row r="23" spans="1:6" ht="18" customHeight="1">
      <c r="A23" s="47" t="s">
        <v>296</v>
      </c>
      <c r="B23" s="89"/>
      <c r="C23" s="89"/>
      <c r="D23" s="89"/>
      <c r="E23" s="89"/>
      <c r="F23" s="22">
        <f t="shared" si="1"/>
        <v>0</v>
      </c>
    </row>
    <row r="24" spans="1:6" ht="31.5" customHeight="1">
      <c r="A24" s="337" t="s">
        <v>298</v>
      </c>
      <c r="B24" s="22">
        <f>B21+B22+B23</f>
        <v>0</v>
      </c>
      <c r="C24" s="22">
        <f>C21+C22+C23</f>
        <v>0</v>
      </c>
      <c r="D24" s="22">
        <f>D21+D22+D23</f>
        <v>0</v>
      </c>
      <c r="E24" s="22">
        <f>E21+E22+E23</f>
        <v>0</v>
      </c>
      <c r="F24" s="22">
        <f t="shared" si="1"/>
        <v>0</v>
      </c>
    </row>
    <row r="25" spans="1:7" s="35" customFormat="1" ht="18" customHeight="1">
      <c r="A25" s="336" t="s">
        <v>299</v>
      </c>
      <c r="B25" s="31">
        <f>B20+B24</f>
        <v>0</v>
      </c>
      <c r="C25" s="31">
        <f>C20+C24</f>
        <v>0</v>
      </c>
      <c r="D25" s="31">
        <f>D20+D24</f>
        <v>0</v>
      </c>
      <c r="E25" s="31">
        <f>E20+E24</f>
        <v>0</v>
      </c>
      <c r="F25" s="31">
        <f t="shared" si="1"/>
        <v>0</v>
      </c>
      <c r="G25" s="259"/>
    </row>
    <row r="26" spans="1:7" s="35" customFormat="1" ht="33" customHeight="1">
      <c r="A26" s="338" t="s">
        <v>300</v>
      </c>
      <c r="B26" s="31">
        <f>B16-B25</f>
        <v>33450</v>
      </c>
      <c r="C26" s="31">
        <f>C16-C25</f>
        <v>33450</v>
      </c>
      <c r="D26" s="31">
        <f>D16-D25</f>
        <v>33450</v>
      </c>
      <c r="E26" s="31">
        <f>E16-E25</f>
        <v>33450</v>
      </c>
      <c r="F26" s="31">
        <f t="shared" si="1"/>
        <v>133800</v>
      </c>
      <c r="G26" s="259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1">
      <selection activeCell="E34" sqref="E34"/>
    </sheetView>
  </sheetViews>
  <sheetFormatPr defaultColWidth="9.00390625" defaultRowHeight="12.75"/>
  <cols>
    <col min="1" max="1" width="4.00390625" style="0" customWidth="1"/>
    <col min="2" max="2" width="29.25390625" style="0" customWidth="1"/>
    <col min="4" max="5" width="8.75390625" style="0" customWidth="1"/>
    <col min="6" max="6" width="8.875" style="0" customWidth="1"/>
    <col min="7" max="7" width="8.75390625" style="0" customWidth="1"/>
    <col min="8" max="8" width="8.25390625" style="0" customWidth="1"/>
    <col min="10" max="10" width="8.75390625" style="0" customWidth="1"/>
    <col min="11" max="11" width="8.625" style="0" customWidth="1"/>
    <col min="12" max="12" width="8.375" style="0" customWidth="1"/>
    <col min="13" max="14" width="8.75390625" style="0" customWidth="1"/>
  </cols>
  <sheetData>
    <row r="1" spans="1:15" ht="20.25">
      <c r="A1" s="98"/>
      <c r="B1" s="370"/>
      <c r="C1" s="371"/>
      <c r="D1" s="371"/>
      <c r="E1" s="371"/>
      <c r="F1" s="371"/>
      <c r="G1" s="371"/>
      <c r="H1" s="371"/>
      <c r="I1" s="371"/>
      <c r="J1" s="371"/>
      <c r="K1" s="371"/>
      <c r="L1" s="369"/>
      <c r="M1" s="371"/>
      <c r="N1" s="372"/>
      <c r="O1" s="372" t="s">
        <v>407</v>
      </c>
    </row>
    <row r="2" spans="1:15" ht="20.25">
      <c r="A2" s="98"/>
      <c r="B2" s="370"/>
      <c r="C2" s="371"/>
      <c r="D2" s="371"/>
      <c r="E2" s="371"/>
      <c r="F2" s="371"/>
      <c r="G2" s="371"/>
      <c r="H2" s="371"/>
      <c r="I2" s="371"/>
      <c r="J2" s="371"/>
      <c r="K2" s="371"/>
      <c r="L2" s="372"/>
      <c r="M2" s="371"/>
      <c r="N2" s="372"/>
      <c r="O2" s="372" t="s">
        <v>1</v>
      </c>
    </row>
    <row r="3" spans="1:15" ht="20.25">
      <c r="A3" s="476" t="s">
        <v>384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</row>
    <row r="4" spans="1:15" ht="15.75">
      <c r="A4" s="98"/>
      <c r="B4" s="373"/>
      <c r="C4" s="374"/>
      <c r="D4" s="374"/>
      <c r="E4" s="374"/>
      <c r="F4" s="374"/>
      <c r="G4" s="374"/>
      <c r="H4" s="374"/>
      <c r="I4" s="374"/>
      <c r="J4" s="374"/>
      <c r="K4" s="374"/>
      <c r="L4" s="375"/>
      <c r="M4" s="374"/>
      <c r="N4" s="375"/>
      <c r="O4" s="375" t="s">
        <v>2</v>
      </c>
    </row>
    <row r="5" spans="1:15" ht="24.75" customHeight="1">
      <c r="A5" s="376" t="s">
        <v>3</v>
      </c>
      <c r="B5" s="377" t="s">
        <v>4</v>
      </c>
      <c r="C5" s="378" t="s">
        <v>385</v>
      </c>
      <c r="D5" s="378" t="s">
        <v>386</v>
      </c>
      <c r="E5" s="378" t="s">
        <v>387</v>
      </c>
      <c r="F5" s="378" t="s">
        <v>388</v>
      </c>
      <c r="G5" s="378" t="s">
        <v>389</v>
      </c>
      <c r="H5" s="378" t="s">
        <v>390</v>
      </c>
      <c r="I5" s="378" t="s">
        <v>391</v>
      </c>
      <c r="J5" s="378" t="s">
        <v>392</v>
      </c>
      <c r="K5" s="378" t="s">
        <v>393</v>
      </c>
      <c r="L5" s="378" t="s">
        <v>394</v>
      </c>
      <c r="M5" s="378" t="s">
        <v>395</v>
      </c>
      <c r="N5" s="378" t="s">
        <v>396</v>
      </c>
      <c r="O5" s="379" t="s">
        <v>397</v>
      </c>
    </row>
    <row r="6" spans="1:15" ht="15.75">
      <c r="A6" s="380"/>
      <c r="B6" s="381" t="s">
        <v>5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3"/>
    </row>
    <row r="7" spans="1:15" ht="12.75">
      <c r="A7" s="384" t="s">
        <v>6</v>
      </c>
      <c r="B7" s="385" t="s">
        <v>398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7"/>
    </row>
    <row r="8" spans="1:15" ht="12.75">
      <c r="A8" s="388" t="s">
        <v>8</v>
      </c>
      <c r="B8" s="389" t="s">
        <v>164</v>
      </c>
      <c r="C8" s="390">
        <v>32342</v>
      </c>
      <c r="D8" s="390">
        <v>32342</v>
      </c>
      <c r="E8" s="390">
        <v>32342</v>
      </c>
      <c r="F8" s="390">
        <v>32342</v>
      </c>
      <c r="G8" s="390">
        <v>32342</v>
      </c>
      <c r="H8" s="390">
        <v>32342</v>
      </c>
      <c r="I8" s="390">
        <v>32342</v>
      </c>
      <c r="J8" s="390">
        <v>32342</v>
      </c>
      <c r="K8" s="390">
        <v>32342</v>
      </c>
      <c r="L8" s="390">
        <v>32342</v>
      </c>
      <c r="M8" s="390">
        <v>32342</v>
      </c>
      <c r="N8" s="390">
        <v>32342</v>
      </c>
      <c r="O8" s="387">
        <f>SUM(C8:N8)</f>
        <v>388104</v>
      </c>
    </row>
    <row r="9" spans="1:15" ht="12.75">
      <c r="A9" s="388" t="s">
        <v>10</v>
      </c>
      <c r="B9" s="389" t="s">
        <v>13</v>
      </c>
      <c r="C9" s="390"/>
      <c r="D9" s="390"/>
      <c r="E9" s="390">
        <v>33450</v>
      </c>
      <c r="F9" s="390"/>
      <c r="G9" s="390"/>
      <c r="H9" s="390"/>
      <c r="I9" s="390"/>
      <c r="J9" s="390"/>
      <c r="K9" s="390">
        <v>33450</v>
      </c>
      <c r="L9" s="390"/>
      <c r="M9" s="390"/>
      <c r="N9" s="390"/>
      <c r="O9" s="387">
        <v>66900</v>
      </c>
    </row>
    <row r="10" spans="1:15" ht="12.75">
      <c r="A10" s="388" t="s">
        <v>12</v>
      </c>
      <c r="B10" s="389" t="s">
        <v>15</v>
      </c>
      <c r="C10" s="390">
        <v>1162</v>
      </c>
      <c r="D10" s="390">
        <v>1162</v>
      </c>
      <c r="E10" s="390">
        <v>1163</v>
      </c>
      <c r="F10" s="390">
        <v>1163</v>
      </c>
      <c r="G10" s="390">
        <v>1163</v>
      </c>
      <c r="H10" s="390">
        <v>1163</v>
      </c>
      <c r="I10" s="390">
        <v>1163</v>
      </c>
      <c r="J10" s="390">
        <v>1163</v>
      </c>
      <c r="K10" s="390">
        <v>1163</v>
      </c>
      <c r="L10" s="390">
        <v>1163</v>
      </c>
      <c r="M10" s="390">
        <v>1163</v>
      </c>
      <c r="N10" s="390">
        <v>1163</v>
      </c>
      <c r="O10" s="387">
        <f>SUM(C10:N10)</f>
        <v>13954</v>
      </c>
    </row>
    <row r="11" spans="1:15" ht="12.75">
      <c r="A11" s="388" t="s">
        <v>14</v>
      </c>
      <c r="B11" s="389" t="s">
        <v>82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87"/>
    </row>
    <row r="12" spans="1:15" ht="12.75">
      <c r="A12" s="388"/>
      <c r="B12" s="391" t="s">
        <v>399</v>
      </c>
      <c r="C12" s="392">
        <f>SUM(C8:C11)</f>
        <v>33504</v>
      </c>
      <c r="D12" s="392">
        <f aca="true" t="shared" si="0" ref="D12:O12">SUM(D8:D11)</f>
        <v>33504</v>
      </c>
      <c r="E12" s="392">
        <f t="shared" si="0"/>
        <v>66955</v>
      </c>
      <c r="F12" s="392">
        <f t="shared" si="0"/>
        <v>33505</v>
      </c>
      <c r="G12" s="392">
        <f t="shared" si="0"/>
        <v>33505</v>
      </c>
      <c r="H12" s="392">
        <f t="shared" si="0"/>
        <v>33505</v>
      </c>
      <c r="I12" s="392">
        <f t="shared" si="0"/>
        <v>33505</v>
      </c>
      <c r="J12" s="392">
        <f t="shared" si="0"/>
        <v>33505</v>
      </c>
      <c r="K12" s="392">
        <f t="shared" si="0"/>
        <v>66955</v>
      </c>
      <c r="L12" s="392">
        <f t="shared" si="0"/>
        <v>33505</v>
      </c>
      <c r="M12" s="392">
        <f t="shared" si="0"/>
        <v>33505</v>
      </c>
      <c r="N12" s="392">
        <f t="shared" si="0"/>
        <v>33505</v>
      </c>
      <c r="O12" s="392">
        <f t="shared" si="0"/>
        <v>468958</v>
      </c>
    </row>
    <row r="13" spans="1:15" ht="12.75">
      <c r="A13" s="384" t="s">
        <v>23</v>
      </c>
      <c r="B13" s="385" t="s">
        <v>400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7"/>
    </row>
    <row r="14" spans="1:15" ht="12.75">
      <c r="A14" s="388" t="s">
        <v>8</v>
      </c>
      <c r="B14" s="389" t="s">
        <v>11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7"/>
    </row>
    <row r="15" spans="1:15" ht="12.75">
      <c r="A15" s="388" t="s">
        <v>10</v>
      </c>
      <c r="B15" s="393" t="s">
        <v>17</v>
      </c>
      <c r="C15" s="394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87"/>
    </row>
    <row r="16" spans="1:15" ht="12.75">
      <c r="A16" s="388" t="s">
        <v>12</v>
      </c>
      <c r="B16" s="389" t="s">
        <v>87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7"/>
    </row>
    <row r="17" spans="1:15" ht="12.75">
      <c r="A17" s="388"/>
      <c r="B17" s="385" t="s">
        <v>401</v>
      </c>
      <c r="C17" s="392">
        <f>SUM(C14:C16)</f>
        <v>0</v>
      </c>
      <c r="D17" s="392">
        <f aca="true" t="shared" si="1" ref="D17:O17">SUM(D14:D16)</f>
        <v>0</v>
      </c>
      <c r="E17" s="392">
        <f t="shared" si="1"/>
        <v>0</v>
      </c>
      <c r="F17" s="392">
        <f t="shared" si="1"/>
        <v>0</v>
      </c>
      <c r="G17" s="392">
        <f t="shared" si="1"/>
        <v>0</v>
      </c>
      <c r="H17" s="392">
        <f t="shared" si="1"/>
        <v>0</v>
      </c>
      <c r="I17" s="392">
        <f t="shared" si="1"/>
        <v>0</v>
      </c>
      <c r="J17" s="392">
        <f t="shared" si="1"/>
        <v>0</v>
      </c>
      <c r="K17" s="392">
        <f t="shared" si="1"/>
        <v>0</v>
      </c>
      <c r="L17" s="392">
        <f t="shared" si="1"/>
        <v>0</v>
      </c>
      <c r="M17" s="392">
        <f t="shared" si="1"/>
        <v>0</v>
      </c>
      <c r="N17" s="392">
        <f t="shared" si="1"/>
        <v>0</v>
      </c>
      <c r="O17" s="392">
        <f t="shared" si="1"/>
        <v>0</v>
      </c>
    </row>
    <row r="18" spans="1:15" ht="12.75">
      <c r="A18" s="388"/>
      <c r="B18" s="391" t="s">
        <v>402</v>
      </c>
      <c r="C18" s="392">
        <f>C12+C17</f>
        <v>33504</v>
      </c>
      <c r="D18" s="392">
        <f aca="true" t="shared" si="2" ref="D18:O18">D12+D17</f>
        <v>33504</v>
      </c>
      <c r="E18" s="392">
        <f t="shared" si="2"/>
        <v>66955</v>
      </c>
      <c r="F18" s="392">
        <f t="shared" si="2"/>
        <v>33505</v>
      </c>
      <c r="G18" s="392">
        <f t="shared" si="2"/>
        <v>33505</v>
      </c>
      <c r="H18" s="392">
        <f t="shared" si="2"/>
        <v>33505</v>
      </c>
      <c r="I18" s="392">
        <f t="shared" si="2"/>
        <v>33505</v>
      </c>
      <c r="J18" s="392">
        <f t="shared" si="2"/>
        <v>33505</v>
      </c>
      <c r="K18" s="392">
        <f t="shared" si="2"/>
        <v>66955</v>
      </c>
      <c r="L18" s="392">
        <f t="shared" si="2"/>
        <v>33505</v>
      </c>
      <c r="M18" s="392">
        <f t="shared" si="2"/>
        <v>33505</v>
      </c>
      <c r="N18" s="392">
        <f t="shared" si="2"/>
        <v>33505</v>
      </c>
      <c r="O18" s="392">
        <f t="shared" si="2"/>
        <v>468958</v>
      </c>
    </row>
    <row r="19" spans="1:15" ht="12.75">
      <c r="A19" s="384" t="s">
        <v>53</v>
      </c>
      <c r="B19" s="385" t="s">
        <v>92</v>
      </c>
      <c r="C19" s="386">
        <v>36522</v>
      </c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7">
        <v>36522</v>
      </c>
    </row>
    <row r="20" spans="1:15" ht="12.75">
      <c r="A20" s="388"/>
      <c r="B20" s="391" t="s">
        <v>170</v>
      </c>
      <c r="C20" s="392">
        <f>C18+C19</f>
        <v>70026</v>
      </c>
      <c r="D20" s="392">
        <f aca="true" t="shared" si="3" ref="D20:O20">D18+D19</f>
        <v>33504</v>
      </c>
      <c r="E20" s="392">
        <f t="shared" si="3"/>
        <v>66955</v>
      </c>
      <c r="F20" s="392">
        <f t="shared" si="3"/>
        <v>33505</v>
      </c>
      <c r="G20" s="392">
        <f t="shared" si="3"/>
        <v>33505</v>
      </c>
      <c r="H20" s="392">
        <f t="shared" si="3"/>
        <v>33505</v>
      </c>
      <c r="I20" s="392">
        <f t="shared" si="3"/>
        <v>33505</v>
      </c>
      <c r="J20" s="392">
        <f t="shared" si="3"/>
        <v>33505</v>
      </c>
      <c r="K20" s="392">
        <f t="shared" si="3"/>
        <v>66955</v>
      </c>
      <c r="L20" s="392">
        <f t="shared" si="3"/>
        <v>33505</v>
      </c>
      <c r="M20" s="392">
        <f t="shared" si="3"/>
        <v>33505</v>
      </c>
      <c r="N20" s="392">
        <f t="shared" si="3"/>
        <v>33505</v>
      </c>
      <c r="O20" s="392">
        <f t="shared" si="3"/>
        <v>505480</v>
      </c>
    </row>
    <row r="21" spans="1:15" ht="12.75">
      <c r="A21" s="388"/>
      <c r="B21" s="395" t="s">
        <v>26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87"/>
    </row>
    <row r="22" spans="1:15" ht="12.75">
      <c r="A22" s="384" t="s">
        <v>6</v>
      </c>
      <c r="B22" s="395" t="s">
        <v>172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87"/>
    </row>
    <row r="23" spans="1:16" ht="12.75">
      <c r="A23" s="388" t="s">
        <v>8</v>
      </c>
      <c r="B23" s="397" t="s">
        <v>403</v>
      </c>
      <c r="C23" s="396">
        <v>12283</v>
      </c>
      <c r="D23" s="396">
        <v>12283</v>
      </c>
      <c r="E23" s="396">
        <v>12283</v>
      </c>
      <c r="F23" s="396">
        <v>12283</v>
      </c>
      <c r="G23" s="396">
        <v>12283</v>
      </c>
      <c r="H23" s="396">
        <v>12283</v>
      </c>
      <c r="I23" s="396">
        <v>12284</v>
      </c>
      <c r="J23" s="396">
        <v>12284</v>
      </c>
      <c r="K23" s="396">
        <v>12284</v>
      </c>
      <c r="L23" s="396">
        <v>12284</v>
      </c>
      <c r="M23" s="396">
        <v>12284</v>
      </c>
      <c r="N23" s="396">
        <v>12284</v>
      </c>
      <c r="O23" s="387">
        <f aca="true" t="shared" si="4" ref="O23:O28">SUM(C23:N23)</f>
        <v>147402</v>
      </c>
      <c r="P23" s="437"/>
    </row>
    <row r="24" spans="1:16" ht="12.75">
      <c r="A24" s="388" t="s">
        <v>10</v>
      </c>
      <c r="B24" s="397" t="s">
        <v>404</v>
      </c>
      <c r="C24" s="396">
        <v>1875</v>
      </c>
      <c r="D24" s="396">
        <v>1875</v>
      </c>
      <c r="E24" s="396">
        <v>1875</v>
      </c>
      <c r="F24" s="396">
        <v>1875</v>
      </c>
      <c r="G24" s="396">
        <v>1875</v>
      </c>
      <c r="H24" s="396">
        <v>1875</v>
      </c>
      <c r="I24" s="396">
        <v>1875</v>
      </c>
      <c r="J24" s="396">
        <v>1876</v>
      </c>
      <c r="K24" s="396">
        <v>1876</v>
      </c>
      <c r="L24" s="396">
        <v>1876</v>
      </c>
      <c r="M24" s="396">
        <v>1876</v>
      </c>
      <c r="N24" s="396">
        <v>1876</v>
      </c>
      <c r="O24" s="387">
        <f t="shared" si="4"/>
        <v>22505</v>
      </c>
      <c r="P24" s="437"/>
    </row>
    <row r="25" spans="1:15" ht="12.75">
      <c r="A25" s="388" t="s">
        <v>12</v>
      </c>
      <c r="B25" s="397" t="s">
        <v>30</v>
      </c>
      <c r="C25" s="396">
        <v>9933</v>
      </c>
      <c r="D25" s="396">
        <v>9933</v>
      </c>
      <c r="E25" s="396">
        <v>9534</v>
      </c>
      <c r="F25" s="396">
        <v>9934</v>
      </c>
      <c r="G25" s="396">
        <v>9934</v>
      </c>
      <c r="H25" s="396">
        <v>9934</v>
      </c>
      <c r="I25" s="396">
        <v>9934</v>
      </c>
      <c r="J25" s="396">
        <v>9934</v>
      </c>
      <c r="K25" s="396">
        <v>9934</v>
      </c>
      <c r="L25" s="396">
        <v>9934</v>
      </c>
      <c r="M25" s="396">
        <v>9934</v>
      </c>
      <c r="N25" s="396">
        <v>9934</v>
      </c>
      <c r="O25" s="387">
        <f t="shared" si="4"/>
        <v>118806</v>
      </c>
    </row>
    <row r="26" spans="1:15" ht="12.75">
      <c r="A26" s="388" t="s">
        <v>14</v>
      </c>
      <c r="B26" s="397" t="s">
        <v>31</v>
      </c>
      <c r="C26" s="396">
        <v>2084</v>
      </c>
      <c r="D26" s="396">
        <v>2083</v>
      </c>
      <c r="E26" s="396">
        <v>2083</v>
      </c>
      <c r="F26" s="396">
        <v>2083</v>
      </c>
      <c r="G26" s="396">
        <v>2083</v>
      </c>
      <c r="H26" s="396">
        <v>2083</v>
      </c>
      <c r="I26" s="396">
        <v>2083</v>
      </c>
      <c r="J26" s="396">
        <v>2083</v>
      </c>
      <c r="K26" s="396">
        <v>2083</v>
      </c>
      <c r="L26" s="396">
        <v>2083</v>
      </c>
      <c r="M26" s="396">
        <v>2083</v>
      </c>
      <c r="N26" s="396">
        <v>2083</v>
      </c>
      <c r="O26" s="387">
        <f t="shared" si="4"/>
        <v>24997</v>
      </c>
    </row>
    <row r="27" spans="1:15" ht="12.75">
      <c r="A27" s="388" t="s">
        <v>16</v>
      </c>
      <c r="B27" s="397" t="s">
        <v>32</v>
      </c>
      <c r="C27" s="396">
        <v>12157</v>
      </c>
      <c r="D27" s="396">
        <v>12157</v>
      </c>
      <c r="E27" s="396">
        <v>12557</v>
      </c>
      <c r="F27" s="396">
        <v>12157</v>
      </c>
      <c r="G27" s="396">
        <v>12158</v>
      </c>
      <c r="H27" s="396">
        <v>12158</v>
      </c>
      <c r="I27" s="396">
        <v>12158</v>
      </c>
      <c r="J27" s="396">
        <v>12158</v>
      </c>
      <c r="K27" s="396">
        <v>12158</v>
      </c>
      <c r="L27" s="396">
        <v>12158</v>
      </c>
      <c r="M27" s="396">
        <v>12158</v>
      </c>
      <c r="N27" s="396">
        <v>12158</v>
      </c>
      <c r="O27" s="387">
        <f t="shared" si="4"/>
        <v>146292</v>
      </c>
    </row>
    <row r="28" spans="1:15" ht="12.75">
      <c r="A28" s="388"/>
      <c r="B28" s="395" t="s">
        <v>152</v>
      </c>
      <c r="C28" s="398">
        <f>C23+C24+C25+C26+C27</f>
        <v>38332</v>
      </c>
      <c r="D28" s="398">
        <f aca="true" t="shared" si="5" ref="D28:N28">D23+D24+D25+D26+D27</f>
        <v>38331</v>
      </c>
      <c r="E28" s="398">
        <f t="shared" si="5"/>
        <v>38332</v>
      </c>
      <c r="F28" s="398">
        <f t="shared" si="5"/>
        <v>38332</v>
      </c>
      <c r="G28" s="398">
        <f t="shared" si="5"/>
        <v>38333</v>
      </c>
      <c r="H28" s="398">
        <f t="shared" si="5"/>
        <v>38333</v>
      </c>
      <c r="I28" s="398">
        <f t="shared" si="5"/>
        <v>38334</v>
      </c>
      <c r="J28" s="398">
        <f t="shared" si="5"/>
        <v>38335</v>
      </c>
      <c r="K28" s="398">
        <f t="shared" si="5"/>
        <v>38335</v>
      </c>
      <c r="L28" s="398">
        <f t="shared" si="5"/>
        <v>38335</v>
      </c>
      <c r="M28" s="398">
        <f t="shared" si="5"/>
        <v>38335</v>
      </c>
      <c r="N28" s="398">
        <f t="shared" si="5"/>
        <v>38335</v>
      </c>
      <c r="O28" s="438">
        <f t="shared" si="4"/>
        <v>460002</v>
      </c>
    </row>
    <row r="29" spans="1:15" ht="12.75">
      <c r="A29" s="384" t="s">
        <v>23</v>
      </c>
      <c r="B29" s="395" t="s">
        <v>176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87"/>
    </row>
    <row r="30" spans="1:15" ht="12.75">
      <c r="A30" s="399" t="s">
        <v>8</v>
      </c>
      <c r="B30" s="397" t="s">
        <v>34</v>
      </c>
      <c r="C30" s="396"/>
      <c r="D30" s="396"/>
      <c r="E30" s="396"/>
      <c r="F30" s="396"/>
      <c r="G30" s="396"/>
      <c r="H30" s="396"/>
      <c r="I30" s="396">
        <v>20189</v>
      </c>
      <c r="J30" s="396"/>
      <c r="K30" s="396"/>
      <c r="L30" s="396"/>
      <c r="M30" s="396"/>
      <c r="N30" s="396"/>
      <c r="O30" s="387">
        <f>C30+D30+E30+F30+G30+H30+I30+J30+K30+L30+M30+N30</f>
        <v>20189</v>
      </c>
    </row>
    <row r="31" spans="1:15" ht="12.75">
      <c r="A31" s="399" t="s">
        <v>10</v>
      </c>
      <c r="B31" s="397" t="s">
        <v>35</v>
      </c>
      <c r="C31" s="396"/>
      <c r="D31" s="396"/>
      <c r="E31" s="396">
        <v>16174</v>
      </c>
      <c r="F31" s="396"/>
      <c r="G31" s="396"/>
      <c r="H31" s="396"/>
      <c r="I31" s="396"/>
      <c r="J31" s="396"/>
      <c r="K31" s="396"/>
      <c r="L31" s="396"/>
      <c r="M31" s="396"/>
      <c r="N31" s="396"/>
      <c r="O31" s="387">
        <f>C31+D31+E31+F31+G31+H31+I31+J31+K31+L31+M31+N31</f>
        <v>16174</v>
      </c>
    </row>
    <row r="32" spans="1:15" ht="12.75">
      <c r="A32" s="399" t="s">
        <v>12</v>
      </c>
      <c r="B32" s="397" t="s">
        <v>37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87">
        <f>C32+D32+E32+F32+G32+H32+I32+J32+K32+L32+M32+N32</f>
        <v>0</v>
      </c>
    </row>
    <row r="33" spans="1:15" ht="12.75">
      <c r="A33" s="388"/>
      <c r="B33" s="395" t="s">
        <v>405</v>
      </c>
      <c r="C33" s="398">
        <f>C31+C32+C30</f>
        <v>0</v>
      </c>
      <c r="D33" s="398">
        <f aca="true" t="shared" si="6" ref="D33:O33">D31+D32+D30</f>
        <v>0</v>
      </c>
      <c r="E33" s="398">
        <f t="shared" si="6"/>
        <v>16174</v>
      </c>
      <c r="F33" s="398">
        <f t="shared" si="6"/>
        <v>0</v>
      </c>
      <c r="G33" s="398">
        <f t="shared" si="6"/>
        <v>0</v>
      </c>
      <c r="H33" s="398">
        <f t="shared" si="6"/>
        <v>0</v>
      </c>
      <c r="I33" s="398">
        <f t="shared" si="6"/>
        <v>20189</v>
      </c>
      <c r="J33" s="398">
        <f t="shared" si="6"/>
        <v>0</v>
      </c>
      <c r="K33" s="398">
        <f t="shared" si="6"/>
        <v>0</v>
      </c>
      <c r="L33" s="398">
        <f t="shared" si="6"/>
        <v>0</v>
      </c>
      <c r="M33" s="398">
        <f t="shared" si="6"/>
        <v>0</v>
      </c>
      <c r="N33" s="398">
        <f t="shared" si="6"/>
        <v>0</v>
      </c>
      <c r="O33" s="398">
        <f t="shared" si="6"/>
        <v>36363</v>
      </c>
    </row>
    <row r="34" spans="1:15" ht="12.75">
      <c r="A34" s="384" t="s">
        <v>53</v>
      </c>
      <c r="B34" s="395" t="s">
        <v>39</v>
      </c>
      <c r="C34" s="396">
        <v>9115</v>
      </c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87">
        <v>9115</v>
      </c>
    </row>
    <row r="35" spans="1:15" ht="15.75">
      <c r="A35" s="400"/>
      <c r="B35" s="395" t="s">
        <v>406</v>
      </c>
      <c r="C35" s="398">
        <f>C28+C33+C34</f>
        <v>47447</v>
      </c>
      <c r="D35" s="398">
        <f aca="true" t="shared" si="7" ref="D35:O35">D28+D33+D34</f>
        <v>38331</v>
      </c>
      <c r="E35" s="398">
        <f t="shared" si="7"/>
        <v>54506</v>
      </c>
      <c r="F35" s="398">
        <f t="shared" si="7"/>
        <v>38332</v>
      </c>
      <c r="G35" s="398">
        <f t="shared" si="7"/>
        <v>38333</v>
      </c>
      <c r="H35" s="398">
        <f t="shared" si="7"/>
        <v>38333</v>
      </c>
      <c r="I35" s="398">
        <f t="shared" si="7"/>
        <v>58523</v>
      </c>
      <c r="J35" s="398">
        <f t="shared" si="7"/>
        <v>38335</v>
      </c>
      <c r="K35" s="398">
        <f t="shared" si="7"/>
        <v>38335</v>
      </c>
      <c r="L35" s="398">
        <f t="shared" si="7"/>
        <v>38335</v>
      </c>
      <c r="M35" s="398">
        <f t="shared" si="7"/>
        <v>38335</v>
      </c>
      <c r="N35" s="398">
        <f t="shared" si="7"/>
        <v>38335</v>
      </c>
      <c r="O35" s="398">
        <f t="shared" si="7"/>
        <v>505480</v>
      </c>
    </row>
  </sheetData>
  <sheetProtection/>
  <mergeCells count="1">
    <mergeCell ref="A3:O3"/>
  </mergeCells>
  <printOptions/>
  <pageMargins left="0.17" right="0.17" top="0.17" bottom="0.17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9"/>
  <sheetViews>
    <sheetView zoomScalePageLayoutView="0" workbookViewId="0" topLeftCell="A1">
      <selection activeCell="E19" sqref="E19"/>
    </sheetView>
  </sheetViews>
  <sheetFormatPr defaultColWidth="7.875" defaultRowHeight="12.75"/>
  <cols>
    <col min="1" max="1" width="5.00390625" style="53" customWidth="1"/>
    <col min="2" max="2" width="43.00390625" style="54" customWidth="1"/>
    <col min="3" max="5" width="11.375" style="55" customWidth="1"/>
    <col min="6" max="6" width="11.375" style="3" customWidth="1"/>
    <col min="7" max="7" width="12.875" style="56" customWidth="1"/>
    <col min="8" max="8" width="8.375" style="56" customWidth="1"/>
    <col min="9" max="9" width="8.375" style="56" bestFit="1" customWidth="1"/>
    <col min="10" max="248" width="7.875" style="56" customWidth="1"/>
  </cols>
  <sheetData>
    <row r="2" spans="2:6" ht="15.75">
      <c r="B2" s="57"/>
      <c r="E2" s="58"/>
      <c r="F2" s="58"/>
    </row>
    <row r="3" spans="2:6" ht="12" customHeight="1">
      <c r="B3" s="57"/>
      <c r="E3" s="7"/>
      <c r="F3" s="7"/>
    </row>
    <row r="4" spans="1:6" ht="22.5" customHeight="1">
      <c r="A4" s="440" t="s">
        <v>438</v>
      </c>
      <c r="B4" s="440"/>
      <c r="C4" s="440"/>
      <c r="D4" s="440"/>
      <c r="E4" s="440"/>
      <c r="F4" s="440"/>
    </row>
    <row r="5" ht="21.75" customHeight="1">
      <c r="B5" s="60"/>
    </row>
    <row r="6" spans="2:6" ht="12.75" customHeight="1">
      <c r="B6" s="61"/>
      <c r="E6" s="7"/>
      <c r="F6" s="7" t="s">
        <v>2</v>
      </c>
    </row>
    <row r="7" spans="1:256" s="63" customFormat="1" ht="47.25" customHeight="1">
      <c r="A7" s="13" t="s">
        <v>3</v>
      </c>
      <c r="B7" s="62" t="s">
        <v>4</v>
      </c>
      <c r="C7" s="17" t="s">
        <v>417</v>
      </c>
      <c r="D7" s="15" t="s">
        <v>436</v>
      </c>
      <c r="E7" s="16" t="s">
        <v>437</v>
      </c>
      <c r="F7" s="17" t="s">
        <v>432</v>
      </c>
      <c r="IO7" s="64"/>
      <c r="IP7" s="64"/>
      <c r="IQ7" s="64"/>
      <c r="IR7" s="64"/>
      <c r="IS7" s="64"/>
      <c r="IT7" s="64"/>
      <c r="IU7" s="64"/>
      <c r="IV7" s="64"/>
    </row>
    <row r="8" spans="1:6" ht="17.25" customHeight="1">
      <c r="A8" s="48" t="s">
        <v>6</v>
      </c>
      <c r="B8" s="65" t="s">
        <v>9</v>
      </c>
      <c r="C8" s="22"/>
      <c r="D8" s="46"/>
      <c r="E8" s="22"/>
      <c r="F8" s="22"/>
    </row>
    <row r="9" spans="1:6" ht="17.25" customHeight="1">
      <c r="A9" s="43" t="s">
        <v>8</v>
      </c>
      <c r="B9" s="66" t="s">
        <v>42</v>
      </c>
      <c r="C9" s="22"/>
      <c r="D9" s="46"/>
      <c r="E9" s="22"/>
      <c r="F9" s="22"/>
    </row>
    <row r="10" spans="1:6" ht="17.25" customHeight="1">
      <c r="A10" s="43"/>
      <c r="B10" s="67" t="s">
        <v>43</v>
      </c>
      <c r="C10" s="22">
        <v>78795</v>
      </c>
      <c r="D10" s="46">
        <v>88869</v>
      </c>
      <c r="E10" s="22">
        <v>79936</v>
      </c>
      <c r="F10" s="22">
        <v>80581</v>
      </c>
    </row>
    <row r="11" spans="1:9" ht="17.25" customHeight="1">
      <c r="A11" s="43"/>
      <c r="B11" s="67" t="s">
        <v>44</v>
      </c>
      <c r="C11" s="22">
        <v>93212</v>
      </c>
      <c r="D11" s="46">
        <v>93212</v>
      </c>
      <c r="E11" s="22">
        <v>98963</v>
      </c>
      <c r="F11" s="22">
        <v>100148</v>
      </c>
      <c r="I11" s="68"/>
    </row>
    <row r="12" spans="1:6" ht="17.25" customHeight="1">
      <c r="A12" s="43"/>
      <c r="B12" s="67" t="s">
        <v>45</v>
      </c>
      <c r="C12" s="22">
        <v>80701</v>
      </c>
      <c r="D12" s="22">
        <v>74695</v>
      </c>
      <c r="E12" s="22">
        <v>80183</v>
      </c>
      <c r="F12" s="22">
        <v>78493</v>
      </c>
    </row>
    <row r="13" spans="1:6" ht="17.25" customHeight="1">
      <c r="A13" s="43"/>
      <c r="B13" s="67" t="s">
        <v>46</v>
      </c>
      <c r="C13" s="22">
        <v>3462</v>
      </c>
      <c r="D13" s="46">
        <v>3462</v>
      </c>
      <c r="E13" s="22">
        <v>3887</v>
      </c>
      <c r="F13" s="22">
        <v>3641</v>
      </c>
    </row>
    <row r="14" spans="1:6" ht="17.25" customHeight="1">
      <c r="A14" s="43"/>
      <c r="B14" s="67" t="s">
        <v>336</v>
      </c>
      <c r="C14" s="22">
        <v>0</v>
      </c>
      <c r="D14" s="46">
        <v>6195</v>
      </c>
      <c r="E14" s="22">
        <v>8740</v>
      </c>
      <c r="F14" s="22">
        <v>0</v>
      </c>
    </row>
    <row r="15" spans="1:6" ht="17.25" customHeight="1">
      <c r="A15" s="69" t="s">
        <v>10</v>
      </c>
      <c r="B15" s="67" t="s">
        <v>47</v>
      </c>
      <c r="C15" s="22">
        <v>107388</v>
      </c>
      <c r="D15" s="46">
        <v>141987</v>
      </c>
      <c r="E15" s="22">
        <v>123016</v>
      </c>
      <c r="F15" s="22">
        <v>125241</v>
      </c>
    </row>
    <row r="16" spans="1:256" s="71" customFormat="1" ht="17.25" customHeight="1">
      <c r="A16" s="70"/>
      <c r="B16" s="65" t="s">
        <v>48</v>
      </c>
      <c r="C16" s="31">
        <f>C10+C11+C12+C13+C14+C15</f>
        <v>363558</v>
      </c>
      <c r="D16" s="31">
        <f>D10+D11+D12+D13+D14+D15</f>
        <v>408420</v>
      </c>
      <c r="E16" s="31">
        <f>E10+E11+E12+E13+E14+E15</f>
        <v>394725</v>
      </c>
      <c r="F16" s="31">
        <f>F10+F11+F12+F13+F14+F15</f>
        <v>388104</v>
      </c>
      <c r="IO16" s="72"/>
      <c r="IP16" s="72"/>
      <c r="IQ16" s="72"/>
      <c r="IR16" s="72"/>
      <c r="IS16" s="72"/>
      <c r="IT16" s="72"/>
      <c r="IU16" s="72"/>
      <c r="IV16" s="72"/>
    </row>
    <row r="17" spans="1:256" s="73" customFormat="1" ht="17.25" customHeight="1">
      <c r="A17" s="48" t="s">
        <v>23</v>
      </c>
      <c r="B17" s="65" t="s">
        <v>49</v>
      </c>
      <c r="C17" s="31"/>
      <c r="D17" s="51"/>
      <c r="E17" s="31"/>
      <c r="F17" s="31"/>
      <c r="IO17" s="35"/>
      <c r="IP17" s="35"/>
      <c r="IQ17" s="35"/>
      <c r="IR17" s="35"/>
      <c r="IS17" s="35"/>
      <c r="IT17" s="35"/>
      <c r="IU17" s="35"/>
      <c r="IV17" s="35"/>
    </row>
    <row r="18" spans="1:6" ht="17.25" customHeight="1">
      <c r="A18" s="43" t="s">
        <v>8</v>
      </c>
      <c r="B18" s="67" t="s">
        <v>50</v>
      </c>
      <c r="C18" s="74"/>
      <c r="D18" s="74"/>
      <c r="E18" s="74"/>
      <c r="F18" s="74"/>
    </row>
    <row r="19" spans="1:6" ht="17.25" customHeight="1">
      <c r="A19" s="43" t="s">
        <v>10</v>
      </c>
      <c r="B19" s="67" t="s">
        <v>51</v>
      </c>
      <c r="C19" s="74"/>
      <c r="D19" s="74"/>
      <c r="E19" s="74"/>
      <c r="F19" s="74"/>
    </row>
    <row r="20" spans="1:256" s="73" customFormat="1" ht="17.25" customHeight="1">
      <c r="A20" s="48"/>
      <c r="B20" s="65" t="s">
        <v>52</v>
      </c>
      <c r="C20" s="75">
        <f>C18+C19</f>
        <v>0</v>
      </c>
      <c r="D20" s="75">
        <v>0</v>
      </c>
      <c r="E20" s="75">
        <v>0</v>
      </c>
      <c r="F20" s="75">
        <v>0</v>
      </c>
      <c r="IO20" s="35"/>
      <c r="IP20" s="35"/>
      <c r="IQ20" s="35"/>
      <c r="IR20" s="35"/>
      <c r="IS20" s="35"/>
      <c r="IT20" s="35"/>
      <c r="IU20" s="35"/>
      <c r="IV20" s="35"/>
    </row>
    <row r="21" spans="1:6" ht="17.25" customHeight="1">
      <c r="A21" s="48" t="s">
        <v>53</v>
      </c>
      <c r="B21" s="65" t="s">
        <v>13</v>
      </c>
      <c r="C21" s="22"/>
      <c r="D21" s="46"/>
      <c r="E21" s="22"/>
      <c r="F21" s="22"/>
    </row>
    <row r="22" spans="1:6" ht="17.25" customHeight="1">
      <c r="A22" s="43" t="s">
        <v>8</v>
      </c>
      <c r="B22" s="67" t="s">
        <v>54</v>
      </c>
      <c r="C22" s="22"/>
      <c r="D22" s="46"/>
      <c r="E22" s="22"/>
      <c r="F22" s="22"/>
    </row>
    <row r="23" spans="1:6" ht="17.25" customHeight="1">
      <c r="A23" s="43" t="s">
        <v>10</v>
      </c>
      <c r="B23" s="67" t="s">
        <v>55</v>
      </c>
      <c r="C23" s="76"/>
      <c r="D23" s="46"/>
      <c r="E23" s="46"/>
      <c r="F23" s="76"/>
    </row>
    <row r="24" spans="1:6" ht="17.25" customHeight="1">
      <c r="A24" s="43" t="s">
        <v>12</v>
      </c>
      <c r="B24" s="67" t="s">
        <v>56</v>
      </c>
      <c r="C24" s="76"/>
      <c r="D24" s="46"/>
      <c r="E24" s="46"/>
      <c r="F24" s="76"/>
    </row>
    <row r="25" spans="1:6" ht="17.25" customHeight="1">
      <c r="A25" s="43" t="s">
        <v>14</v>
      </c>
      <c r="B25" s="67" t="s">
        <v>57</v>
      </c>
      <c r="C25" s="22">
        <v>21900</v>
      </c>
      <c r="D25" s="22">
        <v>21900</v>
      </c>
      <c r="E25" s="22">
        <v>22221</v>
      </c>
      <c r="F25" s="22">
        <v>21900</v>
      </c>
    </row>
    <row r="26" spans="1:6" ht="17.25" customHeight="1">
      <c r="A26" s="43"/>
      <c r="B26" s="67" t="s">
        <v>58</v>
      </c>
      <c r="C26" s="22">
        <v>4900</v>
      </c>
      <c r="D26" s="46">
        <v>4900</v>
      </c>
      <c r="E26" s="46">
        <v>5641</v>
      </c>
      <c r="F26" s="22">
        <v>4900</v>
      </c>
    </row>
    <row r="27" spans="1:6" ht="17.25" customHeight="1">
      <c r="A27" s="43"/>
      <c r="B27" s="67" t="s">
        <v>59</v>
      </c>
      <c r="C27" s="22">
        <v>17000</v>
      </c>
      <c r="D27" s="46">
        <v>17000</v>
      </c>
      <c r="E27" s="46">
        <v>16580</v>
      </c>
      <c r="F27" s="22">
        <v>17000</v>
      </c>
    </row>
    <row r="28" spans="1:6" ht="17.25" customHeight="1">
      <c r="A28" s="43" t="s">
        <v>16</v>
      </c>
      <c r="B28" s="77" t="s">
        <v>60</v>
      </c>
      <c r="C28" s="22">
        <v>42000</v>
      </c>
      <c r="D28" s="22">
        <v>42000</v>
      </c>
      <c r="E28" s="22">
        <f>E29+E30</f>
        <v>43524</v>
      </c>
      <c r="F28" s="22">
        <v>42000</v>
      </c>
    </row>
    <row r="29" spans="1:6" ht="17.25" customHeight="1">
      <c r="A29" s="43"/>
      <c r="B29" s="77" t="s">
        <v>61</v>
      </c>
      <c r="C29" s="22">
        <v>38000</v>
      </c>
      <c r="D29" s="46">
        <v>38000</v>
      </c>
      <c r="E29" s="46">
        <v>39009</v>
      </c>
      <c r="F29" s="22">
        <v>38000</v>
      </c>
    </row>
    <row r="30" spans="1:6" ht="17.25" customHeight="1">
      <c r="A30" s="43"/>
      <c r="B30" s="77" t="s">
        <v>62</v>
      </c>
      <c r="C30" s="22">
        <v>4000</v>
      </c>
      <c r="D30" s="46">
        <v>4000</v>
      </c>
      <c r="E30" s="46">
        <v>4515</v>
      </c>
      <c r="F30" s="22">
        <v>4000</v>
      </c>
    </row>
    <row r="31" spans="1:6" ht="17.25" customHeight="1">
      <c r="A31" s="43" t="s">
        <v>18</v>
      </c>
      <c r="B31" s="77" t="s">
        <v>301</v>
      </c>
      <c r="C31" s="22"/>
      <c r="D31" s="46"/>
      <c r="E31" s="46"/>
      <c r="F31" s="22"/>
    </row>
    <row r="32" spans="1:6" ht="17.25" customHeight="1">
      <c r="A32" s="43" t="s">
        <v>20</v>
      </c>
      <c r="B32" s="77" t="s">
        <v>63</v>
      </c>
      <c r="C32" s="22">
        <v>2400</v>
      </c>
      <c r="D32" s="46">
        <v>2400</v>
      </c>
      <c r="E32" s="46">
        <v>3541</v>
      </c>
      <c r="F32" s="22">
        <v>3000</v>
      </c>
    </row>
    <row r="33" spans="1:256" s="71" customFormat="1" ht="17.25" customHeight="1">
      <c r="A33" s="78"/>
      <c r="B33" s="79" t="s">
        <v>64</v>
      </c>
      <c r="C33" s="31">
        <f>C22+C23+C24+C25+C28+C32+C31</f>
        <v>66300</v>
      </c>
      <c r="D33" s="31">
        <f>D22+D23+D24+D25+D28+D32+D31</f>
        <v>66300</v>
      </c>
      <c r="E33" s="31">
        <f>E22+E23+E24+E25+E28+E32+E31</f>
        <v>69286</v>
      </c>
      <c r="F33" s="31">
        <f>F22+F23+F24+F25+F28+F32+F31</f>
        <v>66900</v>
      </c>
      <c r="IO33" s="72"/>
      <c r="IP33" s="72"/>
      <c r="IQ33" s="72"/>
      <c r="IR33" s="72"/>
      <c r="IS33" s="72"/>
      <c r="IT33" s="72"/>
      <c r="IU33" s="72"/>
      <c r="IV33" s="72"/>
    </row>
    <row r="34" spans="1:256" s="71" customFormat="1" ht="17.25" customHeight="1">
      <c r="A34" s="78" t="s">
        <v>65</v>
      </c>
      <c r="B34" s="79" t="s">
        <v>15</v>
      </c>
      <c r="C34" s="31"/>
      <c r="D34" s="51"/>
      <c r="E34" s="51"/>
      <c r="F34" s="31"/>
      <c r="G34" s="80"/>
      <c r="IO34" s="72"/>
      <c r="IP34" s="72"/>
      <c r="IQ34" s="72"/>
      <c r="IR34" s="72"/>
      <c r="IS34" s="72"/>
      <c r="IT34" s="72"/>
      <c r="IU34" s="72"/>
      <c r="IV34" s="72"/>
    </row>
    <row r="35" spans="1:7" ht="17.25" customHeight="1">
      <c r="A35" s="43" t="s">
        <v>8</v>
      </c>
      <c r="B35" s="77" t="s">
        <v>66</v>
      </c>
      <c r="C35" s="22">
        <v>886</v>
      </c>
      <c r="D35" s="46">
        <v>886</v>
      </c>
      <c r="E35" s="46">
        <v>1488</v>
      </c>
      <c r="F35" s="22">
        <v>0</v>
      </c>
      <c r="G35" s="81"/>
    </row>
    <row r="36" spans="1:256" ht="17.25" customHeight="1">
      <c r="A36" s="43" t="s">
        <v>67</v>
      </c>
      <c r="B36" s="67" t="s">
        <v>68</v>
      </c>
      <c r="C36" s="22">
        <v>7301</v>
      </c>
      <c r="D36" s="22">
        <v>7301</v>
      </c>
      <c r="E36" s="22">
        <v>8338</v>
      </c>
      <c r="F36" s="22">
        <v>7927</v>
      </c>
      <c r="G36" s="82"/>
      <c r="H36" s="81"/>
      <c r="IO36" s="29"/>
      <c r="IP36" s="29"/>
      <c r="IQ36" s="29"/>
      <c r="IR36" s="29"/>
      <c r="IS36" s="29"/>
      <c r="IT36" s="29"/>
      <c r="IU36" s="29"/>
      <c r="IV36" s="29"/>
    </row>
    <row r="37" spans="1:256" ht="17.25" customHeight="1">
      <c r="A37" s="43" t="s">
        <v>12</v>
      </c>
      <c r="B37" s="67" t="s">
        <v>69</v>
      </c>
      <c r="C37" s="22">
        <v>3530</v>
      </c>
      <c r="D37" s="46">
        <v>3530</v>
      </c>
      <c r="E37" s="22">
        <v>2619</v>
      </c>
      <c r="F37" s="22">
        <v>2356</v>
      </c>
      <c r="IO37" s="29"/>
      <c r="IP37" s="29"/>
      <c r="IQ37" s="29"/>
      <c r="IR37" s="29"/>
      <c r="IS37" s="29"/>
      <c r="IT37" s="29"/>
      <c r="IU37" s="29"/>
      <c r="IV37" s="29"/>
    </row>
    <row r="38" spans="1:6" s="56" customFormat="1" ht="18" customHeight="1">
      <c r="A38" s="43" t="s">
        <v>14</v>
      </c>
      <c r="B38" s="67" t="s">
        <v>70</v>
      </c>
      <c r="C38" s="22"/>
      <c r="D38" s="46">
        <v>5085</v>
      </c>
      <c r="E38" s="22"/>
      <c r="F38" s="22"/>
    </row>
    <row r="39" spans="1:6" s="56" customFormat="1" ht="18" customHeight="1">
      <c r="A39" s="43" t="s">
        <v>16</v>
      </c>
      <c r="B39" s="67" t="s">
        <v>71</v>
      </c>
      <c r="C39" s="22">
        <v>1461</v>
      </c>
      <c r="D39" s="22">
        <v>1461</v>
      </c>
      <c r="E39" s="22">
        <v>1983</v>
      </c>
      <c r="F39" s="22">
        <v>1977</v>
      </c>
    </row>
    <row r="40" spans="1:6" s="56" customFormat="1" ht="19.5" customHeight="1">
      <c r="A40" s="43" t="s">
        <v>18</v>
      </c>
      <c r="B40" s="83" t="s">
        <v>72</v>
      </c>
      <c r="C40" s="22">
        <v>1143</v>
      </c>
      <c r="D40" s="46">
        <v>1143</v>
      </c>
      <c r="E40" s="22">
        <v>1995</v>
      </c>
      <c r="F40" s="22">
        <v>1591</v>
      </c>
    </row>
    <row r="41" spans="1:256" ht="17.25" customHeight="1">
      <c r="A41" s="43" t="s">
        <v>20</v>
      </c>
      <c r="B41" s="67" t="s">
        <v>73</v>
      </c>
      <c r="C41" s="22"/>
      <c r="D41" s="46"/>
      <c r="E41" s="22">
        <v>3</v>
      </c>
      <c r="F41" s="22"/>
      <c r="IO41" s="29"/>
      <c r="IP41" s="29"/>
      <c r="IQ41" s="29"/>
      <c r="IR41" s="29"/>
      <c r="IS41" s="29"/>
      <c r="IT41" s="29"/>
      <c r="IU41" s="29"/>
      <c r="IV41" s="29"/>
    </row>
    <row r="42" spans="1:256" ht="17.25" customHeight="1">
      <c r="A42" s="43" t="s">
        <v>36</v>
      </c>
      <c r="B42" s="67" t="s">
        <v>74</v>
      </c>
      <c r="C42" s="22"/>
      <c r="D42" s="46"/>
      <c r="E42" s="22">
        <v>1291</v>
      </c>
      <c r="F42" s="22">
        <v>103</v>
      </c>
      <c r="IO42" s="29"/>
      <c r="IP42" s="29"/>
      <c r="IQ42" s="29"/>
      <c r="IR42" s="29"/>
      <c r="IS42" s="29"/>
      <c r="IT42" s="29"/>
      <c r="IU42" s="29"/>
      <c r="IV42" s="29"/>
    </row>
    <row r="43" spans="1:256" s="71" customFormat="1" ht="16.5" customHeight="1">
      <c r="A43" s="78"/>
      <c r="B43" s="65" t="s">
        <v>75</v>
      </c>
      <c r="C43" s="31">
        <f>SUM(C35:C42)</f>
        <v>14321</v>
      </c>
      <c r="D43" s="31">
        <f>SUM(D35:D42)</f>
        <v>19406</v>
      </c>
      <c r="E43" s="31">
        <f>SUM(E35:E42)</f>
        <v>17717</v>
      </c>
      <c r="F43" s="31">
        <f>SUM(F35:F42)</f>
        <v>13954</v>
      </c>
      <c r="IO43" s="72"/>
      <c r="IP43" s="72"/>
      <c r="IQ43" s="72"/>
      <c r="IR43" s="72"/>
      <c r="IS43" s="72"/>
      <c r="IT43" s="72"/>
      <c r="IU43" s="72"/>
      <c r="IV43" s="72"/>
    </row>
    <row r="44" spans="1:256" s="71" customFormat="1" ht="17.25" customHeight="1">
      <c r="A44" s="78" t="s">
        <v>76</v>
      </c>
      <c r="B44" s="65" t="s">
        <v>17</v>
      </c>
      <c r="C44" s="31"/>
      <c r="D44" s="51"/>
      <c r="E44" s="31"/>
      <c r="F44" s="31"/>
      <c r="IO44" s="72"/>
      <c r="IP44" s="72"/>
      <c r="IQ44" s="72"/>
      <c r="IR44" s="72"/>
      <c r="IS44" s="72"/>
      <c r="IT44" s="72"/>
      <c r="IU44" s="72"/>
      <c r="IV44" s="72"/>
    </row>
    <row r="45" spans="1:256" ht="17.25" customHeight="1">
      <c r="A45" s="43" t="s">
        <v>8</v>
      </c>
      <c r="B45" s="67" t="s">
        <v>77</v>
      </c>
      <c r="C45" s="46"/>
      <c r="D45" s="46"/>
      <c r="E45" s="46"/>
      <c r="F45" s="46"/>
      <c r="IO45" s="29"/>
      <c r="IP45" s="29"/>
      <c r="IQ45" s="29"/>
      <c r="IR45" s="29"/>
      <c r="IS45" s="29"/>
      <c r="IT45" s="29"/>
      <c r="IU45" s="29"/>
      <c r="IV45" s="29"/>
    </row>
    <row r="46" spans="1:256" ht="17.25" customHeight="1">
      <c r="A46" s="43" t="s">
        <v>67</v>
      </c>
      <c r="B46" s="67" t="s">
        <v>78</v>
      </c>
      <c r="C46" s="22">
        <v>360</v>
      </c>
      <c r="D46" s="46">
        <v>360</v>
      </c>
      <c r="E46" s="22">
        <v>5410</v>
      </c>
      <c r="F46" s="22"/>
      <c r="IO46" s="29"/>
      <c r="IP46" s="29"/>
      <c r="IQ46" s="29"/>
      <c r="IR46" s="29"/>
      <c r="IS46" s="29"/>
      <c r="IT46" s="29"/>
      <c r="IU46" s="29"/>
      <c r="IV46" s="29"/>
    </row>
    <row r="47" spans="1:256" ht="16.5" customHeight="1">
      <c r="A47" s="43" t="s">
        <v>12</v>
      </c>
      <c r="B47" s="67" t="s">
        <v>79</v>
      </c>
      <c r="C47" s="22"/>
      <c r="D47" s="46"/>
      <c r="E47" s="22"/>
      <c r="F47" s="22"/>
      <c r="IO47" s="29"/>
      <c r="IP47" s="29"/>
      <c r="IQ47" s="29"/>
      <c r="IR47" s="29"/>
      <c r="IS47" s="29"/>
      <c r="IT47" s="29"/>
      <c r="IU47" s="29"/>
      <c r="IV47" s="29"/>
    </row>
    <row r="48" spans="1:256" s="71" customFormat="1" ht="17.25" customHeight="1">
      <c r="A48" s="78"/>
      <c r="B48" s="65" t="s">
        <v>80</v>
      </c>
      <c r="C48" s="31">
        <f>C46+C47</f>
        <v>360</v>
      </c>
      <c r="D48" s="31">
        <v>360</v>
      </c>
      <c r="E48" s="31">
        <v>5410</v>
      </c>
      <c r="F48" s="31">
        <v>0</v>
      </c>
      <c r="IO48" s="72"/>
      <c r="IP48" s="72"/>
      <c r="IQ48" s="72"/>
      <c r="IR48" s="72"/>
      <c r="IS48" s="72"/>
      <c r="IT48" s="72"/>
      <c r="IU48" s="72"/>
      <c r="IV48" s="72"/>
    </row>
    <row r="49" spans="1:256" s="71" customFormat="1" ht="17.25" customHeight="1">
      <c r="A49" s="78" t="s">
        <v>81</v>
      </c>
      <c r="B49" s="65" t="s">
        <v>82</v>
      </c>
      <c r="C49" s="31"/>
      <c r="D49" s="51"/>
      <c r="E49" s="31"/>
      <c r="F49" s="31"/>
      <c r="IO49" s="72"/>
      <c r="IP49" s="72"/>
      <c r="IQ49" s="72"/>
      <c r="IR49" s="72"/>
      <c r="IS49" s="72"/>
      <c r="IT49" s="72"/>
      <c r="IU49" s="72"/>
      <c r="IV49" s="72"/>
    </row>
    <row r="50" spans="1:253" s="56" customFormat="1" ht="17.25" customHeight="1">
      <c r="A50" s="43" t="s">
        <v>8</v>
      </c>
      <c r="B50" s="67" t="s">
        <v>83</v>
      </c>
      <c r="C50" s="22"/>
      <c r="D50" s="46"/>
      <c r="E50" s="22"/>
      <c r="F50" s="22"/>
      <c r="IO50" s="29"/>
      <c r="IP50" s="29"/>
      <c r="IQ50" s="29"/>
      <c r="IR50" s="29"/>
      <c r="IS50" s="29"/>
    </row>
    <row r="51" spans="1:253" s="56" customFormat="1" ht="17.25" customHeight="1">
      <c r="A51" s="84" t="s">
        <v>67</v>
      </c>
      <c r="B51" s="85" t="s">
        <v>84</v>
      </c>
      <c r="C51" s="40"/>
      <c r="D51" s="86"/>
      <c r="E51" s="40"/>
      <c r="F51" s="40"/>
      <c r="IO51" s="29"/>
      <c r="IP51" s="29"/>
      <c r="IQ51" s="29"/>
      <c r="IR51" s="29"/>
      <c r="IS51" s="29"/>
    </row>
    <row r="52" spans="1:256" s="71" customFormat="1" ht="18" customHeight="1">
      <c r="A52" s="43"/>
      <c r="B52" s="87" t="s">
        <v>85</v>
      </c>
      <c r="C52" s="31">
        <f>C50+C51</f>
        <v>0</v>
      </c>
      <c r="D52" s="31">
        <v>80</v>
      </c>
      <c r="E52" s="31">
        <v>165</v>
      </c>
      <c r="F52" s="31">
        <v>0</v>
      </c>
      <c r="IO52" s="72"/>
      <c r="IP52" s="72"/>
      <c r="IQ52" s="72"/>
      <c r="IR52" s="72"/>
      <c r="IS52" s="72"/>
      <c r="IT52" s="72"/>
      <c r="IU52" s="72"/>
      <c r="IV52" s="72"/>
    </row>
    <row r="53" spans="1:256" s="71" customFormat="1" ht="16.5" customHeight="1">
      <c r="A53" s="48" t="s">
        <v>86</v>
      </c>
      <c r="B53" s="24" t="s">
        <v>87</v>
      </c>
      <c r="C53" s="31"/>
      <c r="D53" s="31"/>
      <c r="E53" s="31"/>
      <c r="F53" s="31"/>
      <c r="IO53" s="72"/>
      <c r="IP53" s="72"/>
      <c r="IQ53" s="72"/>
      <c r="IR53" s="72"/>
      <c r="IS53" s="72"/>
      <c r="IT53" s="72"/>
      <c r="IU53" s="72"/>
      <c r="IV53" s="72"/>
    </row>
    <row r="54" spans="1:6" ht="16.5" customHeight="1">
      <c r="A54" s="43" t="s">
        <v>8</v>
      </c>
      <c r="B54" s="88" t="s">
        <v>88</v>
      </c>
      <c r="C54" s="22"/>
      <c r="D54" s="22"/>
      <c r="E54" s="22"/>
      <c r="F54" s="22"/>
    </row>
    <row r="55" spans="1:6" ht="16.5">
      <c r="A55" s="43" t="s">
        <v>67</v>
      </c>
      <c r="B55" s="90" t="s">
        <v>89</v>
      </c>
      <c r="C55" s="22"/>
      <c r="D55" s="22"/>
      <c r="E55" s="22"/>
      <c r="F55" s="22"/>
    </row>
    <row r="56" spans="1:6" ht="16.5">
      <c r="A56" s="43"/>
      <c r="B56" s="91" t="s">
        <v>90</v>
      </c>
      <c r="C56" s="49">
        <f>C54+C55</f>
        <v>0</v>
      </c>
      <c r="D56" s="31">
        <v>0</v>
      </c>
      <c r="E56" s="31">
        <v>0</v>
      </c>
      <c r="F56" s="49">
        <v>0</v>
      </c>
    </row>
    <row r="57" spans="1:256" s="71" customFormat="1" ht="16.5" customHeight="1">
      <c r="A57" s="70" t="s">
        <v>91</v>
      </c>
      <c r="B57" s="24" t="s">
        <v>92</v>
      </c>
      <c r="C57" s="51"/>
      <c r="D57" s="31"/>
      <c r="E57" s="31"/>
      <c r="F57" s="51"/>
      <c r="IO57" s="72"/>
      <c r="IP57" s="72"/>
      <c r="IQ57" s="72"/>
      <c r="IR57" s="72"/>
      <c r="IS57" s="72"/>
      <c r="IT57" s="72"/>
      <c r="IU57" s="72"/>
      <c r="IV57" s="72"/>
    </row>
    <row r="58" spans="1:6" ht="16.5" customHeight="1">
      <c r="A58" s="43" t="s">
        <v>93</v>
      </c>
      <c r="B58" s="92" t="s">
        <v>94</v>
      </c>
      <c r="C58" s="46"/>
      <c r="D58" s="46"/>
      <c r="E58" s="46"/>
      <c r="F58" s="46"/>
    </row>
    <row r="59" spans="1:6" ht="16.5" customHeight="1">
      <c r="A59" s="93"/>
      <c r="B59" s="92" t="s">
        <v>420</v>
      </c>
      <c r="C59" s="46"/>
      <c r="D59" s="46"/>
      <c r="E59" s="46">
        <v>9115</v>
      </c>
      <c r="F59" s="46"/>
    </row>
    <row r="60" spans="1:6" ht="16.5" customHeight="1">
      <c r="A60" s="93"/>
      <c r="B60" s="92" t="s">
        <v>95</v>
      </c>
      <c r="C60" s="46">
        <v>51970</v>
      </c>
      <c r="D60" s="46">
        <v>57935</v>
      </c>
      <c r="E60" s="46">
        <v>57935</v>
      </c>
      <c r="F60" s="46">
        <v>36522</v>
      </c>
    </row>
    <row r="61" spans="1:256" s="71" customFormat="1" ht="16.5" customHeight="1">
      <c r="A61" s="70"/>
      <c r="B61" s="24" t="s">
        <v>96</v>
      </c>
      <c r="C61" s="51">
        <f>C59+C60</f>
        <v>51970</v>
      </c>
      <c r="D61" s="51">
        <v>57935</v>
      </c>
      <c r="E61" s="51">
        <f>E59+E60</f>
        <v>67050</v>
      </c>
      <c r="F61" s="51">
        <v>36522</v>
      </c>
      <c r="IO61" s="72"/>
      <c r="IP61" s="72"/>
      <c r="IQ61" s="72"/>
      <c r="IR61" s="72"/>
      <c r="IS61" s="72"/>
      <c r="IT61" s="72"/>
      <c r="IU61" s="72"/>
      <c r="IV61" s="72"/>
    </row>
    <row r="62" spans="1:256" s="71" customFormat="1" ht="16.5" customHeight="1">
      <c r="A62" s="70"/>
      <c r="B62" s="24" t="s">
        <v>97</v>
      </c>
      <c r="C62" s="51">
        <f>C61+C56+C52+C48+C43+C33+C20+C16</f>
        <v>496509</v>
      </c>
      <c r="D62" s="51">
        <f>D61+D56+D52+D48+D43+D33+D20+D16</f>
        <v>552501</v>
      </c>
      <c r="E62" s="51">
        <f>E61+E56+E52+E48+E43+E33+E20+E16</f>
        <v>554353</v>
      </c>
      <c r="F62" s="51">
        <f>F61+F56+F52+F48+F43+F33+F20+F16</f>
        <v>505480</v>
      </c>
      <c r="IO62" s="72"/>
      <c r="IP62" s="72"/>
      <c r="IQ62" s="72"/>
      <c r="IR62" s="72"/>
      <c r="IS62" s="72"/>
      <c r="IT62" s="72"/>
      <c r="IU62" s="72"/>
      <c r="IV62" s="72"/>
    </row>
    <row r="63" spans="1:6" ht="16.5">
      <c r="A63" s="94"/>
      <c r="B63" s="57"/>
      <c r="C63" s="95"/>
      <c r="D63" s="95"/>
      <c r="E63" s="82"/>
      <c r="F63" s="82"/>
    </row>
    <row r="64" spans="1:6" ht="16.5">
      <c r="A64" s="94"/>
      <c r="B64" s="57"/>
      <c r="C64" s="95"/>
      <c r="D64" s="95"/>
      <c r="E64" s="82"/>
      <c r="F64" s="82"/>
    </row>
    <row r="65" spans="1:6" ht="16.5">
      <c r="A65" s="94"/>
      <c r="B65" s="57"/>
      <c r="C65" s="95"/>
      <c r="D65" s="95"/>
      <c r="E65" s="82"/>
      <c r="F65" s="82"/>
    </row>
    <row r="66" spans="1:6" ht="16.5">
      <c r="A66" s="94"/>
      <c r="B66" s="57"/>
      <c r="C66" s="95"/>
      <c r="D66" s="95"/>
      <c r="E66" s="82"/>
      <c r="F66" s="82"/>
    </row>
    <row r="67" spans="5:6" ht="16.5">
      <c r="E67" s="96"/>
      <c r="F67" s="96"/>
    </row>
    <row r="68" spans="5:6" ht="16.5">
      <c r="E68" s="96"/>
      <c r="F68" s="96"/>
    </row>
    <row r="69" spans="5:6" ht="16.5">
      <c r="E69" s="96"/>
      <c r="F69" s="96"/>
    </row>
    <row r="70" spans="5:6" ht="16.5">
      <c r="E70" s="96"/>
      <c r="F70" s="96"/>
    </row>
    <row r="71" spans="5:6" ht="16.5">
      <c r="E71" s="96"/>
      <c r="F71" s="96"/>
    </row>
    <row r="72" spans="5:6" ht="16.5">
      <c r="E72" s="96"/>
      <c r="F72" s="96"/>
    </row>
    <row r="73" spans="5:6" ht="16.5">
      <c r="E73" s="96"/>
      <c r="F73" s="96"/>
    </row>
    <row r="74" spans="5:6" ht="16.5">
      <c r="E74" s="96"/>
      <c r="F74" s="96"/>
    </row>
    <row r="75" spans="5:6" ht="16.5">
      <c r="E75" s="96"/>
      <c r="F75" s="96"/>
    </row>
    <row r="76" spans="5:6" ht="16.5">
      <c r="E76" s="96"/>
      <c r="F76" s="96"/>
    </row>
    <row r="77" spans="5:6" ht="16.5">
      <c r="E77" s="96"/>
      <c r="F77" s="96"/>
    </row>
    <row r="78" spans="5:6" ht="16.5">
      <c r="E78" s="96"/>
      <c r="F78" s="96"/>
    </row>
    <row r="79" spans="5:6" ht="16.5">
      <c r="E79" s="96"/>
      <c r="F79" s="96"/>
    </row>
    <row r="80" spans="5:6" ht="16.5">
      <c r="E80" s="96"/>
      <c r="F80" s="96"/>
    </row>
    <row r="81" spans="5:6" ht="16.5">
      <c r="E81" s="96"/>
      <c r="F81" s="96"/>
    </row>
    <row r="82" spans="5:6" ht="16.5">
      <c r="E82" s="96"/>
      <c r="F82" s="96"/>
    </row>
    <row r="83" spans="5:6" ht="16.5">
      <c r="E83" s="96"/>
      <c r="F83" s="96"/>
    </row>
    <row r="84" spans="5:6" ht="16.5">
      <c r="E84" s="96"/>
      <c r="F84" s="96"/>
    </row>
    <row r="85" spans="5:6" ht="16.5">
      <c r="E85" s="96"/>
      <c r="F85" s="96"/>
    </row>
    <row r="86" spans="5:6" ht="16.5">
      <c r="E86" s="96"/>
      <c r="F86" s="96"/>
    </row>
    <row r="87" spans="5:6" ht="16.5">
      <c r="E87" s="96"/>
      <c r="F87" s="96"/>
    </row>
    <row r="88" spans="5:6" ht="16.5">
      <c r="E88" s="96"/>
      <c r="F88" s="96"/>
    </row>
    <row r="89" spans="5:6" ht="16.5">
      <c r="E89" s="96"/>
      <c r="F89" s="96"/>
    </row>
  </sheetData>
  <sheetProtection selectLockedCells="1" selectUnlockedCells="1"/>
  <mergeCells count="1">
    <mergeCell ref="A4:F4"/>
  </mergeCells>
  <printOptions/>
  <pageMargins left="0.35433070866141736" right="0.4330708661417323" top="0.51" bottom="0.7480314960629921" header="0.5118110236220472" footer="0.5118110236220472"/>
  <pageSetup horizontalDpi="300" verticalDpi="300" orientation="portrait" paperSize="9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3">
      <selection activeCell="C31" sqref="C31"/>
    </sheetView>
  </sheetViews>
  <sheetFormatPr defaultColWidth="9.00390625" defaultRowHeight="12.75"/>
  <cols>
    <col min="1" max="1" width="5.125" style="0" customWidth="1"/>
    <col min="2" max="2" width="38.00390625" style="0" customWidth="1"/>
    <col min="3" max="3" width="11.25390625" style="0" customWidth="1"/>
    <col min="4" max="4" width="11.125" style="0" customWidth="1"/>
    <col min="5" max="5" width="10.75390625" style="0" customWidth="1"/>
    <col min="6" max="6" width="10.25390625" style="96" customWidth="1"/>
  </cols>
  <sheetData>
    <row r="2" spans="1:5" ht="15.75">
      <c r="A2" s="1"/>
      <c r="B2" s="2"/>
      <c r="C2" s="3"/>
      <c r="D2" s="4"/>
      <c r="E2" s="3"/>
    </row>
    <row r="3" spans="1:6" ht="15.75">
      <c r="A3" s="1"/>
      <c r="B3" s="2"/>
      <c r="C3" s="3"/>
      <c r="D3" s="5"/>
      <c r="E3" s="5"/>
      <c r="F3" s="12" t="s">
        <v>433</v>
      </c>
    </row>
    <row r="4" spans="1:6" ht="15.75">
      <c r="A4" s="1"/>
      <c r="B4" s="2"/>
      <c r="C4" s="6"/>
      <c r="D4" s="7"/>
      <c r="E4" s="7"/>
      <c r="F4" s="6" t="s">
        <v>1</v>
      </c>
    </row>
    <row r="5" spans="1:5" ht="15.75">
      <c r="A5" s="1"/>
      <c r="B5" s="2"/>
      <c r="C5" s="8"/>
      <c r="D5" s="9"/>
      <c r="E5" s="3"/>
    </row>
    <row r="6" spans="1:6" ht="39" customHeight="1">
      <c r="A6" s="439" t="s">
        <v>451</v>
      </c>
      <c r="B6" s="477"/>
      <c r="C6" s="477"/>
      <c r="D6" s="477"/>
      <c r="E6" s="477"/>
      <c r="F6" s="478"/>
    </row>
    <row r="7" spans="1:5" ht="15.75">
      <c r="A7" s="1"/>
      <c r="B7" s="10"/>
      <c r="C7" s="3"/>
      <c r="D7" s="4"/>
      <c r="E7" s="3"/>
    </row>
    <row r="8" spans="1:6" ht="15.75">
      <c r="A8" s="1"/>
      <c r="B8" s="11"/>
      <c r="C8" s="12"/>
      <c r="D8" s="5"/>
      <c r="E8" s="5"/>
      <c r="F8" s="12" t="s">
        <v>2</v>
      </c>
    </row>
    <row r="9" spans="1:6" ht="45.75" customHeight="1">
      <c r="A9" s="13" t="s">
        <v>3</v>
      </c>
      <c r="B9" s="14" t="s">
        <v>4</v>
      </c>
      <c r="C9" s="17" t="s">
        <v>432</v>
      </c>
      <c r="D9" s="246" t="s">
        <v>452</v>
      </c>
      <c r="E9" s="412" t="s">
        <v>434</v>
      </c>
      <c r="F9" s="420" t="s">
        <v>453</v>
      </c>
    </row>
    <row r="10" spans="1:6" ht="15.75">
      <c r="A10" s="18"/>
      <c r="B10" s="19" t="s">
        <v>5</v>
      </c>
      <c r="C10" s="22"/>
      <c r="D10" s="404"/>
      <c r="E10" s="413"/>
      <c r="F10" s="418"/>
    </row>
    <row r="11" spans="1:6" ht="15.75">
      <c r="A11" s="23" t="s">
        <v>6</v>
      </c>
      <c r="B11" s="24" t="s">
        <v>7</v>
      </c>
      <c r="C11" s="22"/>
      <c r="D11" s="405"/>
      <c r="E11" s="413"/>
      <c r="F11" s="418"/>
    </row>
    <row r="12" spans="1:6" ht="15.75">
      <c r="A12" s="26" t="s">
        <v>8</v>
      </c>
      <c r="B12" s="27" t="s">
        <v>9</v>
      </c>
      <c r="C12" s="22">
        <v>388104</v>
      </c>
      <c r="D12" s="405">
        <v>391000</v>
      </c>
      <c r="E12" s="413">
        <v>393000</v>
      </c>
      <c r="F12" s="418">
        <v>394000</v>
      </c>
    </row>
    <row r="13" spans="1:6" ht="15.75">
      <c r="A13" s="26" t="s">
        <v>10</v>
      </c>
      <c r="B13" s="27" t="s">
        <v>11</v>
      </c>
      <c r="C13" s="22">
        <v>0</v>
      </c>
      <c r="D13" s="405">
        <v>0</v>
      </c>
      <c r="E13" s="414">
        <v>0</v>
      </c>
      <c r="F13" s="418">
        <v>0</v>
      </c>
    </row>
    <row r="14" spans="1:6" ht="15.75">
      <c r="A14" s="26" t="s">
        <v>12</v>
      </c>
      <c r="B14" s="27" t="s">
        <v>13</v>
      </c>
      <c r="C14" s="22">
        <v>66900</v>
      </c>
      <c r="D14" s="405">
        <v>66900</v>
      </c>
      <c r="E14" s="413">
        <v>66900</v>
      </c>
      <c r="F14" s="418">
        <v>66900</v>
      </c>
    </row>
    <row r="15" spans="1:6" ht="15.75">
      <c r="A15" s="26" t="s">
        <v>14</v>
      </c>
      <c r="B15" s="28" t="s">
        <v>15</v>
      </c>
      <c r="C15" s="22">
        <v>13954</v>
      </c>
      <c r="D15" s="405">
        <v>14000</v>
      </c>
      <c r="E15" s="413">
        <v>14000</v>
      </c>
      <c r="F15" s="418">
        <v>14000</v>
      </c>
    </row>
    <row r="16" spans="1:6" ht="15.75">
      <c r="A16" s="26" t="s">
        <v>16</v>
      </c>
      <c r="B16" s="27" t="s">
        <v>17</v>
      </c>
      <c r="C16" s="22">
        <v>0</v>
      </c>
      <c r="D16" s="405">
        <v>0</v>
      </c>
      <c r="E16" s="413">
        <v>0</v>
      </c>
      <c r="F16" s="418">
        <v>0</v>
      </c>
    </row>
    <row r="17" spans="1:6" ht="15.75">
      <c r="A17" s="26" t="s">
        <v>18</v>
      </c>
      <c r="B17" s="27" t="s">
        <v>19</v>
      </c>
      <c r="C17" s="22">
        <v>0</v>
      </c>
      <c r="D17" s="405">
        <v>0</v>
      </c>
      <c r="E17" s="413">
        <v>0</v>
      </c>
      <c r="F17" s="418">
        <v>0</v>
      </c>
    </row>
    <row r="18" spans="1:6" ht="15.75">
      <c r="A18" s="26" t="s">
        <v>20</v>
      </c>
      <c r="B18" s="27" t="s">
        <v>21</v>
      </c>
      <c r="C18" s="22">
        <v>0</v>
      </c>
      <c r="D18" s="405">
        <v>0</v>
      </c>
      <c r="E18" s="413">
        <v>0</v>
      </c>
      <c r="F18" s="418">
        <v>0</v>
      </c>
    </row>
    <row r="19" spans="1:6" ht="15.75">
      <c r="A19" s="18"/>
      <c r="B19" s="24" t="s">
        <v>22</v>
      </c>
      <c r="C19" s="30">
        <f>C12+C13+C14+C15+C16+C17+C18</f>
        <v>468958</v>
      </c>
      <c r="D19" s="30">
        <f>D12+D13+D14+D15+D16+D17+D18</f>
        <v>471900</v>
      </c>
      <c r="E19" s="30">
        <f>E12+E13+E14+E15+E16+E17+E18</f>
        <v>473900</v>
      </c>
      <c r="F19" s="30">
        <f>F12+F13+F14+F15+F16+F17+F18</f>
        <v>474900</v>
      </c>
    </row>
    <row r="20" spans="1:6" ht="15.75">
      <c r="A20" s="23" t="s">
        <v>23</v>
      </c>
      <c r="B20" s="24" t="s">
        <v>24</v>
      </c>
      <c r="C20" s="31">
        <v>36522</v>
      </c>
      <c r="D20" s="406">
        <v>35000</v>
      </c>
      <c r="E20" s="368">
        <v>35000</v>
      </c>
      <c r="F20" s="419">
        <v>35000</v>
      </c>
    </row>
    <row r="21" spans="1:6" ht="15.75">
      <c r="A21" s="18"/>
      <c r="B21" s="24" t="s">
        <v>25</v>
      </c>
      <c r="C21" s="34">
        <f>C19+C20</f>
        <v>505480</v>
      </c>
      <c r="D21" s="34">
        <f>D19+D20</f>
        <v>506900</v>
      </c>
      <c r="E21" s="34">
        <f>E19+E20</f>
        <v>508900</v>
      </c>
      <c r="F21" s="34">
        <f>F19+F20</f>
        <v>509900</v>
      </c>
    </row>
    <row r="22" spans="1:6" ht="15.75">
      <c r="A22" s="18"/>
      <c r="B22" s="19" t="s">
        <v>26</v>
      </c>
      <c r="C22" s="22"/>
      <c r="D22" s="405"/>
      <c r="E22" s="413"/>
      <c r="F22" s="418"/>
    </row>
    <row r="23" spans="1:6" ht="15.75">
      <c r="A23" s="23" t="s">
        <v>6</v>
      </c>
      <c r="B23" s="24" t="s">
        <v>27</v>
      </c>
      <c r="C23" s="31"/>
      <c r="D23" s="405"/>
      <c r="E23" s="368"/>
      <c r="F23" s="418"/>
    </row>
    <row r="24" spans="1:6" ht="15.75">
      <c r="A24" s="26" t="s">
        <v>8</v>
      </c>
      <c r="B24" s="27" t="s">
        <v>28</v>
      </c>
      <c r="C24" s="140">
        <v>147402</v>
      </c>
      <c r="D24" s="405">
        <v>151749</v>
      </c>
      <c r="E24" s="413">
        <v>153249</v>
      </c>
      <c r="F24" s="418">
        <v>154049</v>
      </c>
    </row>
    <row r="25" spans="1:6" ht="24.75">
      <c r="A25" s="26" t="s">
        <v>10</v>
      </c>
      <c r="B25" s="36" t="s">
        <v>29</v>
      </c>
      <c r="C25" s="140">
        <v>22505</v>
      </c>
      <c r="D25" s="405">
        <v>23259</v>
      </c>
      <c r="E25" s="413">
        <v>23759</v>
      </c>
      <c r="F25" s="418">
        <v>23959</v>
      </c>
    </row>
    <row r="26" spans="1:6" ht="15.75">
      <c r="A26" s="26" t="s">
        <v>12</v>
      </c>
      <c r="B26" s="27" t="s">
        <v>30</v>
      </c>
      <c r="C26" s="140">
        <v>118806</v>
      </c>
      <c r="D26" s="407">
        <v>122000</v>
      </c>
      <c r="E26" s="415">
        <v>122000</v>
      </c>
      <c r="F26" s="418">
        <v>122000</v>
      </c>
    </row>
    <row r="27" spans="1:6" ht="15.75">
      <c r="A27" s="38" t="s">
        <v>14</v>
      </c>
      <c r="B27" s="39" t="s">
        <v>31</v>
      </c>
      <c r="C27" s="285">
        <v>24997</v>
      </c>
      <c r="D27" s="408">
        <v>25000</v>
      </c>
      <c r="E27" s="413">
        <v>25000</v>
      </c>
      <c r="F27" s="418">
        <v>25000</v>
      </c>
    </row>
    <row r="28" spans="1:6" ht="15.75">
      <c r="A28" s="43" t="s">
        <v>16</v>
      </c>
      <c r="B28" s="44" t="s">
        <v>32</v>
      </c>
      <c r="C28" s="21">
        <v>146292</v>
      </c>
      <c r="D28" s="409">
        <v>145892</v>
      </c>
      <c r="E28" s="413">
        <v>145892</v>
      </c>
      <c r="F28" s="418">
        <v>145892</v>
      </c>
    </row>
    <row r="29" spans="1:6" ht="15.75">
      <c r="A29" s="43" t="s">
        <v>33</v>
      </c>
      <c r="B29" s="44" t="s">
        <v>34</v>
      </c>
      <c r="C29" s="140">
        <v>20189</v>
      </c>
      <c r="D29" s="410">
        <v>20000</v>
      </c>
      <c r="E29" s="416">
        <v>20000</v>
      </c>
      <c r="F29" s="418">
        <v>20000</v>
      </c>
    </row>
    <row r="30" spans="1:6" ht="15.75">
      <c r="A30" s="43" t="s">
        <v>20</v>
      </c>
      <c r="B30" s="44" t="s">
        <v>35</v>
      </c>
      <c r="C30" s="140">
        <v>16174</v>
      </c>
      <c r="D30" s="410">
        <v>10000</v>
      </c>
      <c r="E30" s="416">
        <v>10000</v>
      </c>
      <c r="F30" s="418">
        <v>10000</v>
      </c>
    </row>
    <row r="31" spans="1:6" ht="15.75">
      <c r="A31" s="43" t="s">
        <v>36</v>
      </c>
      <c r="B31" s="44" t="s">
        <v>37</v>
      </c>
      <c r="C31" s="140">
        <v>0</v>
      </c>
      <c r="D31" s="403">
        <v>0</v>
      </c>
      <c r="E31" s="416">
        <v>0</v>
      </c>
      <c r="F31" s="418">
        <v>0</v>
      </c>
    </row>
    <row r="32" spans="1:6" ht="15.75">
      <c r="A32" s="48"/>
      <c r="B32" s="19" t="s">
        <v>38</v>
      </c>
      <c r="C32" s="30">
        <f>C24+C25+C26+C27+C28+C29+C30+C31</f>
        <v>496365</v>
      </c>
      <c r="D32" s="30">
        <f>D24+D25+D26+D27+D28+D29+D30+D31</f>
        <v>497900</v>
      </c>
      <c r="E32" s="30">
        <f>E24+E25+E26+E27+E28+E29+E30+E31</f>
        <v>499900</v>
      </c>
      <c r="F32" s="30">
        <f>F24+F25+F26+F27+F28+F29+F30+F31</f>
        <v>500900</v>
      </c>
    </row>
    <row r="33" spans="1:6" ht="15.75">
      <c r="A33" s="48" t="s">
        <v>23</v>
      </c>
      <c r="B33" s="19" t="s">
        <v>39</v>
      </c>
      <c r="C33" s="30">
        <v>9115</v>
      </c>
      <c r="D33" s="411">
        <v>9000</v>
      </c>
      <c r="E33" s="417">
        <v>9000</v>
      </c>
      <c r="F33" s="419">
        <v>9000</v>
      </c>
    </row>
    <row r="34" spans="1:6" ht="15.75">
      <c r="A34" s="50"/>
      <c r="B34" s="19" t="s">
        <v>40</v>
      </c>
      <c r="C34" s="30">
        <f>C32+C33</f>
        <v>505480</v>
      </c>
      <c r="D34" s="30">
        <f>D32+D33</f>
        <v>506900</v>
      </c>
      <c r="E34" s="30">
        <f>E32+E33</f>
        <v>508900</v>
      </c>
      <c r="F34" s="30">
        <f>F32+F33</f>
        <v>509900</v>
      </c>
    </row>
    <row r="35" spans="1:5" ht="15.75">
      <c r="A35" s="1"/>
      <c r="B35" s="2"/>
      <c r="C35" s="3"/>
      <c r="D35" s="4"/>
      <c r="E35" s="3"/>
    </row>
    <row r="36" spans="1:5" ht="15.75">
      <c r="A36" s="1"/>
      <c r="B36" s="2"/>
      <c r="C36" s="52"/>
      <c r="D36" s="4"/>
      <c r="E36" s="3"/>
    </row>
    <row r="37" spans="1:5" ht="15.75">
      <c r="A37" s="1"/>
      <c r="B37" s="2"/>
      <c r="C37" s="3"/>
      <c r="D37" s="4"/>
      <c r="E37" s="3"/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zoomScalePageLayoutView="0" workbookViewId="0" topLeftCell="A25">
      <selection activeCell="F43" sqref="F43"/>
    </sheetView>
  </sheetViews>
  <sheetFormatPr defaultColWidth="7.875" defaultRowHeight="12.75"/>
  <cols>
    <col min="1" max="1" width="5.00390625" style="55" customWidth="1"/>
    <col min="2" max="2" width="45.00390625" style="97" customWidth="1"/>
    <col min="3" max="4" width="11.375" style="98" customWidth="1"/>
    <col min="5" max="6" width="11.375" style="56" customWidth="1"/>
    <col min="7" max="248" width="7.875" style="56" customWidth="1"/>
  </cols>
  <sheetData>
    <row r="1" spans="4:6" ht="16.5">
      <c r="D1" s="99"/>
      <c r="F1" s="99" t="s">
        <v>98</v>
      </c>
    </row>
    <row r="2" spans="1:6" ht="15.75">
      <c r="A2" s="95"/>
      <c r="B2" s="100"/>
      <c r="C2" s="101"/>
      <c r="D2" s="99"/>
      <c r="F2" s="99" t="s">
        <v>1</v>
      </c>
    </row>
    <row r="3" spans="1:4" ht="15.75">
      <c r="A3" s="95"/>
      <c r="B3" s="100"/>
      <c r="C3" s="102"/>
      <c r="D3" s="102"/>
    </row>
    <row r="4" spans="1:4" ht="15.75">
      <c r="A4" s="95"/>
      <c r="B4" s="100"/>
      <c r="C4" s="102"/>
      <c r="D4" s="102"/>
    </row>
    <row r="5" spans="1:6" ht="30.75" customHeight="1">
      <c r="A5" s="441" t="s">
        <v>439</v>
      </c>
      <c r="B5" s="441"/>
      <c r="C5" s="441"/>
      <c r="D5" s="441"/>
      <c r="E5" s="441"/>
      <c r="F5" s="441"/>
    </row>
    <row r="6" spans="1:4" ht="14.25" customHeight="1">
      <c r="A6" s="95"/>
      <c r="B6" s="103"/>
      <c r="C6" s="104"/>
      <c r="D6" s="104"/>
    </row>
    <row r="7" spans="1:6" ht="15" customHeight="1">
      <c r="A7" s="95"/>
      <c r="B7" s="100"/>
      <c r="C7" s="105"/>
      <c r="D7" s="105"/>
      <c r="F7" s="105" t="s">
        <v>2</v>
      </c>
    </row>
    <row r="8" spans="1:6" ht="48.75" customHeight="1">
      <c r="A8" s="106" t="s">
        <v>3</v>
      </c>
      <c r="B8" s="107" t="s">
        <v>4</v>
      </c>
      <c r="C8" s="17" t="s">
        <v>417</v>
      </c>
      <c r="D8" s="15" t="s">
        <v>436</v>
      </c>
      <c r="E8" s="16" t="s">
        <v>437</v>
      </c>
      <c r="F8" s="17" t="s">
        <v>432</v>
      </c>
    </row>
    <row r="9" spans="1:6" s="112" customFormat="1" ht="20.25" customHeight="1">
      <c r="A9" s="108" t="s">
        <v>6</v>
      </c>
      <c r="B9" s="109" t="s">
        <v>28</v>
      </c>
      <c r="C9" s="110"/>
      <c r="D9" s="111"/>
      <c r="E9" s="110"/>
      <c r="F9" s="110"/>
    </row>
    <row r="10" spans="1:6" s="117" customFormat="1" ht="20.25" customHeight="1">
      <c r="A10" s="113" t="s">
        <v>8</v>
      </c>
      <c r="B10" s="114" t="s">
        <v>99</v>
      </c>
      <c r="C10" s="115">
        <v>127373</v>
      </c>
      <c r="D10" s="116">
        <v>136218</v>
      </c>
      <c r="E10" s="115">
        <v>133869</v>
      </c>
      <c r="F10" s="115">
        <v>136818</v>
      </c>
    </row>
    <row r="11" spans="1:6" s="119" customFormat="1" ht="20.25" customHeight="1">
      <c r="A11" s="113" t="s">
        <v>67</v>
      </c>
      <c r="B11" s="114" t="s">
        <v>100</v>
      </c>
      <c r="C11" s="115">
        <v>7930</v>
      </c>
      <c r="D11" s="116">
        <v>16540</v>
      </c>
      <c r="E11" s="115">
        <v>16425</v>
      </c>
      <c r="F11" s="115">
        <v>10584</v>
      </c>
    </row>
    <row r="12" spans="1:6" s="112" customFormat="1" ht="20.25" customHeight="1">
      <c r="A12" s="108"/>
      <c r="B12" s="109" t="s">
        <v>101</v>
      </c>
      <c r="C12" s="110">
        <f>C10+C11</f>
        <v>135303</v>
      </c>
      <c r="D12" s="110">
        <f>D10+D11</f>
        <v>152758</v>
      </c>
      <c r="E12" s="110">
        <f>E10+E11</f>
        <v>150294</v>
      </c>
      <c r="F12" s="110">
        <f>F10+F11</f>
        <v>147402</v>
      </c>
    </row>
    <row r="13" spans="1:6" s="112" customFormat="1" ht="28.5" customHeight="1">
      <c r="A13" s="108" t="s">
        <v>23</v>
      </c>
      <c r="B13" s="118" t="s">
        <v>29</v>
      </c>
      <c r="C13" s="110">
        <v>23534</v>
      </c>
      <c r="D13" s="111">
        <v>27207</v>
      </c>
      <c r="E13" s="110">
        <v>27151</v>
      </c>
      <c r="F13" s="110">
        <v>22505</v>
      </c>
    </row>
    <row r="14" spans="1:6" s="112" customFormat="1" ht="20.25" customHeight="1">
      <c r="A14" s="108" t="s">
        <v>53</v>
      </c>
      <c r="B14" s="109" t="s">
        <v>30</v>
      </c>
      <c r="C14" s="110"/>
      <c r="D14" s="111"/>
      <c r="E14" s="110"/>
      <c r="F14" s="110"/>
    </row>
    <row r="15" spans="1:6" s="119" customFormat="1" ht="20.25" customHeight="1">
      <c r="A15" s="113" t="s">
        <v>93</v>
      </c>
      <c r="B15" s="114" t="s">
        <v>102</v>
      </c>
      <c r="C15" s="115">
        <v>24355</v>
      </c>
      <c r="D15" s="116">
        <v>19591</v>
      </c>
      <c r="E15" s="115">
        <v>18748</v>
      </c>
      <c r="F15" s="115">
        <v>9294</v>
      </c>
    </row>
    <row r="16" spans="1:6" s="119" customFormat="1" ht="20.25" customHeight="1">
      <c r="A16" s="113" t="s">
        <v>67</v>
      </c>
      <c r="B16" s="120" t="s">
        <v>103</v>
      </c>
      <c r="C16" s="115">
        <v>4090</v>
      </c>
      <c r="D16" s="122">
        <v>4694</v>
      </c>
      <c r="E16" s="121">
        <v>4121</v>
      </c>
      <c r="F16" s="115">
        <v>4941</v>
      </c>
    </row>
    <row r="17" spans="1:6" s="119" customFormat="1" ht="20.25" customHeight="1">
      <c r="A17" s="123" t="s">
        <v>12</v>
      </c>
      <c r="B17" s="114" t="s">
        <v>104</v>
      </c>
      <c r="C17" s="115">
        <v>76305</v>
      </c>
      <c r="D17" s="116">
        <v>73778</v>
      </c>
      <c r="E17" s="115">
        <v>58699</v>
      </c>
      <c r="F17" s="115">
        <v>77921</v>
      </c>
    </row>
    <row r="18" spans="1:6" s="119" customFormat="1" ht="20.25" customHeight="1">
      <c r="A18" s="123" t="s">
        <v>14</v>
      </c>
      <c r="B18" s="114" t="s">
        <v>105</v>
      </c>
      <c r="C18" s="115">
        <v>667</v>
      </c>
      <c r="D18" s="116">
        <v>1067</v>
      </c>
      <c r="E18" s="115">
        <v>954</v>
      </c>
      <c r="F18" s="115">
        <v>1020</v>
      </c>
    </row>
    <row r="19" spans="1:6" s="119" customFormat="1" ht="20.25" customHeight="1">
      <c r="A19" s="123" t="s">
        <v>106</v>
      </c>
      <c r="B19" s="114" t="s">
        <v>107</v>
      </c>
      <c r="C19" s="115">
        <v>28011</v>
      </c>
      <c r="D19" s="116">
        <v>26864</v>
      </c>
      <c r="E19" s="115">
        <v>20765</v>
      </c>
      <c r="F19" s="115">
        <v>25630</v>
      </c>
    </row>
    <row r="20" spans="1:6" s="112" customFormat="1" ht="20.25" customHeight="1">
      <c r="A20" s="124"/>
      <c r="B20" s="109" t="s">
        <v>108</v>
      </c>
      <c r="C20" s="110">
        <f>SUM(C15:C19)</f>
        <v>133428</v>
      </c>
      <c r="D20" s="110">
        <f>SUM(D15:D19)</f>
        <v>125994</v>
      </c>
      <c r="E20" s="110">
        <f>SUM(E15:E19)</f>
        <v>103287</v>
      </c>
      <c r="F20" s="110">
        <f>SUM(F15:F19)</f>
        <v>118806</v>
      </c>
    </row>
    <row r="21" spans="1:6" s="125" customFormat="1" ht="20.25" customHeight="1">
      <c r="A21" s="124" t="s">
        <v>109</v>
      </c>
      <c r="B21" s="109" t="s">
        <v>31</v>
      </c>
      <c r="C21" s="110">
        <v>25035</v>
      </c>
      <c r="D21" s="111">
        <v>25422</v>
      </c>
      <c r="E21" s="110">
        <v>21234</v>
      </c>
      <c r="F21" s="110">
        <v>24997</v>
      </c>
    </row>
    <row r="22" spans="1:6" s="128" customFormat="1" ht="20.25" customHeight="1">
      <c r="A22" s="124" t="s">
        <v>76</v>
      </c>
      <c r="B22" s="126" t="s">
        <v>32</v>
      </c>
      <c r="C22" s="127"/>
      <c r="D22" s="111"/>
      <c r="E22" s="127"/>
      <c r="F22" s="127"/>
    </row>
    <row r="23" spans="1:6" s="117" customFormat="1" ht="20.25" customHeight="1">
      <c r="A23" s="129" t="s">
        <v>93</v>
      </c>
      <c r="B23" s="130" t="s">
        <v>110</v>
      </c>
      <c r="C23" s="115">
        <v>538</v>
      </c>
      <c r="D23" s="132">
        <v>2707</v>
      </c>
      <c r="E23" s="131">
        <v>1626</v>
      </c>
      <c r="F23" s="115">
        <v>0</v>
      </c>
    </row>
    <row r="24" spans="1:6" s="117" customFormat="1" ht="20.25" customHeight="1">
      <c r="A24" s="129" t="s">
        <v>10</v>
      </c>
      <c r="B24" s="133" t="s">
        <v>111</v>
      </c>
      <c r="C24" s="131"/>
      <c r="D24" s="132"/>
      <c r="E24" s="131"/>
      <c r="F24" s="131"/>
    </row>
    <row r="25" spans="1:6" s="119" customFormat="1" ht="20.25" customHeight="1">
      <c r="A25" s="123" t="s">
        <v>12</v>
      </c>
      <c r="B25" s="114" t="s">
        <v>112</v>
      </c>
      <c r="C25" s="115">
        <v>126519</v>
      </c>
      <c r="D25" s="116">
        <v>132523</v>
      </c>
      <c r="E25" s="115">
        <v>128646</v>
      </c>
      <c r="F25" s="115">
        <v>138392</v>
      </c>
    </row>
    <row r="26" spans="1:6" ht="20.25" customHeight="1">
      <c r="A26" s="134" t="s">
        <v>14</v>
      </c>
      <c r="B26" s="133" t="s">
        <v>113</v>
      </c>
      <c r="C26" s="135"/>
      <c r="D26" s="135">
        <v>180</v>
      </c>
      <c r="E26" s="135">
        <v>180</v>
      </c>
      <c r="F26" s="135"/>
    </row>
    <row r="27" spans="1:6" ht="18" customHeight="1">
      <c r="A27" s="134" t="s">
        <v>106</v>
      </c>
      <c r="B27" s="114" t="s">
        <v>114</v>
      </c>
      <c r="C27" s="22">
        <v>9460</v>
      </c>
      <c r="D27" s="116">
        <v>15433</v>
      </c>
      <c r="E27" s="22">
        <v>11428</v>
      </c>
      <c r="F27" s="22">
        <v>7900</v>
      </c>
    </row>
    <row r="28" spans="1:6" s="125" customFormat="1" ht="20.25" customHeight="1">
      <c r="A28" s="124"/>
      <c r="B28" s="109" t="s">
        <v>115</v>
      </c>
      <c r="C28" s="110">
        <f>C23+C24+C25+C26+C27</f>
        <v>136517</v>
      </c>
      <c r="D28" s="110">
        <f>D23+D24+D25+D26+D27</f>
        <v>150843</v>
      </c>
      <c r="E28" s="110">
        <f>E23+E24+E25+E26+E27</f>
        <v>141880</v>
      </c>
      <c r="F28" s="110">
        <f>F23+F24+F25+F26+F27</f>
        <v>146292</v>
      </c>
    </row>
    <row r="29" spans="1:6" s="112" customFormat="1" ht="20.25" customHeight="1">
      <c r="A29" s="124" t="s">
        <v>81</v>
      </c>
      <c r="B29" s="109" t="s">
        <v>34</v>
      </c>
      <c r="C29" s="110">
        <v>3510</v>
      </c>
      <c r="D29" s="111">
        <v>18165</v>
      </c>
      <c r="E29" s="110">
        <v>17637</v>
      </c>
      <c r="F29" s="110">
        <v>20189</v>
      </c>
    </row>
    <row r="30" spans="1:6" s="112" customFormat="1" ht="20.25" customHeight="1">
      <c r="A30" s="124" t="s">
        <v>81</v>
      </c>
      <c r="B30" s="109" t="s">
        <v>35</v>
      </c>
      <c r="C30" s="110">
        <v>30239</v>
      </c>
      <c r="D30" s="111">
        <v>43169</v>
      </c>
      <c r="E30" s="110">
        <v>39164</v>
      </c>
      <c r="F30" s="110">
        <v>16174</v>
      </c>
    </row>
    <row r="31" spans="1:6" s="112" customFormat="1" ht="20.25" customHeight="1">
      <c r="A31" s="124" t="s">
        <v>91</v>
      </c>
      <c r="B31" s="109" t="s">
        <v>37</v>
      </c>
      <c r="C31" s="110"/>
      <c r="D31" s="111"/>
      <c r="E31" s="110"/>
      <c r="F31" s="110"/>
    </row>
    <row r="32" spans="1:6" ht="20.25" customHeight="1">
      <c r="A32" s="134" t="s">
        <v>93</v>
      </c>
      <c r="B32" s="136" t="s">
        <v>116</v>
      </c>
      <c r="C32" s="116"/>
      <c r="D32" s="116"/>
      <c r="E32" s="116"/>
      <c r="F32" s="116"/>
    </row>
    <row r="33" spans="1:6" ht="20.25" customHeight="1">
      <c r="A33" s="137" t="s">
        <v>10</v>
      </c>
      <c r="B33" s="120" t="s">
        <v>117</v>
      </c>
      <c r="C33" s="138"/>
      <c r="D33" s="138"/>
      <c r="E33" s="138"/>
      <c r="F33" s="138"/>
    </row>
    <row r="34" spans="1:256" ht="20.25" customHeight="1">
      <c r="A34" s="139" t="s">
        <v>118</v>
      </c>
      <c r="B34" s="136" t="s">
        <v>119</v>
      </c>
      <c r="C34" s="140"/>
      <c r="D34" s="141"/>
      <c r="E34" s="140"/>
      <c r="F34" s="140"/>
      <c r="G34" s="142"/>
      <c r="IO34" s="29"/>
      <c r="IP34" s="29"/>
      <c r="IQ34" s="29"/>
      <c r="IR34" s="29"/>
      <c r="IS34" s="29"/>
      <c r="IT34" s="29"/>
      <c r="IU34" s="29"/>
      <c r="IV34" s="29"/>
    </row>
    <row r="35" spans="1:6" s="73" customFormat="1" ht="20.25" customHeight="1">
      <c r="A35" s="139" t="s">
        <v>14</v>
      </c>
      <c r="B35" s="114" t="s">
        <v>120</v>
      </c>
      <c r="C35" s="143"/>
      <c r="D35" s="46"/>
      <c r="E35" s="143"/>
      <c r="F35" s="143"/>
    </row>
    <row r="36" spans="1:256" s="73" customFormat="1" ht="19.5" customHeight="1">
      <c r="A36" s="78"/>
      <c r="B36" s="24" t="s">
        <v>121</v>
      </c>
      <c r="C36" s="31">
        <f>SUM(C32:C35)</f>
        <v>0</v>
      </c>
      <c r="D36" s="31">
        <v>0</v>
      </c>
      <c r="E36" s="31">
        <v>0</v>
      </c>
      <c r="F36" s="31">
        <v>0</v>
      </c>
      <c r="IO36" s="35"/>
      <c r="IP36" s="35"/>
      <c r="IQ36" s="35"/>
      <c r="IR36" s="35"/>
      <c r="IS36" s="35"/>
      <c r="IT36" s="35"/>
      <c r="IU36" s="35"/>
      <c r="IV36" s="35"/>
    </row>
    <row r="37" spans="1:256" s="73" customFormat="1" ht="19.5" customHeight="1">
      <c r="A37" s="78" t="s">
        <v>122</v>
      </c>
      <c r="B37" s="24" t="s">
        <v>39</v>
      </c>
      <c r="C37" s="31">
        <v>8943</v>
      </c>
      <c r="D37" s="31">
        <v>8943</v>
      </c>
      <c r="E37" s="31">
        <v>8943</v>
      </c>
      <c r="F37" s="31">
        <v>9115</v>
      </c>
      <c r="IO37" s="35"/>
      <c r="IP37" s="35"/>
      <c r="IQ37" s="35"/>
      <c r="IR37" s="35"/>
      <c r="IS37" s="35"/>
      <c r="IT37" s="35"/>
      <c r="IU37" s="35"/>
      <c r="IV37" s="35"/>
    </row>
    <row r="38" spans="1:256" s="73" customFormat="1" ht="19.5" customHeight="1">
      <c r="A38" s="144"/>
      <c r="B38" s="24" t="s">
        <v>123</v>
      </c>
      <c r="C38" s="51">
        <f>C30+C29+C28+C21+C20+C13+C12+C36+C37</f>
        <v>496509</v>
      </c>
      <c r="D38" s="51">
        <f>D30+D29+D28+D21+D20+D13+D12+D36+D37</f>
        <v>552501</v>
      </c>
      <c r="E38" s="51">
        <f>E30+E29+E28+E21+E20+E13+E12+E36+E37</f>
        <v>509590</v>
      </c>
      <c r="F38" s="51">
        <f>F30+F29+F28+F21+F20+F13+F12+F36+F37</f>
        <v>505480</v>
      </c>
      <c r="IO38" s="35"/>
      <c r="IP38" s="35"/>
      <c r="IQ38" s="35"/>
      <c r="IR38" s="35"/>
      <c r="IS38" s="35"/>
      <c r="IT38" s="35"/>
      <c r="IU38" s="35"/>
      <c r="IV38" s="35"/>
    </row>
    <row r="39" spans="1:6" ht="18" customHeight="1">
      <c r="A39" s="180"/>
      <c r="B39" s="215" t="s">
        <v>181</v>
      </c>
      <c r="C39" s="216">
        <v>462760</v>
      </c>
      <c r="D39" s="216">
        <v>491122</v>
      </c>
      <c r="E39" s="216">
        <v>452744</v>
      </c>
      <c r="F39" s="216">
        <v>469117</v>
      </c>
    </row>
    <row r="40" spans="1:6" ht="18" customHeight="1">
      <c r="A40" s="219"/>
      <c r="B40" s="220" t="s">
        <v>182</v>
      </c>
      <c r="C40" s="221">
        <v>33749</v>
      </c>
      <c r="D40" s="221">
        <v>61334</v>
      </c>
      <c r="E40" s="221">
        <v>56801</v>
      </c>
      <c r="F40" s="221">
        <v>36363</v>
      </c>
    </row>
    <row r="41" spans="1:6" ht="17.25" customHeight="1">
      <c r="A41" s="222"/>
      <c r="B41" s="223" t="s">
        <v>183</v>
      </c>
      <c r="C41" s="224">
        <v>92</v>
      </c>
      <c r="D41" s="224">
        <v>92</v>
      </c>
      <c r="E41" s="224"/>
      <c r="F41" s="224">
        <v>92</v>
      </c>
    </row>
  </sheetData>
  <sheetProtection selectLockedCells="1" selectUnlockedCells="1"/>
  <mergeCells count="1">
    <mergeCell ref="A5:F5"/>
  </mergeCells>
  <printOptions horizontalCentered="1"/>
  <pageMargins left="0.32013888888888886" right="0.3902777777777778" top="0.23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53">
      <selection activeCell="F59" sqref="F59"/>
    </sheetView>
  </sheetViews>
  <sheetFormatPr defaultColWidth="9.00390625" defaultRowHeight="12.75"/>
  <cols>
    <col min="1" max="1" width="5.875" style="0" customWidth="1"/>
    <col min="2" max="2" width="39.25390625" style="0" customWidth="1"/>
    <col min="3" max="6" width="10.75390625" style="0" customWidth="1"/>
  </cols>
  <sheetData>
    <row r="1" spans="1:6" ht="15.75">
      <c r="A1" s="98"/>
      <c r="B1" s="98"/>
      <c r="C1" s="98"/>
      <c r="D1" s="98"/>
      <c r="E1" s="98"/>
      <c r="F1" s="99" t="s">
        <v>160</v>
      </c>
    </row>
    <row r="2" spans="1:6" ht="10.5" customHeight="1">
      <c r="A2" s="98"/>
      <c r="B2" s="98"/>
      <c r="C2" s="98"/>
      <c r="D2" s="98"/>
      <c r="E2" s="98"/>
      <c r="F2" s="99" t="s">
        <v>41</v>
      </c>
    </row>
    <row r="3" spans="1:6" ht="9.75" customHeight="1">
      <c r="A3" s="147"/>
      <c r="B3" s="186"/>
      <c r="C3" s="186"/>
      <c r="D3" s="186"/>
      <c r="E3" s="186"/>
      <c r="F3" s="187"/>
    </row>
    <row r="4" spans="1:6" ht="18.75" customHeight="1">
      <c r="A4" s="442" t="s">
        <v>161</v>
      </c>
      <c r="B4" s="442"/>
      <c r="C4" s="442"/>
      <c r="D4" s="442"/>
      <c r="E4" s="442"/>
      <c r="F4" s="442"/>
    </row>
    <row r="5" spans="1:6" ht="17.25" customHeight="1">
      <c r="A5" s="443" t="s">
        <v>440</v>
      </c>
      <c r="B5" s="443"/>
      <c r="C5" s="443"/>
      <c r="D5" s="443"/>
      <c r="E5" s="443"/>
      <c r="F5" s="443"/>
    </row>
    <row r="6" spans="1:6" ht="18.75" customHeight="1">
      <c r="A6" s="98"/>
      <c r="B6" s="98"/>
      <c r="C6" s="98"/>
      <c r="D6" s="98"/>
      <c r="E6" s="98"/>
      <c r="F6" s="98"/>
    </row>
    <row r="7" spans="1:6" s="64" customFormat="1" ht="48.75" customHeight="1">
      <c r="A7" s="98"/>
      <c r="B7" s="98"/>
      <c r="C7" s="98"/>
      <c r="D7" s="98"/>
      <c r="E7" s="98"/>
      <c r="F7" s="99" t="s">
        <v>2</v>
      </c>
    </row>
    <row r="8" spans="1:6" ht="45">
      <c r="A8" s="188" t="s">
        <v>3</v>
      </c>
      <c r="B8" s="189" t="s">
        <v>4</v>
      </c>
      <c r="C8" s="192" t="s">
        <v>417</v>
      </c>
      <c r="D8" s="190" t="s">
        <v>436</v>
      </c>
      <c r="E8" s="191" t="s">
        <v>437</v>
      </c>
      <c r="F8" s="192" t="s">
        <v>432</v>
      </c>
    </row>
    <row r="9" spans="1:6" ht="19.5" customHeight="1">
      <c r="A9" s="48" t="s">
        <v>6</v>
      </c>
      <c r="B9" s="193" t="s">
        <v>9</v>
      </c>
      <c r="C9" s="21"/>
      <c r="D9" s="194"/>
      <c r="E9" s="194"/>
      <c r="F9" s="21"/>
    </row>
    <row r="10" spans="1:6" ht="18.75" customHeight="1">
      <c r="A10" s="43" t="s">
        <v>8</v>
      </c>
      <c r="B10" s="195" t="s">
        <v>162</v>
      </c>
      <c r="C10" s="21">
        <v>256170</v>
      </c>
      <c r="D10" s="196">
        <v>266433</v>
      </c>
      <c r="E10" s="196">
        <v>271709</v>
      </c>
      <c r="F10" s="21">
        <v>262863</v>
      </c>
    </row>
    <row r="11" spans="1:6" ht="18.75" customHeight="1">
      <c r="A11" s="43" t="s">
        <v>10</v>
      </c>
      <c r="B11" s="195" t="s">
        <v>163</v>
      </c>
      <c r="C11" s="21">
        <v>107388</v>
      </c>
      <c r="D11" s="196">
        <v>141987</v>
      </c>
      <c r="E11" s="196">
        <v>123436</v>
      </c>
      <c r="F11" s="21">
        <v>125241</v>
      </c>
    </row>
    <row r="12" spans="1:6" ht="18.75" customHeight="1">
      <c r="A12" s="43"/>
      <c r="B12" s="193" t="s">
        <v>164</v>
      </c>
      <c r="C12" s="197">
        <f>C10+C11</f>
        <v>363558</v>
      </c>
      <c r="D12" s="197">
        <f>D10+D11</f>
        <v>408420</v>
      </c>
      <c r="E12" s="197">
        <f>E10+E11</f>
        <v>395145</v>
      </c>
      <c r="F12" s="197">
        <f>F10+F11</f>
        <v>388104</v>
      </c>
    </row>
    <row r="13" spans="1:6" ht="18.75" customHeight="1">
      <c r="A13" s="48" t="s">
        <v>23</v>
      </c>
      <c r="B13" s="193" t="s">
        <v>165</v>
      </c>
      <c r="C13" s="21"/>
      <c r="D13" s="194"/>
      <c r="E13" s="194"/>
      <c r="F13" s="21"/>
    </row>
    <row r="14" spans="1:6" ht="18.75" customHeight="1">
      <c r="A14" s="43" t="s">
        <v>8</v>
      </c>
      <c r="B14" s="195" t="s">
        <v>166</v>
      </c>
      <c r="C14" s="21"/>
      <c r="D14" s="196"/>
      <c r="E14" s="196"/>
      <c r="F14" s="21"/>
    </row>
    <row r="15" spans="1:6" ht="18.75" customHeight="1">
      <c r="A15" s="43" t="s">
        <v>10</v>
      </c>
      <c r="B15" s="195" t="s">
        <v>167</v>
      </c>
      <c r="C15" s="21"/>
      <c r="D15" s="196"/>
      <c r="E15" s="196"/>
      <c r="F15" s="21"/>
    </row>
    <row r="16" spans="1:6" ht="18.75" customHeight="1">
      <c r="A16" s="43"/>
      <c r="B16" s="193" t="s">
        <v>49</v>
      </c>
      <c r="C16" s="197">
        <v>0</v>
      </c>
      <c r="D16" s="197">
        <v>0</v>
      </c>
      <c r="E16" s="197">
        <v>0</v>
      </c>
      <c r="F16" s="197">
        <v>0</v>
      </c>
    </row>
    <row r="17" spans="1:6" ht="18.75" customHeight="1">
      <c r="A17" s="48" t="s">
        <v>53</v>
      </c>
      <c r="B17" s="193" t="s">
        <v>13</v>
      </c>
      <c r="C17" s="33">
        <v>66300</v>
      </c>
      <c r="D17" s="194">
        <v>66300</v>
      </c>
      <c r="E17" s="194">
        <v>69286</v>
      </c>
      <c r="F17" s="33">
        <v>66900</v>
      </c>
    </row>
    <row r="18" spans="1:6" ht="18.75" customHeight="1">
      <c r="A18" s="48" t="s">
        <v>65</v>
      </c>
      <c r="B18" s="193" t="s">
        <v>15</v>
      </c>
      <c r="C18" s="33"/>
      <c r="D18" s="194"/>
      <c r="E18" s="194"/>
      <c r="F18" s="33"/>
    </row>
    <row r="19" spans="1:6" ht="18.75" customHeight="1">
      <c r="A19" s="43" t="s">
        <v>8</v>
      </c>
      <c r="B19" s="195" t="s">
        <v>168</v>
      </c>
      <c r="C19" s="21">
        <v>886</v>
      </c>
      <c r="D19" s="196">
        <v>886</v>
      </c>
      <c r="E19" s="196">
        <v>1488</v>
      </c>
      <c r="F19" s="21"/>
    </row>
    <row r="20" spans="1:6" s="29" customFormat="1" ht="18.75" customHeight="1">
      <c r="A20" s="43" t="s">
        <v>10</v>
      </c>
      <c r="B20" s="195" t="s">
        <v>68</v>
      </c>
      <c r="C20" s="21">
        <v>7201</v>
      </c>
      <c r="D20" s="196">
        <v>7201</v>
      </c>
      <c r="E20" s="196">
        <v>8326</v>
      </c>
      <c r="F20" s="21">
        <v>7927</v>
      </c>
    </row>
    <row r="21" spans="1:6" s="29" customFormat="1" ht="18.75" customHeight="1">
      <c r="A21" s="43" t="s">
        <v>12</v>
      </c>
      <c r="B21" s="195" t="s">
        <v>69</v>
      </c>
      <c r="C21" s="21">
        <v>3380</v>
      </c>
      <c r="D21" s="196">
        <v>3380</v>
      </c>
      <c r="E21" s="196">
        <v>2502</v>
      </c>
      <c r="F21" s="21">
        <v>2256</v>
      </c>
    </row>
    <row r="22" spans="1:6" s="29" customFormat="1" ht="18.75" customHeight="1">
      <c r="A22" s="43" t="s">
        <v>14</v>
      </c>
      <c r="B22" s="195" t="s">
        <v>70</v>
      </c>
      <c r="C22" s="21"/>
      <c r="D22" s="196">
        <v>5085</v>
      </c>
      <c r="E22" s="196"/>
      <c r="F22" s="21"/>
    </row>
    <row r="23" spans="1:6" s="29" customFormat="1" ht="18.75" customHeight="1">
      <c r="A23" s="43" t="s">
        <v>16</v>
      </c>
      <c r="B23" s="195" t="s">
        <v>71</v>
      </c>
      <c r="C23" s="21">
        <v>1461</v>
      </c>
      <c r="D23" s="196">
        <v>1461</v>
      </c>
      <c r="E23" s="196">
        <v>1983</v>
      </c>
      <c r="F23" s="21">
        <v>1827</v>
      </c>
    </row>
    <row r="24" spans="1:6" s="29" customFormat="1" ht="18.75" customHeight="1">
      <c r="A24" s="43" t="s">
        <v>18</v>
      </c>
      <c r="B24" s="195" t="s">
        <v>72</v>
      </c>
      <c r="C24" s="21">
        <v>1143</v>
      </c>
      <c r="D24" s="196">
        <v>1143</v>
      </c>
      <c r="E24" s="196">
        <v>1995</v>
      </c>
      <c r="F24" s="21">
        <v>1591</v>
      </c>
    </row>
    <row r="25" spans="1:6" s="29" customFormat="1" ht="18.75" customHeight="1">
      <c r="A25" s="43" t="s">
        <v>20</v>
      </c>
      <c r="B25" s="195" t="s">
        <v>74</v>
      </c>
      <c r="C25" s="21">
        <v>0</v>
      </c>
      <c r="D25" s="196"/>
      <c r="E25" s="196">
        <v>1293</v>
      </c>
      <c r="F25" s="21">
        <v>103</v>
      </c>
    </row>
    <row r="26" spans="1:6" ht="18" customHeight="1">
      <c r="A26" s="43"/>
      <c r="B26" s="193" t="s">
        <v>75</v>
      </c>
      <c r="C26" s="194">
        <f>C19+C20+C21+C23+C24+C25+C22</f>
        <v>14071</v>
      </c>
      <c r="D26" s="194">
        <f>D19+D20+D21+D23+D24+D25+D22</f>
        <v>19156</v>
      </c>
      <c r="E26" s="194">
        <f>E19+E20+E21+E23+E24+E25+E22</f>
        <v>17587</v>
      </c>
      <c r="F26" s="194">
        <f>F19+F20+F21+F23+F24+F25+F22</f>
        <v>13704</v>
      </c>
    </row>
    <row r="27" spans="1:6" ht="18.75" customHeight="1">
      <c r="A27" s="48" t="s">
        <v>76</v>
      </c>
      <c r="B27" s="193" t="s">
        <v>17</v>
      </c>
      <c r="C27" s="33">
        <v>360</v>
      </c>
      <c r="D27" s="194">
        <v>360</v>
      </c>
      <c r="E27" s="194">
        <v>5410</v>
      </c>
      <c r="F27" s="33">
        <v>0</v>
      </c>
    </row>
    <row r="28" spans="1:6" ht="18.75" customHeight="1">
      <c r="A28" s="48" t="s">
        <v>81</v>
      </c>
      <c r="B28" s="193" t="s">
        <v>19</v>
      </c>
      <c r="C28" s="33">
        <v>0</v>
      </c>
      <c r="D28" s="194">
        <v>80</v>
      </c>
      <c r="E28" s="194">
        <v>165</v>
      </c>
      <c r="F28" s="33">
        <v>0</v>
      </c>
    </row>
    <row r="29" spans="1:6" ht="18.75" customHeight="1">
      <c r="A29" s="48" t="s">
        <v>86</v>
      </c>
      <c r="B29" s="193" t="s">
        <v>21</v>
      </c>
      <c r="C29" s="33">
        <v>0</v>
      </c>
      <c r="D29" s="194">
        <v>0</v>
      </c>
      <c r="E29" s="194">
        <v>0</v>
      </c>
      <c r="F29" s="33">
        <v>0</v>
      </c>
    </row>
    <row r="30" spans="1:6" ht="18.75" customHeight="1">
      <c r="A30" s="48"/>
      <c r="B30" s="193" t="s">
        <v>169</v>
      </c>
      <c r="C30" s="197">
        <f>C29+C28+C27+C17+C26+C16+C12</f>
        <v>444289</v>
      </c>
      <c r="D30" s="197">
        <f>D29+D28+D27+D17+D26+D16+D12</f>
        <v>494316</v>
      </c>
      <c r="E30" s="197">
        <f>E29+E28+E27+E17+E26+E16+E12</f>
        <v>487593</v>
      </c>
      <c r="F30" s="197">
        <f>F29+F28+F27+F17+F26+F16+F12</f>
        <v>468708</v>
      </c>
    </row>
    <row r="31" spans="1:6" ht="18.75" customHeight="1">
      <c r="A31" s="48" t="s">
        <v>91</v>
      </c>
      <c r="B31" s="198" t="s">
        <v>92</v>
      </c>
      <c r="C31" s="21"/>
      <c r="D31" s="199"/>
      <c r="E31" s="199"/>
      <c r="F31" s="21"/>
    </row>
    <row r="32" spans="1:6" ht="18.75" customHeight="1">
      <c r="A32" s="43" t="s">
        <v>8</v>
      </c>
      <c r="B32" s="200" t="s">
        <v>302</v>
      </c>
      <c r="C32" s="21">
        <v>51970</v>
      </c>
      <c r="D32" s="201">
        <v>57935</v>
      </c>
      <c r="E32" s="201">
        <v>57935</v>
      </c>
      <c r="F32" s="21">
        <v>36522</v>
      </c>
    </row>
    <row r="33" spans="1:6" ht="18.75" customHeight="1">
      <c r="A33" s="43" t="s">
        <v>10</v>
      </c>
      <c r="B33" s="200" t="s">
        <v>381</v>
      </c>
      <c r="C33" s="21"/>
      <c r="D33" s="201"/>
      <c r="E33" s="201">
        <v>9115</v>
      </c>
      <c r="F33" s="21"/>
    </row>
    <row r="34" spans="1:6" ht="18.75" customHeight="1">
      <c r="A34" s="43"/>
      <c r="B34" s="202" t="s">
        <v>170</v>
      </c>
      <c r="C34" s="203">
        <f>C12+C16+C17+C26+C27+C28+C29+C32</f>
        <v>496259</v>
      </c>
      <c r="D34" s="203">
        <f>D12+D16+D17+D26+D27+D28+D29+D32</f>
        <v>552251</v>
      </c>
      <c r="E34" s="203">
        <f>E12+E16+E17+E26+E27+E28+E29+E32+E33</f>
        <v>554643</v>
      </c>
      <c r="F34" s="203">
        <f>F12+F16+F17+F26+F27+F28+F29+F32</f>
        <v>505230</v>
      </c>
    </row>
    <row r="35" spans="1:7" ht="18" customHeight="1">
      <c r="A35" s="184"/>
      <c r="B35" s="204"/>
      <c r="C35" s="204"/>
      <c r="D35" s="204"/>
      <c r="E35" s="204"/>
      <c r="F35" s="205"/>
      <c r="G35" s="206"/>
    </row>
    <row r="36" spans="1:6" ht="18.75" customHeight="1">
      <c r="A36" s="184"/>
      <c r="B36" s="204"/>
      <c r="C36" s="204"/>
      <c r="D36" s="204"/>
      <c r="E36" s="204"/>
      <c r="F36" s="205"/>
    </row>
    <row r="37" spans="1:6" ht="18.75" customHeight="1">
      <c r="A37" s="184"/>
      <c r="B37" s="204"/>
      <c r="C37" s="204"/>
      <c r="D37" s="204"/>
      <c r="E37" s="204"/>
      <c r="F37" s="205"/>
    </row>
    <row r="38" spans="1:6" ht="18.75" customHeight="1">
      <c r="A38" s="184"/>
      <c r="B38" s="204"/>
      <c r="C38" s="204"/>
      <c r="D38" s="204"/>
      <c r="E38" s="204"/>
      <c r="F38" s="205"/>
    </row>
    <row r="39" spans="1:6" ht="18.75" customHeight="1">
      <c r="A39" s="184"/>
      <c r="B39" s="204"/>
      <c r="C39" s="204"/>
      <c r="D39" s="204"/>
      <c r="E39" s="204"/>
      <c r="F39" s="205"/>
    </row>
    <row r="40" spans="1:6" ht="18.75" customHeight="1">
      <c r="A40" s="184"/>
      <c r="B40" s="204"/>
      <c r="C40" s="204"/>
      <c r="D40" s="204"/>
      <c r="E40" s="204"/>
      <c r="F40" s="205"/>
    </row>
    <row r="41" spans="1:6" ht="18.75" customHeight="1">
      <c r="A41" s="184"/>
      <c r="B41" s="204"/>
      <c r="C41" s="204"/>
      <c r="D41" s="204"/>
      <c r="E41" s="204"/>
      <c r="F41" s="205"/>
    </row>
    <row r="42" spans="1:6" ht="18.75" customHeight="1">
      <c r="A42" s="147"/>
      <c r="B42" s="207"/>
      <c r="C42" s="207"/>
      <c r="D42" s="207"/>
      <c r="E42" s="207"/>
      <c r="F42" s="99" t="s">
        <v>160</v>
      </c>
    </row>
    <row r="43" spans="1:6" ht="18.75" customHeight="1">
      <c r="A43" s="147"/>
      <c r="B43" s="207"/>
      <c r="C43" s="207"/>
      <c r="D43" s="207"/>
      <c r="E43" s="207"/>
      <c r="F43" s="99" t="s">
        <v>171</v>
      </c>
    </row>
    <row r="44" spans="1:6" ht="18.75" customHeight="1">
      <c r="A44" s="147"/>
      <c r="B44" s="186"/>
      <c r="C44" s="186"/>
      <c r="D44" s="186"/>
      <c r="E44" s="186"/>
      <c r="F44" s="187"/>
    </row>
    <row r="45" spans="1:6" ht="18.75" customHeight="1">
      <c r="A45" s="147"/>
      <c r="B45" s="186"/>
      <c r="C45" s="186"/>
      <c r="D45" s="186"/>
      <c r="E45" s="186"/>
      <c r="F45" s="187"/>
    </row>
    <row r="46" spans="1:6" ht="18" customHeight="1">
      <c r="A46" s="442" t="s">
        <v>161</v>
      </c>
      <c r="B46" s="442"/>
      <c r="C46" s="442"/>
      <c r="D46" s="442"/>
      <c r="E46" s="442"/>
      <c r="F46" s="442"/>
    </row>
    <row r="47" spans="1:6" ht="18" customHeight="1">
      <c r="A47" s="443" t="s">
        <v>442</v>
      </c>
      <c r="B47" s="443"/>
      <c r="C47" s="443"/>
      <c r="D47" s="443"/>
      <c r="E47" s="443"/>
      <c r="F47" s="443"/>
    </row>
    <row r="48" spans="1:6" ht="23.25" customHeight="1">
      <c r="A48" s="59"/>
      <c r="B48" s="59"/>
      <c r="C48" s="59"/>
      <c r="D48" s="59"/>
      <c r="E48" s="59"/>
      <c r="F48" s="208"/>
    </row>
    <row r="49" spans="1:6" ht="18" customHeight="1">
      <c r="A49" s="59"/>
      <c r="B49" s="59"/>
      <c r="C49" s="59"/>
      <c r="D49" s="59"/>
      <c r="E49" s="59"/>
      <c r="F49" s="208"/>
    </row>
    <row r="50" spans="1:6" ht="8.25" customHeight="1">
      <c r="A50" s="59"/>
      <c r="B50" s="59"/>
      <c r="C50" s="59"/>
      <c r="D50" s="59"/>
      <c r="E50" s="59"/>
      <c r="F50" s="208"/>
    </row>
    <row r="51" spans="1:6" ht="18" customHeight="1">
      <c r="A51" s="147"/>
      <c r="B51" s="209"/>
      <c r="C51" s="209"/>
      <c r="D51" s="209"/>
      <c r="E51" s="209"/>
      <c r="F51" s="99" t="s">
        <v>2</v>
      </c>
    </row>
    <row r="52" spans="1:6" ht="48.75" customHeight="1">
      <c r="A52" s="188" t="s">
        <v>3</v>
      </c>
      <c r="B52" s="189" t="s">
        <v>4</v>
      </c>
      <c r="C52" s="192" t="s">
        <v>417</v>
      </c>
      <c r="D52" s="192" t="s">
        <v>436</v>
      </c>
      <c r="E52" s="210" t="s">
        <v>443</v>
      </c>
      <c r="F52" s="192" t="s">
        <v>432</v>
      </c>
    </row>
    <row r="53" spans="1:6" ht="18" customHeight="1">
      <c r="A53" s="211"/>
      <c r="B53" s="212" t="s">
        <v>172</v>
      </c>
      <c r="C53" s="214"/>
      <c r="D53" s="213"/>
      <c r="E53" s="213"/>
      <c r="F53" s="214"/>
    </row>
    <row r="54" spans="1:6" ht="18" customHeight="1">
      <c r="A54" s="139" t="s">
        <v>6</v>
      </c>
      <c r="B54" s="215" t="s">
        <v>28</v>
      </c>
      <c r="C54" s="21">
        <v>89457</v>
      </c>
      <c r="D54" s="216">
        <v>104144</v>
      </c>
      <c r="E54" s="216">
        <v>102417</v>
      </c>
      <c r="F54" s="21">
        <v>105349</v>
      </c>
    </row>
    <row r="55" spans="1:6" ht="18" customHeight="1">
      <c r="A55" s="139" t="s">
        <v>23</v>
      </c>
      <c r="B55" s="215" t="s">
        <v>173</v>
      </c>
      <c r="C55" s="21">
        <v>13452</v>
      </c>
      <c r="D55" s="216">
        <v>16787</v>
      </c>
      <c r="E55" s="216">
        <v>16787</v>
      </c>
      <c r="F55" s="21">
        <v>14231</v>
      </c>
    </row>
    <row r="56" spans="1:6" ht="18" customHeight="1">
      <c r="A56" s="139" t="s">
        <v>53</v>
      </c>
      <c r="B56" s="215" t="s">
        <v>30</v>
      </c>
      <c r="C56" s="21">
        <v>123021</v>
      </c>
      <c r="D56" s="216">
        <v>115679</v>
      </c>
      <c r="E56" s="216">
        <v>95045</v>
      </c>
      <c r="F56" s="21">
        <v>107283</v>
      </c>
    </row>
    <row r="57" spans="1:6" ht="18" customHeight="1">
      <c r="A57" s="139" t="s">
        <v>65</v>
      </c>
      <c r="B57" s="215" t="s">
        <v>31</v>
      </c>
      <c r="C57" s="21">
        <v>25035</v>
      </c>
      <c r="D57" s="216">
        <v>25423</v>
      </c>
      <c r="E57" s="216">
        <v>21234</v>
      </c>
      <c r="F57" s="21">
        <v>24997</v>
      </c>
    </row>
    <row r="58" spans="1:6" ht="18" customHeight="1">
      <c r="A58" s="139" t="s">
        <v>76</v>
      </c>
      <c r="B58" s="215" t="s">
        <v>174</v>
      </c>
      <c r="C58" s="21">
        <v>136447</v>
      </c>
      <c r="D58" s="216">
        <v>150772</v>
      </c>
      <c r="E58" s="216">
        <v>141830</v>
      </c>
      <c r="F58" s="21">
        <v>146292</v>
      </c>
    </row>
    <row r="59" spans="1:6" ht="18" customHeight="1">
      <c r="A59" s="139"/>
      <c r="B59" s="217" t="s">
        <v>175</v>
      </c>
      <c r="C59" s="203">
        <f>C54+C55+C56+C57+C58</f>
        <v>387412</v>
      </c>
      <c r="D59" s="203">
        <f>D54+D55+D56+D57+D58</f>
        <v>412805</v>
      </c>
      <c r="E59" s="203">
        <f>E54+E55+E56+E57+E58</f>
        <v>377313</v>
      </c>
      <c r="F59" s="203">
        <f>F54+F55+F56+F57+F58</f>
        <v>398152</v>
      </c>
    </row>
    <row r="60" spans="1:6" ht="18" customHeight="1">
      <c r="A60" s="78"/>
      <c r="B60" s="218" t="s">
        <v>176</v>
      </c>
      <c r="C60" s="21"/>
      <c r="D60" s="33"/>
      <c r="E60" s="33"/>
      <c r="F60" s="21"/>
    </row>
    <row r="61" spans="1:6" ht="18" customHeight="1">
      <c r="A61" s="139" t="s">
        <v>81</v>
      </c>
      <c r="B61" s="215" t="s">
        <v>177</v>
      </c>
      <c r="C61" s="21">
        <v>3000</v>
      </c>
      <c r="D61" s="216">
        <v>17656</v>
      </c>
      <c r="E61" s="216">
        <v>17638</v>
      </c>
      <c r="F61" s="21">
        <v>19839</v>
      </c>
    </row>
    <row r="62" spans="1:6" ht="18" customHeight="1">
      <c r="A62" s="139" t="s">
        <v>86</v>
      </c>
      <c r="B62" s="215" t="s">
        <v>35</v>
      </c>
      <c r="C62" s="21">
        <v>30239</v>
      </c>
      <c r="D62" s="216">
        <v>43169</v>
      </c>
      <c r="E62" s="216">
        <v>39164</v>
      </c>
      <c r="F62" s="21">
        <v>16174</v>
      </c>
    </row>
    <row r="63" spans="1:6" ht="18" customHeight="1">
      <c r="A63" s="139" t="s">
        <v>178</v>
      </c>
      <c r="B63" s="215" t="s">
        <v>37</v>
      </c>
      <c r="C63" s="21">
        <v>0</v>
      </c>
      <c r="D63" s="216"/>
      <c r="E63" s="216"/>
      <c r="F63" s="21">
        <v>0</v>
      </c>
    </row>
    <row r="64" spans="1:6" ht="18" customHeight="1">
      <c r="A64" s="139"/>
      <c r="B64" s="217" t="s">
        <v>179</v>
      </c>
      <c r="C64" s="203">
        <f>C61+C62+C63</f>
        <v>33239</v>
      </c>
      <c r="D64" s="203">
        <f>D61+D62+D63</f>
        <v>60825</v>
      </c>
      <c r="E64" s="203">
        <f>E61+E62+E63</f>
        <v>56802</v>
      </c>
      <c r="F64" s="203">
        <f>F61+F62+F63</f>
        <v>36013</v>
      </c>
    </row>
    <row r="65" spans="1:6" ht="18" customHeight="1">
      <c r="A65" s="139"/>
      <c r="B65" s="217" t="s">
        <v>27</v>
      </c>
      <c r="C65" s="203">
        <f>C59+C64</f>
        <v>420651</v>
      </c>
      <c r="D65" s="203">
        <f>D59+D64</f>
        <v>473630</v>
      </c>
      <c r="E65" s="203">
        <f>E59+E64</f>
        <v>434115</v>
      </c>
      <c r="F65" s="203">
        <f>F59+F64</f>
        <v>434165</v>
      </c>
    </row>
    <row r="66" spans="1:6" ht="18" customHeight="1">
      <c r="A66" s="139" t="s">
        <v>122</v>
      </c>
      <c r="B66" s="217" t="s">
        <v>39</v>
      </c>
      <c r="C66" s="21"/>
      <c r="D66" s="203"/>
      <c r="E66" s="203"/>
      <c r="F66" s="21"/>
    </row>
    <row r="67" spans="1:6" ht="15.75">
      <c r="A67" s="139" t="s">
        <v>8</v>
      </c>
      <c r="B67" s="215" t="s">
        <v>180</v>
      </c>
      <c r="C67" s="21">
        <v>66665</v>
      </c>
      <c r="D67" s="216">
        <v>69678</v>
      </c>
      <c r="E67" s="216">
        <v>66354</v>
      </c>
      <c r="F67" s="21">
        <v>61950</v>
      </c>
    </row>
    <row r="68" spans="1:6" ht="15.75">
      <c r="A68" s="139" t="s">
        <v>10</v>
      </c>
      <c r="B68" s="215" t="s">
        <v>380</v>
      </c>
      <c r="C68" s="21">
        <v>8943</v>
      </c>
      <c r="D68" s="216">
        <v>8943</v>
      </c>
      <c r="E68" s="216">
        <v>8943</v>
      </c>
      <c r="F68" s="21">
        <v>9115</v>
      </c>
    </row>
    <row r="69" spans="1:6" ht="18" customHeight="1">
      <c r="A69" s="139"/>
      <c r="B69" s="217" t="s">
        <v>123</v>
      </c>
      <c r="C69" s="203">
        <f>C65+C67+C68</f>
        <v>496259</v>
      </c>
      <c r="D69" s="203">
        <f>D65+D67+D68</f>
        <v>552251</v>
      </c>
      <c r="E69" s="203">
        <f>E65+E67+E68</f>
        <v>509412</v>
      </c>
      <c r="F69" s="203">
        <f>F65+F67+F68</f>
        <v>505230</v>
      </c>
    </row>
    <row r="70" spans="1:6" ht="18" customHeight="1">
      <c r="A70" s="180"/>
      <c r="B70" s="215" t="s">
        <v>181</v>
      </c>
      <c r="C70" s="216">
        <v>462510</v>
      </c>
      <c r="D70" s="216">
        <v>491381</v>
      </c>
      <c r="E70" s="216">
        <v>452565</v>
      </c>
      <c r="F70" s="216">
        <v>469217</v>
      </c>
    </row>
    <row r="71" spans="1:6" ht="15.75">
      <c r="A71" s="219"/>
      <c r="B71" s="220" t="s">
        <v>182</v>
      </c>
      <c r="C71" s="221">
        <v>33749</v>
      </c>
      <c r="D71" s="221">
        <v>60825</v>
      </c>
      <c r="E71" s="221">
        <v>56802</v>
      </c>
      <c r="F71" s="221">
        <v>36013</v>
      </c>
    </row>
    <row r="72" spans="1:6" ht="15.75">
      <c r="A72" s="222"/>
      <c r="B72" s="223" t="s">
        <v>183</v>
      </c>
      <c r="C72" s="33">
        <v>76</v>
      </c>
      <c r="D72" s="224">
        <v>76</v>
      </c>
      <c r="E72" s="224"/>
      <c r="F72" s="33">
        <v>76</v>
      </c>
    </row>
  </sheetData>
  <sheetProtection selectLockedCells="1" selectUnlockedCells="1"/>
  <mergeCells count="4">
    <mergeCell ref="A4:F4"/>
    <mergeCell ref="A5:F5"/>
    <mergeCell ref="A46:F46"/>
    <mergeCell ref="A47:F47"/>
  </mergeCells>
  <printOptions/>
  <pageMargins left="0.670138888888888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6">
      <selection activeCell="L42" sqref="L42"/>
    </sheetView>
  </sheetViews>
  <sheetFormatPr defaultColWidth="11.625" defaultRowHeight="12.75"/>
  <cols>
    <col min="1" max="1" width="4.00390625" style="147" customWidth="1"/>
    <col min="2" max="2" width="31.00390625" style="148" customWidth="1"/>
    <col min="3" max="6" width="9.375" style="98" customWidth="1"/>
    <col min="7" max="7" width="3.625" style="147" customWidth="1"/>
    <col min="8" max="8" width="28.625" style="148" customWidth="1"/>
    <col min="9" max="10" width="9.375" style="98" customWidth="1"/>
    <col min="11" max="12" width="9.375" style="3" customWidth="1"/>
  </cols>
  <sheetData>
    <row r="1" spans="1:12" ht="12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L1" s="99" t="s">
        <v>124</v>
      </c>
    </row>
    <row r="2" spans="1:12" ht="10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L2" s="99" t="s">
        <v>1</v>
      </c>
    </row>
    <row r="3" spans="1:12" ht="20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L3" s="99"/>
    </row>
    <row r="4" spans="1:12" s="150" customFormat="1" ht="21" customHeight="1">
      <c r="A4" s="442" t="s">
        <v>125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</row>
    <row r="5" spans="1:12" s="150" customFormat="1" ht="21.75" customHeight="1">
      <c r="A5" s="443" t="s">
        <v>441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</row>
    <row r="6" spans="1:12" s="150" customFormat="1" ht="18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9:12" ht="9.75" customHeight="1">
      <c r="I7" s="99"/>
      <c r="J7" s="99"/>
      <c r="L7" s="99" t="s">
        <v>2</v>
      </c>
    </row>
    <row r="8" spans="1:12" s="159" customFormat="1" ht="34.5" customHeight="1">
      <c r="A8" s="152" t="s">
        <v>3</v>
      </c>
      <c r="B8" s="153" t="s">
        <v>4</v>
      </c>
      <c r="C8" s="156" t="s">
        <v>417</v>
      </c>
      <c r="D8" s="154" t="s">
        <v>436</v>
      </c>
      <c r="E8" s="155" t="s">
        <v>437</v>
      </c>
      <c r="F8" s="156" t="s">
        <v>432</v>
      </c>
      <c r="G8" s="157" t="s">
        <v>3</v>
      </c>
      <c r="H8" s="158" t="s">
        <v>4</v>
      </c>
      <c r="I8" s="156" t="s">
        <v>417</v>
      </c>
      <c r="J8" s="154" t="s">
        <v>436</v>
      </c>
      <c r="K8" s="155" t="s">
        <v>437</v>
      </c>
      <c r="L8" s="156" t="s">
        <v>432</v>
      </c>
    </row>
    <row r="9" spans="1:12" ht="12.75">
      <c r="A9" s="160"/>
      <c r="B9" s="161" t="s">
        <v>126</v>
      </c>
      <c r="C9" s="162"/>
      <c r="D9" s="162"/>
      <c r="E9" s="162"/>
      <c r="F9" s="162"/>
      <c r="G9" s="163"/>
      <c r="H9" s="164" t="s">
        <v>127</v>
      </c>
      <c r="I9" s="166"/>
      <c r="J9" s="165"/>
      <c r="K9" s="166"/>
      <c r="L9" s="166"/>
    </row>
    <row r="10" spans="1:12" ht="12.75">
      <c r="A10" s="160" t="s">
        <v>8</v>
      </c>
      <c r="B10" s="167" t="s">
        <v>128</v>
      </c>
      <c r="C10" s="162"/>
      <c r="D10" s="162"/>
      <c r="E10" s="162"/>
      <c r="F10" s="162"/>
      <c r="G10" s="163" t="s">
        <v>8</v>
      </c>
      <c r="H10" s="168" t="s">
        <v>129</v>
      </c>
      <c r="I10" s="169">
        <f>I11+I12+I13</f>
        <v>225930</v>
      </c>
      <c r="J10" s="169">
        <f>J11+J12+J13</f>
        <v>236610</v>
      </c>
      <c r="K10" s="169">
        <f>K11+K12+K13</f>
        <v>214249</v>
      </c>
      <c r="L10" s="169">
        <f>L11+L12+L13</f>
        <v>226863</v>
      </c>
    </row>
    <row r="11" spans="1:12" ht="12.75">
      <c r="A11" s="160"/>
      <c r="B11" s="167" t="s">
        <v>130</v>
      </c>
      <c r="C11" s="162">
        <v>256170</v>
      </c>
      <c r="D11" s="162">
        <v>266433</v>
      </c>
      <c r="E11" s="162">
        <v>271709</v>
      </c>
      <c r="F11" s="162">
        <v>262863</v>
      </c>
      <c r="G11" s="163"/>
      <c r="H11" s="168" t="s">
        <v>131</v>
      </c>
      <c r="I11" s="166">
        <v>89457</v>
      </c>
      <c r="J11" s="162">
        <v>104144</v>
      </c>
      <c r="K11" s="166">
        <v>102417</v>
      </c>
      <c r="L11" s="166">
        <v>105349</v>
      </c>
    </row>
    <row r="12" spans="1:12" ht="12.75">
      <c r="A12" s="160"/>
      <c r="B12" s="167" t="s">
        <v>132</v>
      </c>
      <c r="C12" s="162"/>
      <c r="D12" s="162"/>
      <c r="E12" s="162"/>
      <c r="F12" s="162"/>
      <c r="G12" s="163"/>
      <c r="H12" s="168" t="s">
        <v>133</v>
      </c>
      <c r="I12" s="166">
        <v>13452</v>
      </c>
      <c r="J12" s="162">
        <v>16787</v>
      </c>
      <c r="K12" s="166">
        <v>16787</v>
      </c>
      <c r="L12" s="166">
        <v>14231</v>
      </c>
    </row>
    <row r="13" spans="1:12" ht="12.75">
      <c r="A13" s="160"/>
      <c r="B13" s="167" t="s">
        <v>134</v>
      </c>
      <c r="C13" s="162"/>
      <c r="D13" s="162"/>
      <c r="E13" s="162"/>
      <c r="F13" s="162"/>
      <c r="G13" s="163"/>
      <c r="H13" s="168" t="s">
        <v>135</v>
      </c>
      <c r="I13" s="166">
        <v>123021</v>
      </c>
      <c r="J13" s="162">
        <v>115679</v>
      </c>
      <c r="K13" s="166">
        <v>95045</v>
      </c>
      <c r="L13" s="166">
        <v>107283</v>
      </c>
    </row>
    <row r="14" spans="1:12" ht="12.75">
      <c r="A14" s="160"/>
      <c r="B14" s="167" t="s">
        <v>136</v>
      </c>
      <c r="C14" s="162">
        <v>107388</v>
      </c>
      <c r="D14" s="162">
        <v>141987</v>
      </c>
      <c r="E14" s="162">
        <v>123016</v>
      </c>
      <c r="F14" s="162">
        <v>125241</v>
      </c>
      <c r="G14" s="163" t="s">
        <v>10</v>
      </c>
      <c r="H14" s="168" t="s">
        <v>137</v>
      </c>
      <c r="I14" s="169">
        <f>I15+I16+I17</f>
        <v>57749</v>
      </c>
      <c r="J14" s="169">
        <f>J15+J16+J17</f>
        <v>60510</v>
      </c>
      <c r="K14" s="169">
        <f>K15+K16+K17</f>
        <v>58818</v>
      </c>
      <c r="L14" s="169">
        <f>L15+L16+L17</f>
        <v>54678</v>
      </c>
    </row>
    <row r="15" spans="1:12" ht="12.75">
      <c r="A15" s="160"/>
      <c r="B15" s="167" t="s">
        <v>48</v>
      </c>
      <c r="C15" s="162">
        <f>C11+C12+C13+C14</f>
        <v>363558</v>
      </c>
      <c r="D15" s="162">
        <f>D11+D12+D13+D14</f>
        <v>408420</v>
      </c>
      <c r="E15" s="162">
        <f>E11+E12+E13+E14</f>
        <v>394725</v>
      </c>
      <c r="F15" s="162">
        <f>F11+F12+F13+F14</f>
        <v>388104</v>
      </c>
      <c r="G15" s="163"/>
      <c r="H15" s="168" t="s">
        <v>138</v>
      </c>
      <c r="I15" s="166">
        <v>41262</v>
      </c>
      <c r="J15" s="367">
        <v>43699</v>
      </c>
      <c r="K15" s="367">
        <v>43191</v>
      </c>
      <c r="L15" s="166">
        <v>39295</v>
      </c>
    </row>
    <row r="16" spans="1:12" ht="12.75">
      <c r="A16" s="160" t="s">
        <v>67</v>
      </c>
      <c r="B16" s="167" t="s">
        <v>13</v>
      </c>
      <c r="C16" s="162"/>
      <c r="D16" s="162"/>
      <c r="E16" s="162"/>
      <c r="F16" s="162"/>
      <c r="G16" s="163"/>
      <c r="H16" s="168" t="s">
        <v>139</v>
      </c>
      <c r="I16" s="166">
        <v>9056</v>
      </c>
      <c r="J16" s="367">
        <v>9313</v>
      </c>
      <c r="K16" s="367">
        <v>9313</v>
      </c>
      <c r="L16" s="166">
        <v>7729</v>
      </c>
    </row>
    <row r="17" spans="1:12" ht="12.75">
      <c r="A17" s="160"/>
      <c r="B17" s="170" t="s">
        <v>140</v>
      </c>
      <c r="C17" s="162"/>
      <c r="D17" s="162"/>
      <c r="E17" s="162"/>
      <c r="F17" s="162"/>
      <c r="G17" s="163"/>
      <c r="H17" s="168" t="s">
        <v>141</v>
      </c>
      <c r="I17" s="166">
        <v>7431</v>
      </c>
      <c r="J17" s="367">
        <v>7498</v>
      </c>
      <c r="K17" s="367">
        <v>6314</v>
      </c>
      <c r="L17" s="166">
        <v>7654</v>
      </c>
    </row>
    <row r="18" spans="1:12" ht="12.75">
      <c r="A18" s="160"/>
      <c r="B18" s="170" t="s">
        <v>142</v>
      </c>
      <c r="C18" s="162"/>
      <c r="D18" s="162"/>
      <c r="E18" s="162"/>
      <c r="F18" s="162"/>
      <c r="G18" s="163" t="s">
        <v>143</v>
      </c>
      <c r="H18" s="168" t="s">
        <v>151</v>
      </c>
      <c r="I18" s="169">
        <f>I19+I20+I21</f>
        <v>8586</v>
      </c>
      <c r="J18" s="169">
        <f>J19+J20+J21</f>
        <v>8839</v>
      </c>
      <c r="K18" s="169">
        <f>K19+K20+K21</f>
        <v>7665</v>
      </c>
      <c r="L18" s="169">
        <f>L19+L20+L21</f>
        <v>7172</v>
      </c>
    </row>
    <row r="19" spans="1:12" ht="12.75">
      <c r="A19" s="160"/>
      <c r="B19" s="170" t="s">
        <v>144</v>
      </c>
      <c r="C19" s="171"/>
      <c r="D19" s="162"/>
      <c r="E19" s="162"/>
      <c r="F19" s="171"/>
      <c r="G19" s="163"/>
      <c r="H19" s="168" t="s">
        <v>145</v>
      </c>
      <c r="I19" s="169">
        <v>4584</v>
      </c>
      <c r="J19" s="367">
        <v>4915</v>
      </c>
      <c r="K19" s="367">
        <v>4686</v>
      </c>
      <c r="L19" s="169">
        <v>2758</v>
      </c>
    </row>
    <row r="20" spans="1:12" ht="12.75">
      <c r="A20" s="160"/>
      <c r="B20" s="170" t="s">
        <v>146</v>
      </c>
      <c r="C20" s="171">
        <v>21900</v>
      </c>
      <c r="D20" s="162">
        <v>21900</v>
      </c>
      <c r="E20" s="162">
        <v>22221</v>
      </c>
      <c r="F20" s="171">
        <v>21900</v>
      </c>
      <c r="G20" s="163"/>
      <c r="H20" s="168" t="s">
        <v>337</v>
      </c>
      <c r="I20" s="166">
        <v>1026</v>
      </c>
      <c r="J20" s="367">
        <v>1107</v>
      </c>
      <c r="K20" s="367">
        <v>1051</v>
      </c>
      <c r="L20" s="166">
        <v>545</v>
      </c>
    </row>
    <row r="21" spans="1:12" ht="12.75">
      <c r="A21" s="160"/>
      <c r="B21" s="167" t="s">
        <v>147</v>
      </c>
      <c r="C21" s="162">
        <v>42000</v>
      </c>
      <c r="D21" s="162">
        <v>42000</v>
      </c>
      <c r="E21" s="162">
        <v>43524</v>
      </c>
      <c r="F21" s="162">
        <v>42000</v>
      </c>
      <c r="G21" s="163"/>
      <c r="H21" s="168" t="s">
        <v>148</v>
      </c>
      <c r="I21" s="166">
        <v>2976</v>
      </c>
      <c r="J21" s="367">
        <v>2817</v>
      </c>
      <c r="K21" s="367">
        <v>1928</v>
      </c>
      <c r="L21" s="166">
        <v>3869</v>
      </c>
    </row>
    <row r="22" spans="1:12" ht="12.75">
      <c r="A22" s="160"/>
      <c r="B22" s="167" t="s">
        <v>149</v>
      </c>
      <c r="C22" s="162">
        <v>2400</v>
      </c>
      <c r="D22" s="162">
        <v>2400</v>
      </c>
      <c r="E22" s="162">
        <v>3541</v>
      </c>
      <c r="F22" s="162">
        <v>3000</v>
      </c>
      <c r="G22" s="163" t="s">
        <v>14</v>
      </c>
      <c r="H22" s="168" t="s">
        <v>31</v>
      </c>
      <c r="I22" s="169">
        <v>25035</v>
      </c>
      <c r="J22" s="169">
        <v>25422</v>
      </c>
      <c r="K22" s="169">
        <v>21234</v>
      </c>
      <c r="L22" s="169">
        <v>24997</v>
      </c>
    </row>
    <row r="23" spans="1:12" ht="12.75">
      <c r="A23" s="160"/>
      <c r="B23" s="167" t="s">
        <v>64</v>
      </c>
      <c r="C23" s="162">
        <f>C17+C18+C19+C20+C21+C22</f>
        <v>66300</v>
      </c>
      <c r="D23" s="162">
        <f>D17+D18+D19+D20+D21+D22</f>
        <v>66300</v>
      </c>
      <c r="E23" s="162">
        <f>E17+E18+E19+E20+E21+E22</f>
        <v>69286</v>
      </c>
      <c r="F23" s="162">
        <v>66900</v>
      </c>
      <c r="G23" s="162" t="s">
        <v>16</v>
      </c>
      <c r="H23" s="168" t="s">
        <v>32</v>
      </c>
      <c r="I23" s="169">
        <v>136517</v>
      </c>
      <c r="J23" s="162">
        <v>150843</v>
      </c>
      <c r="K23" s="169">
        <v>141880</v>
      </c>
      <c r="L23" s="169">
        <v>146292</v>
      </c>
    </row>
    <row r="24" spans="1:12" ht="12.75">
      <c r="A24" s="160" t="s">
        <v>12</v>
      </c>
      <c r="B24" s="167" t="s">
        <v>15</v>
      </c>
      <c r="C24" s="162">
        <v>14321</v>
      </c>
      <c r="D24" s="162">
        <v>19406</v>
      </c>
      <c r="E24" s="162">
        <v>17717</v>
      </c>
      <c r="F24" s="162">
        <v>13954</v>
      </c>
      <c r="G24" s="174"/>
      <c r="H24" s="164" t="s">
        <v>152</v>
      </c>
      <c r="I24" s="173">
        <f>I23+I22+I18+I14+I10+I6</f>
        <v>453817</v>
      </c>
      <c r="J24" s="173">
        <f>J23+J22+J18+J14+J10+J6</f>
        <v>482224</v>
      </c>
      <c r="K24" s="173">
        <f>K23+K22+K18+K14+K10+K6</f>
        <v>443846</v>
      </c>
      <c r="L24" s="173">
        <f>L23+L22+L18+L14+L10+L6</f>
        <v>460002</v>
      </c>
    </row>
    <row r="25" spans="1:12" ht="12.75">
      <c r="A25" s="160" t="s">
        <v>150</v>
      </c>
      <c r="B25" s="167" t="s">
        <v>82</v>
      </c>
      <c r="C25" s="162"/>
      <c r="D25" s="162">
        <v>80</v>
      </c>
      <c r="E25" s="162">
        <v>165</v>
      </c>
      <c r="F25" s="162"/>
      <c r="G25" s="163"/>
      <c r="H25" s="175"/>
      <c r="I25" s="166"/>
      <c r="J25" s="176"/>
      <c r="K25" s="166"/>
      <c r="L25" s="166"/>
    </row>
    <row r="26" spans="1:12" ht="12.75">
      <c r="A26" s="172"/>
      <c r="B26" s="161" t="s">
        <v>75</v>
      </c>
      <c r="C26" s="173">
        <f>C15+C23+C24+C25</f>
        <v>444179</v>
      </c>
      <c r="D26" s="173">
        <f>D15+D23+D24+D25</f>
        <v>494206</v>
      </c>
      <c r="E26" s="173">
        <f>E15+E23+E24+E25</f>
        <v>481893</v>
      </c>
      <c r="F26" s="173">
        <f>F15+F23+F24+F25</f>
        <v>468958</v>
      </c>
      <c r="G26" s="163"/>
      <c r="H26" s="175"/>
      <c r="I26" s="166"/>
      <c r="J26" s="176"/>
      <c r="K26" s="166"/>
      <c r="L26" s="166"/>
    </row>
    <row r="27" spans="1:12" ht="12.75">
      <c r="A27" s="160"/>
      <c r="B27" s="161" t="s">
        <v>153</v>
      </c>
      <c r="C27" s="162"/>
      <c r="D27" s="162"/>
      <c r="E27" s="162"/>
      <c r="F27" s="162"/>
      <c r="G27" s="163"/>
      <c r="H27" s="175" t="s">
        <v>154</v>
      </c>
      <c r="I27" s="166"/>
      <c r="J27" s="176"/>
      <c r="K27" s="166"/>
      <c r="L27" s="166"/>
    </row>
    <row r="28" spans="1:12" s="35" customFormat="1" ht="12.75">
      <c r="A28" s="160" t="s">
        <v>93</v>
      </c>
      <c r="B28" s="167" t="s">
        <v>155</v>
      </c>
      <c r="C28" s="162"/>
      <c r="D28" s="162"/>
      <c r="E28" s="162"/>
      <c r="F28" s="162"/>
      <c r="G28" s="163" t="s">
        <v>8</v>
      </c>
      <c r="H28" s="177" t="s">
        <v>34</v>
      </c>
      <c r="I28" s="166">
        <v>3510</v>
      </c>
      <c r="J28" s="176">
        <v>18165</v>
      </c>
      <c r="K28" s="166">
        <v>17637</v>
      </c>
      <c r="L28" s="166">
        <v>20189</v>
      </c>
    </row>
    <row r="29" spans="1:12" ht="12.75">
      <c r="A29" s="160" t="s">
        <v>67</v>
      </c>
      <c r="B29" s="167" t="s">
        <v>17</v>
      </c>
      <c r="C29" s="162">
        <v>360</v>
      </c>
      <c r="D29" s="162">
        <v>360</v>
      </c>
      <c r="E29" s="162">
        <v>5410</v>
      </c>
      <c r="F29" s="162">
        <v>0</v>
      </c>
      <c r="G29" s="163" t="s">
        <v>10</v>
      </c>
      <c r="H29" s="177" t="s">
        <v>35</v>
      </c>
      <c r="I29" s="166">
        <v>30239</v>
      </c>
      <c r="J29" s="176">
        <v>43169</v>
      </c>
      <c r="K29" s="166">
        <v>39164</v>
      </c>
      <c r="L29" s="166">
        <v>16174</v>
      </c>
    </row>
    <row r="30" spans="1:12" ht="12.75">
      <c r="A30" s="160" t="s">
        <v>12</v>
      </c>
      <c r="B30" s="167" t="s">
        <v>87</v>
      </c>
      <c r="C30" s="162"/>
      <c r="D30" s="162"/>
      <c r="E30" s="162"/>
      <c r="F30" s="162"/>
      <c r="G30" s="163" t="s">
        <v>12</v>
      </c>
      <c r="H30" s="177" t="s">
        <v>37</v>
      </c>
      <c r="I30" s="179">
        <v>0</v>
      </c>
      <c r="J30" s="176"/>
      <c r="K30" s="166"/>
      <c r="L30" s="179"/>
    </row>
    <row r="31" spans="1:12" ht="12.75">
      <c r="A31" s="163"/>
      <c r="B31" s="178" t="s">
        <v>156</v>
      </c>
      <c r="C31" s="179">
        <f>C28+C29+C30</f>
        <v>360</v>
      </c>
      <c r="D31" s="179">
        <f>D28+D29+D30</f>
        <v>360</v>
      </c>
      <c r="E31" s="179">
        <f>E28+E29+E30</f>
        <v>5410</v>
      </c>
      <c r="F31" s="179">
        <v>0</v>
      </c>
      <c r="G31" s="163"/>
      <c r="H31" s="175" t="s">
        <v>157</v>
      </c>
      <c r="I31" s="179">
        <f>I28+I29+I30</f>
        <v>33749</v>
      </c>
      <c r="J31" s="179">
        <f>J28+J29+J30</f>
        <v>61334</v>
      </c>
      <c r="K31" s="179">
        <f>K28+K29+K30</f>
        <v>56801</v>
      </c>
      <c r="L31" s="179">
        <f>L28+L29+L30</f>
        <v>36363</v>
      </c>
    </row>
    <row r="32" spans="1:12" ht="12.75">
      <c r="A32" s="163"/>
      <c r="B32" s="178" t="s">
        <v>158</v>
      </c>
      <c r="C32" s="179">
        <v>51970</v>
      </c>
      <c r="D32" s="179">
        <v>57935</v>
      </c>
      <c r="E32" s="179">
        <v>67050</v>
      </c>
      <c r="F32" s="179">
        <v>36522</v>
      </c>
      <c r="G32" s="163"/>
      <c r="H32" s="175" t="s">
        <v>159</v>
      </c>
      <c r="I32" s="182">
        <v>8943</v>
      </c>
      <c r="J32" s="182">
        <v>8943</v>
      </c>
      <c r="K32" s="182">
        <v>8943</v>
      </c>
      <c r="L32" s="182">
        <v>9115</v>
      </c>
    </row>
    <row r="33" spans="1:12" ht="12.75">
      <c r="A33" s="180"/>
      <c r="B33" s="181" t="s">
        <v>25</v>
      </c>
      <c r="C33" s="182">
        <f>C26+C31+C32</f>
        <v>496509</v>
      </c>
      <c r="D33" s="182">
        <f>D26+D31+D32</f>
        <v>552501</v>
      </c>
      <c r="E33" s="182">
        <f>E26+E31+E32</f>
        <v>554353</v>
      </c>
      <c r="F33" s="182">
        <f>F26+F31+F32</f>
        <v>505480</v>
      </c>
      <c r="G33" s="182">
        <f>G26+G31+G32</f>
        <v>0</v>
      </c>
      <c r="H33" s="183" t="s">
        <v>40</v>
      </c>
      <c r="I33" s="182">
        <f>I24+I31+I32</f>
        <v>496509</v>
      </c>
      <c r="J33" s="182">
        <f>J24+J31+J32</f>
        <v>552501</v>
      </c>
      <c r="K33" s="182">
        <f>K24+K31+K32</f>
        <v>509590</v>
      </c>
      <c r="L33" s="182">
        <f>L24+L31+L32</f>
        <v>505480</v>
      </c>
    </row>
    <row r="34" spans="7:12" ht="15.75">
      <c r="G34" s="184"/>
      <c r="H34" s="185"/>
      <c r="K34" s="96"/>
      <c r="L34" s="96"/>
    </row>
    <row r="35" spans="8:12" ht="15.75">
      <c r="H35" s="185"/>
      <c r="K35" s="96"/>
      <c r="L35" s="96"/>
    </row>
    <row r="36" spans="8:12" ht="15.75">
      <c r="H36" s="185"/>
      <c r="K36" s="96"/>
      <c r="L36" s="96"/>
    </row>
    <row r="37" spans="8:12" ht="15.75">
      <c r="H37" s="185"/>
      <c r="K37" s="96"/>
      <c r="L37" s="96"/>
    </row>
    <row r="38" spans="8:12" ht="15.75">
      <c r="H38" s="185"/>
      <c r="K38" s="98"/>
      <c r="L38" s="98"/>
    </row>
    <row r="39" spans="8:12" ht="15.75">
      <c r="H39" s="185"/>
      <c r="K39" s="98"/>
      <c r="L39" s="98"/>
    </row>
    <row r="40" spans="8:12" ht="15.75">
      <c r="H40" s="185"/>
      <c r="K40" s="98"/>
      <c r="L40" s="98"/>
    </row>
    <row r="41" spans="8:12" ht="15.75">
      <c r="H41" s="185"/>
      <c r="K41" s="98"/>
      <c r="L41" s="98"/>
    </row>
    <row r="42" ht="15.75">
      <c r="H42" s="185"/>
    </row>
  </sheetData>
  <sheetProtection selectLockedCells="1" selectUnlockedCells="1"/>
  <mergeCells count="2">
    <mergeCell ref="A4:L4"/>
    <mergeCell ref="A5:L5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7"/>
  <sheetViews>
    <sheetView zoomScaleSheetLayoutView="100" zoomScalePageLayoutView="0" workbookViewId="0" topLeftCell="A47">
      <selection activeCell="J62" sqref="J62"/>
    </sheetView>
  </sheetViews>
  <sheetFormatPr defaultColWidth="7.875" defaultRowHeight="12.75"/>
  <cols>
    <col min="1" max="1" width="5.75390625" style="226" customWidth="1"/>
    <col min="2" max="2" width="36.75390625" style="63" customWidth="1"/>
    <col min="3" max="6" width="11.375" style="3" customWidth="1"/>
    <col min="7" max="246" width="7.875" style="56" customWidth="1"/>
  </cols>
  <sheetData>
    <row r="1" spans="2:6" ht="23.25" customHeight="1">
      <c r="B1" s="227"/>
      <c r="C1" s="228"/>
      <c r="D1" s="229"/>
      <c r="F1" s="228" t="s">
        <v>184</v>
      </c>
    </row>
    <row r="2" spans="2:6" ht="14.25" customHeight="1">
      <c r="B2" s="227"/>
      <c r="C2" s="228"/>
      <c r="D2" s="229"/>
      <c r="F2" s="228" t="s">
        <v>1</v>
      </c>
    </row>
    <row r="3" spans="2:4" ht="12.75" customHeight="1">
      <c r="B3" s="227"/>
      <c r="C3" s="230"/>
      <c r="D3" s="229"/>
    </row>
    <row r="4" spans="1:6" ht="18.75">
      <c r="A4" s="445" t="s">
        <v>185</v>
      </c>
      <c r="B4" s="445"/>
      <c r="C4" s="445"/>
      <c r="D4" s="445"/>
      <c r="E4" s="445"/>
      <c r="F4" s="445"/>
    </row>
    <row r="5" spans="1:6" ht="18" customHeight="1">
      <c r="A5" s="445" t="s">
        <v>440</v>
      </c>
      <c r="B5" s="445"/>
      <c r="C5" s="445"/>
      <c r="D5" s="445"/>
      <c r="E5" s="445"/>
      <c r="F5" s="445"/>
    </row>
    <row r="6" spans="2:3" ht="19.5" customHeight="1">
      <c r="B6" s="231"/>
      <c r="C6" s="232"/>
    </row>
    <row r="7" spans="2:6" ht="19.5" customHeight="1">
      <c r="B7" s="206"/>
      <c r="C7" s="228"/>
      <c r="F7" s="228" t="s">
        <v>2</v>
      </c>
    </row>
    <row r="8" spans="1:256" s="235" customFormat="1" ht="50.25" customHeight="1">
      <c r="A8" s="233" t="s">
        <v>3</v>
      </c>
      <c r="B8" s="234" t="s">
        <v>4</v>
      </c>
      <c r="C8" s="17" t="s">
        <v>417</v>
      </c>
      <c r="D8" s="15" t="s">
        <v>436</v>
      </c>
      <c r="E8" s="16" t="s">
        <v>437</v>
      </c>
      <c r="F8" s="17" t="s">
        <v>432</v>
      </c>
      <c r="IM8" s="150"/>
      <c r="IN8" s="150"/>
      <c r="IO8" s="150"/>
      <c r="IP8" s="150"/>
      <c r="IQ8" s="150"/>
      <c r="IR8" s="150"/>
      <c r="IS8" s="150"/>
      <c r="IT8" s="150"/>
      <c r="IU8" s="150"/>
      <c r="IV8" s="150"/>
    </row>
    <row r="9" spans="1:6" ht="18" customHeight="1">
      <c r="A9" s="48" t="s">
        <v>6</v>
      </c>
      <c r="B9" s="193" t="s">
        <v>9</v>
      </c>
      <c r="C9" s="21"/>
      <c r="D9" s="194"/>
      <c r="E9" s="194"/>
      <c r="F9" s="21"/>
    </row>
    <row r="10" spans="1:6" ht="18" customHeight="1">
      <c r="A10" s="43" t="s">
        <v>8</v>
      </c>
      <c r="B10" s="195" t="s">
        <v>42</v>
      </c>
      <c r="C10" s="21"/>
      <c r="D10" s="196"/>
      <c r="E10" s="196"/>
      <c r="F10" s="21"/>
    </row>
    <row r="11" spans="1:6" ht="18" customHeight="1">
      <c r="A11" s="43" t="s">
        <v>10</v>
      </c>
      <c r="B11" s="195" t="s">
        <v>163</v>
      </c>
      <c r="C11" s="21"/>
      <c r="D11" s="196"/>
      <c r="E11" s="196">
        <v>50</v>
      </c>
      <c r="F11" s="21"/>
    </row>
    <row r="12" spans="1:6" ht="18" customHeight="1">
      <c r="A12" s="43"/>
      <c r="B12" s="193" t="s">
        <v>164</v>
      </c>
      <c r="C12" s="111">
        <f>C10+C11</f>
        <v>0</v>
      </c>
      <c r="D12" s="111">
        <v>0</v>
      </c>
      <c r="E12" s="111">
        <v>50</v>
      </c>
      <c r="F12" s="111">
        <v>0</v>
      </c>
    </row>
    <row r="13" spans="1:6" s="236" customFormat="1" ht="18" customHeight="1">
      <c r="A13" s="48" t="s">
        <v>23</v>
      </c>
      <c r="B13" s="193" t="s">
        <v>165</v>
      </c>
      <c r="C13" s="21"/>
      <c r="D13" s="194"/>
      <c r="E13" s="194"/>
      <c r="F13" s="21"/>
    </row>
    <row r="14" spans="1:6" ht="18" customHeight="1">
      <c r="A14" s="43" t="s">
        <v>8</v>
      </c>
      <c r="B14" s="195" t="s">
        <v>166</v>
      </c>
      <c r="C14" s="21"/>
      <c r="D14" s="196"/>
      <c r="E14" s="196"/>
      <c r="F14" s="21"/>
    </row>
    <row r="15" spans="1:6" ht="18" customHeight="1">
      <c r="A15" s="43" t="s">
        <v>10</v>
      </c>
      <c r="B15" s="195" t="s">
        <v>167</v>
      </c>
      <c r="C15" s="21"/>
      <c r="D15" s="196"/>
      <c r="E15" s="196"/>
      <c r="F15" s="21"/>
    </row>
    <row r="16" spans="1:6" ht="18" customHeight="1">
      <c r="A16" s="43"/>
      <c r="B16" s="193" t="s">
        <v>49</v>
      </c>
      <c r="C16" s="21"/>
      <c r="D16" s="194"/>
      <c r="E16" s="194"/>
      <c r="F16" s="21"/>
    </row>
    <row r="17" spans="1:6" ht="18" customHeight="1">
      <c r="A17" s="48" t="s">
        <v>53</v>
      </c>
      <c r="B17" s="193" t="s">
        <v>13</v>
      </c>
      <c r="C17" s="21"/>
      <c r="D17" s="194"/>
      <c r="E17" s="194"/>
      <c r="F17" s="21"/>
    </row>
    <row r="18" spans="1:6" s="146" customFormat="1" ht="18" customHeight="1">
      <c r="A18" s="48" t="s">
        <v>65</v>
      </c>
      <c r="B18" s="193" t="s">
        <v>15</v>
      </c>
      <c r="C18" s="33"/>
      <c r="D18" s="194"/>
      <c r="E18" s="194"/>
      <c r="F18" s="33"/>
    </row>
    <row r="19" spans="1:6" ht="18" customHeight="1">
      <c r="A19" s="43" t="s">
        <v>8</v>
      </c>
      <c r="B19" s="195" t="s">
        <v>68</v>
      </c>
      <c r="C19" s="21"/>
      <c r="D19" s="196"/>
      <c r="E19" s="196"/>
      <c r="F19" s="21"/>
    </row>
    <row r="20" spans="1:6" ht="18" customHeight="1">
      <c r="A20" s="43" t="s">
        <v>10</v>
      </c>
      <c r="B20" s="195" t="s">
        <v>69</v>
      </c>
      <c r="C20" s="21"/>
      <c r="D20" s="196"/>
      <c r="E20" s="196"/>
      <c r="F20" s="21"/>
    </row>
    <row r="21" spans="1:6" ht="18" customHeight="1">
      <c r="A21" s="43" t="s">
        <v>12</v>
      </c>
      <c r="B21" s="195" t="s">
        <v>71</v>
      </c>
      <c r="C21" s="21"/>
      <c r="D21" s="196"/>
      <c r="E21" s="196"/>
      <c r="F21" s="21"/>
    </row>
    <row r="22" spans="1:6" ht="18" customHeight="1">
      <c r="A22" s="43" t="s">
        <v>14</v>
      </c>
      <c r="B22" s="195" t="s">
        <v>70</v>
      </c>
      <c r="C22" s="21"/>
      <c r="D22" s="196"/>
      <c r="E22" s="196"/>
      <c r="F22" s="21"/>
    </row>
    <row r="23" spans="1:6" ht="18" customHeight="1">
      <c r="A23" s="43" t="s">
        <v>16</v>
      </c>
      <c r="B23" s="195" t="s">
        <v>71</v>
      </c>
      <c r="C23" s="21"/>
      <c r="D23" s="196"/>
      <c r="E23" s="196"/>
      <c r="F23" s="21"/>
    </row>
    <row r="24" spans="1:6" ht="18" customHeight="1">
      <c r="A24" s="43" t="s">
        <v>18</v>
      </c>
      <c r="B24" s="195" t="s">
        <v>72</v>
      </c>
      <c r="C24" s="21"/>
      <c r="D24" s="196"/>
      <c r="E24" s="196"/>
      <c r="F24" s="21"/>
    </row>
    <row r="25" spans="1:6" s="236" customFormat="1" ht="18" customHeight="1">
      <c r="A25" s="43" t="s">
        <v>20</v>
      </c>
      <c r="B25" s="195" t="s">
        <v>74</v>
      </c>
      <c r="C25" s="21"/>
      <c r="D25" s="196"/>
      <c r="E25" s="196">
        <v>1</v>
      </c>
      <c r="F25" s="21"/>
    </row>
    <row r="26" spans="1:6" s="236" customFormat="1" ht="18" customHeight="1">
      <c r="A26" s="43"/>
      <c r="B26" s="193" t="s">
        <v>75</v>
      </c>
      <c r="C26" s="194">
        <f>C19+C20+C21+C24+C25</f>
        <v>0</v>
      </c>
      <c r="D26" s="194">
        <v>0</v>
      </c>
      <c r="E26" s="194">
        <v>1</v>
      </c>
      <c r="F26" s="194"/>
    </row>
    <row r="27" spans="1:6" s="236" customFormat="1" ht="18" customHeight="1">
      <c r="A27" s="48" t="s">
        <v>76</v>
      </c>
      <c r="B27" s="193" t="s">
        <v>17</v>
      </c>
      <c r="C27" s="21"/>
      <c r="D27" s="194"/>
      <c r="E27" s="194"/>
      <c r="F27" s="21"/>
    </row>
    <row r="28" spans="1:6" s="237" customFormat="1" ht="18" customHeight="1">
      <c r="A28" s="48" t="s">
        <v>81</v>
      </c>
      <c r="B28" s="193" t="s">
        <v>19</v>
      </c>
      <c r="C28" s="33"/>
      <c r="D28" s="194"/>
      <c r="E28" s="194"/>
      <c r="F28" s="33"/>
    </row>
    <row r="29" spans="1:6" s="236" customFormat="1" ht="18" customHeight="1">
      <c r="A29" s="48" t="s">
        <v>86</v>
      </c>
      <c r="B29" s="193" t="s">
        <v>21</v>
      </c>
      <c r="C29" s="33"/>
      <c r="D29" s="194"/>
      <c r="E29" s="194"/>
      <c r="F29" s="33"/>
    </row>
    <row r="30" spans="1:6" s="236" customFormat="1" ht="18" customHeight="1">
      <c r="A30" s="48"/>
      <c r="B30" s="193" t="s">
        <v>169</v>
      </c>
      <c r="C30" s="194">
        <f>C12+C16+C26+C27+C28+C29</f>
        <v>0</v>
      </c>
      <c r="D30" s="194">
        <f>D12+D16+D26+D27+D28+D29</f>
        <v>0</v>
      </c>
      <c r="E30" s="194">
        <f>E12+E16+E26+E27+E28+E29</f>
        <v>51</v>
      </c>
      <c r="F30" s="194">
        <f>F12+F16+F26+F27+F28+F29</f>
        <v>0</v>
      </c>
    </row>
    <row r="31" spans="1:6" ht="18" customHeight="1">
      <c r="A31" s="48" t="s">
        <v>91</v>
      </c>
      <c r="B31" s="198" t="s">
        <v>92</v>
      </c>
      <c r="C31" s="199"/>
      <c r="D31" s="199"/>
      <c r="E31" s="199"/>
      <c r="F31" s="199"/>
    </row>
    <row r="32" spans="1:6" ht="18" customHeight="1">
      <c r="A32" s="43" t="s">
        <v>8</v>
      </c>
      <c r="B32" s="200" t="s">
        <v>180</v>
      </c>
      <c r="C32" s="21">
        <v>57819</v>
      </c>
      <c r="D32" s="201">
        <v>60580</v>
      </c>
      <c r="E32" s="201">
        <v>58817</v>
      </c>
      <c r="F32" s="21">
        <v>54678</v>
      </c>
    </row>
    <row r="33" spans="1:6" ht="18" customHeight="1">
      <c r="A33" s="43" t="s">
        <v>10</v>
      </c>
      <c r="B33" s="200" t="s">
        <v>302</v>
      </c>
      <c r="C33" s="21"/>
      <c r="D33" s="201"/>
      <c r="E33" s="201"/>
      <c r="F33" s="21"/>
    </row>
    <row r="34" spans="1:6" s="236" customFormat="1" ht="18.75" customHeight="1">
      <c r="A34" s="43"/>
      <c r="B34" s="202" t="s">
        <v>97</v>
      </c>
      <c r="C34" s="203">
        <f>C30+C32+C33</f>
        <v>57819</v>
      </c>
      <c r="D34" s="203">
        <f>D30+D32+D33</f>
        <v>60580</v>
      </c>
      <c r="E34" s="203">
        <f>E30+E32+E33</f>
        <v>58868</v>
      </c>
      <c r="F34" s="203">
        <f>F30+F32+F33</f>
        <v>54678</v>
      </c>
    </row>
    <row r="35" spans="1:6" s="119" customFormat="1" ht="17.25" customHeight="1">
      <c r="A35" s="147"/>
      <c r="B35" s="238"/>
      <c r="C35" s="239"/>
      <c r="D35" s="240"/>
      <c r="E35" s="240"/>
      <c r="F35" s="241"/>
    </row>
    <row r="36" spans="1:6" s="119" customFormat="1" ht="17.25" customHeight="1">
      <c r="A36" s="147"/>
      <c r="B36" s="238"/>
      <c r="C36" s="242"/>
      <c r="D36" s="240"/>
      <c r="E36" s="240"/>
      <c r="F36" s="242" t="s">
        <v>184</v>
      </c>
    </row>
    <row r="37" spans="1:6" s="119" customFormat="1" ht="11.25" customHeight="1">
      <c r="A37" s="147"/>
      <c r="B37" s="227"/>
      <c r="C37" s="228"/>
      <c r="D37" s="240"/>
      <c r="E37" s="240"/>
      <c r="F37" s="228" t="s">
        <v>186</v>
      </c>
    </row>
    <row r="38" spans="1:5" ht="16.5">
      <c r="A38" s="147"/>
      <c r="B38" s="227"/>
      <c r="C38" s="230"/>
      <c r="D38" s="243"/>
      <c r="E38" s="243"/>
    </row>
    <row r="39" spans="1:6" ht="18" customHeight="1">
      <c r="A39" s="445" t="s">
        <v>185</v>
      </c>
      <c r="B39" s="445"/>
      <c r="C39" s="445"/>
      <c r="D39" s="445"/>
      <c r="E39" s="445"/>
      <c r="F39" s="445"/>
    </row>
    <row r="40" spans="1:6" s="73" customFormat="1" ht="19.5" customHeight="1">
      <c r="A40" s="445" t="s">
        <v>442</v>
      </c>
      <c r="B40" s="445"/>
      <c r="C40" s="445"/>
      <c r="D40" s="445"/>
      <c r="E40" s="445"/>
      <c r="F40" s="445"/>
    </row>
    <row r="41" spans="1:6" s="73" customFormat="1" ht="12.75" customHeight="1" hidden="1">
      <c r="A41" s="147"/>
      <c r="B41" s="231"/>
      <c r="C41" s="232"/>
      <c r="D41" s="244"/>
      <c r="E41" s="244"/>
      <c r="F41" s="244"/>
    </row>
    <row r="42" spans="1:6" s="73" customFormat="1" ht="15.75">
      <c r="A42" s="147"/>
      <c r="B42" s="206"/>
      <c r="C42" s="245"/>
      <c r="D42" s="244"/>
      <c r="E42" s="244"/>
      <c r="F42" s="244"/>
    </row>
    <row r="43" spans="1:6" s="73" customFormat="1" ht="17.25" customHeight="1">
      <c r="A43" s="147"/>
      <c r="B43" s="206"/>
      <c r="C43" s="228"/>
      <c r="D43" s="228"/>
      <c r="E43" s="228"/>
      <c r="F43" s="228" t="s">
        <v>2</v>
      </c>
    </row>
    <row r="44" spans="1:6" s="119" customFormat="1" ht="46.5" customHeight="1">
      <c r="A44" s="233" t="s">
        <v>3</v>
      </c>
      <c r="B44" s="234" t="s">
        <v>4</v>
      </c>
      <c r="C44" s="17" t="s">
        <v>417</v>
      </c>
      <c r="D44" s="15" t="s">
        <v>436</v>
      </c>
      <c r="E44" s="16" t="s">
        <v>437</v>
      </c>
      <c r="F44" s="17" t="s">
        <v>432</v>
      </c>
    </row>
    <row r="45" spans="1:6" s="119" customFormat="1" ht="18" customHeight="1">
      <c r="A45" s="211"/>
      <c r="B45" s="212" t="s">
        <v>172</v>
      </c>
      <c r="C45" s="214"/>
      <c r="D45" s="213"/>
      <c r="E45" s="213"/>
      <c r="F45" s="214"/>
    </row>
    <row r="46" spans="1:6" s="119" customFormat="1" ht="18" customHeight="1">
      <c r="A46" s="139" t="s">
        <v>6</v>
      </c>
      <c r="B46" s="215" t="s">
        <v>28</v>
      </c>
      <c r="C46" s="21">
        <v>41262</v>
      </c>
      <c r="D46" s="216">
        <v>43699</v>
      </c>
      <c r="E46" s="216">
        <v>43190</v>
      </c>
      <c r="F46" s="21">
        <v>39295</v>
      </c>
    </row>
    <row r="47" spans="1:6" s="119" customFormat="1" ht="18" customHeight="1">
      <c r="A47" s="139" t="s">
        <v>23</v>
      </c>
      <c r="B47" s="215" t="s">
        <v>173</v>
      </c>
      <c r="C47" s="21">
        <v>9056</v>
      </c>
      <c r="D47" s="216">
        <v>9313</v>
      </c>
      <c r="E47" s="216">
        <v>9313</v>
      </c>
      <c r="F47" s="21">
        <v>7729</v>
      </c>
    </row>
    <row r="48" spans="1:6" s="119" customFormat="1" ht="18" customHeight="1">
      <c r="A48" s="139" t="s">
        <v>53</v>
      </c>
      <c r="B48" s="215" t="s">
        <v>30</v>
      </c>
      <c r="C48" s="21">
        <v>7431</v>
      </c>
      <c r="D48" s="216">
        <v>7498</v>
      </c>
      <c r="E48" s="216">
        <v>6312</v>
      </c>
      <c r="F48" s="21">
        <v>7654</v>
      </c>
    </row>
    <row r="49" spans="1:6" s="119" customFormat="1" ht="18" customHeight="1">
      <c r="A49" s="139" t="s">
        <v>65</v>
      </c>
      <c r="B49" s="215" t="s">
        <v>31</v>
      </c>
      <c r="C49" s="21"/>
      <c r="D49" s="216"/>
      <c r="E49" s="216"/>
      <c r="F49" s="21"/>
    </row>
    <row r="50" spans="1:6" ht="18" customHeight="1">
      <c r="A50" s="139" t="s">
        <v>76</v>
      </c>
      <c r="B50" s="215" t="s">
        <v>174</v>
      </c>
      <c r="C50" s="21">
        <v>70</v>
      </c>
      <c r="D50" s="216">
        <v>70</v>
      </c>
      <c r="E50" s="216">
        <v>53</v>
      </c>
      <c r="F50" s="21"/>
    </row>
    <row r="51" spans="1:6" s="247" customFormat="1" ht="18" customHeight="1">
      <c r="A51" s="139"/>
      <c r="B51" s="217" t="s">
        <v>175</v>
      </c>
      <c r="C51" s="203">
        <f>C46+C47+C48+C49+C50</f>
        <v>57819</v>
      </c>
      <c r="D51" s="203">
        <f>D46+D47+D48+D49+D50</f>
        <v>60580</v>
      </c>
      <c r="E51" s="203">
        <f>E46+E47+E48+E49+E50</f>
        <v>58868</v>
      </c>
      <c r="F51" s="203">
        <f>F46+F47+F48+F49+F50</f>
        <v>54678</v>
      </c>
    </row>
    <row r="52" spans="1:6" s="119" customFormat="1" ht="18" customHeight="1">
      <c r="A52" s="78"/>
      <c r="B52" s="218" t="s">
        <v>176</v>
      </c>
      <c r="C52" s="21"/>
      <c r="D52" s="33"/>
      <c r="E52" s="33"/>
      <c r="F52" s="21"/>
    </row>
    <row r="53" spans="1:6" s="119" customFormat="1" ht="18" customHeight="1">
      <c r="A53" s="139" t="s">
        <v>81</v>
      </c>
      <c r="B53" s="215" t="s">
        <v>177</v>
      </c>
      <c r="C53" s="21"/>
      <c r="D53" s="216"/>
      <c r="E53" s="216"/>
      <c r="F53" s="21"/>
    </row>
    <row r="54" spans="1:6" s="119" customFormat="1" ht="18" customHeight="1">
      <c r="A54" s="139" t="s">
        <v>86</v>
      </c>
      <c r="B54" s="215" t="s">
        <v>35</v>
      </c>
      <c r="C54" s="21"/>
      <c r="D54" s="216"/>
      <c r="E54" s="216"/>
      <c r="F54" s="21"/>
    </row>
    <row r="55" spans="1:6" ht="18" customHeight="1">
      <c r="A55" s="139" t="s">
        <v>178</v>
      </c>
      <c r="B55" s="215" t="s">
        <v>37</v>
      </c>
      <c r="C55" s="21"/>
      <c r="D55" s="216"/>
      <c r="E55" s="216"/>
      <c r="F55" s="21"/>
    </row>
    <row r="56" spans="1:6" ht="18" customHeight="1">
      <c r="A56" s="139"/>
      <c r="B56" s="217" t="s">
        <v>179</v>
      </c>
      <c r="C56" s="203">
        <v>0</v>
      </c>
      <c r="D56" s="203"/>
      <c r="E56" s="203">
        <v>0</v>
      </c>
      <c r="F56" s="203"/>
    </row>
    <row r="57" spans="1:6" ht="18" customHeight="1">
      <c r="A57" s="139"/>
      <c r="B57" s="217" t="s">
        <v>27</v>
      </c>
      <c r="C57" s="203">
        <f>C51+C56</f>
        <v>57819</v>
      </c>
      <c r="D57" s="203">
        <f>D51+D56</f>
        <v>60580</v>
      </c>
      <c r="E57" s="203">
        <f>E51+E56</f>
        <v>58868</v>
      </c>
      <c r="F57" s="203">
        <f>F51+F56</f>
        <v>54678</v>
      </c>
    </row>
    <row r="58" spans="1:6" ht="18" customHeight="1">
      <c r="A58" s="139" t="s">
        <v>122</v>
      </c>
      <c r="B58" s="217" t="s">
        <v>39</v>
      </c>
      <c r="C58" s="21"/>
      <c r="D58" s="203"/>
      <c r="E58" s="203"/>
      <c r="F58" s="21"/>
    </row>
    <row r="59" spans="1:6" s="119" customFormat="1" ht="18" customHeight="1">
      <c r="A59" s="139" t="s">
        <v>8</v>
      </c>
      <c r="B59" s="215" t="s">
        <v>180</v>
      </c>
      <c r="C59" s="21"/>
      <c r="D59" s="216"/>
      <c r="E59" s="216"/>
      <c r="F59" s="21"/>
    </row>
    <row r="60" spans="1:6" s="119" customFormat="1" ht="18" customHeight="1">
      <c r="A60" s="248" t="s">
        <v>67</v>
      </c>
      <c r="B60" s="220" t="s">
        <v>187</v>
      </c>
      <c r="C60" s="21"/>
      <c r="D60" s="216"/>
      <c r="E60" s="216"/>
      <c r="F60" s="21"/>
    </row>
    <row r="61" spans="1:6" s="119" customFormat="1" ht="18" customHeight="1">
      <c r="A61" s="248"/>
      <c r="B61" s="249" t="s">
        <v>123</v>
      </c>
      <c r="C61" s="203">
        <f>C57+C59</f>
        <v>57819</v>
      </c>
      <c r="D61" s="203">
        <f>D57+D59</f>
        <v>60580</v>
      </c>
      <c r="E61" s="203">
        <f>E57+E59</f>
        <v>58868</v>
      </c>
      <c r="F61" s="203">
        <f>F57+F59</f>
        <v>54678</v>
      </c>
    </row>
    <row r="62" spans="1:6" ht="18" customHeight="1">
      <c r="A62" s="43"/>
      <c r="B62" s="250" t="s">
        <v>188</v>
      </c>
      <c r="C62" s="216">
        <v>57819</v>
      </c>
      <c r="D62" s="216">
        <v>60580</v>
      </c>
      <c r="E62" s="216">
        <v>58868</v>
      </c>
      <c r="F62" s="216">
        <v>54678</v>
      </c>
    </row>
    <row r="63" spans="1:6" ht="18" customHeight="1">
      <c r="A63" s="219"/>
      <c r="B63" s="361" t="s">
        <v>189</v>
      </c>
      <c r="C63" s="216"/>
      <c r="D63" s="216"/>
      <c r="E63" s="216"/>
      <c r="F63" s="216"/>
    </row>
    <row r="64" spans="1:6" s="73" customFormat="1" ht="18.75" customHeight="1">
      <c r="A64" s="362"/>
      <c r="B64" s="363" t="s">
        <v>183</v>
      </c>
      <c r="C64" s="224">
        <v>16</v>
      </c>
      <c r="D64" s="224">
        <v>16</v>
      </c>
      <c r="E64" s="224"/>
      <c r="F64" s="224">
        <v>16</v>
      </c>
    </row>
    <row r="65" spans="1:6" ht="16.5">
      <c r="A65" s="422"/>
      <c r="B65" s="422" t="s">
        <v>458</v>
      </c>
      <c r="C65" s="421">
        <v>16</v>
      </c>
      <c r="D65" s="421">
        <v>16</v>
      </c>
      <c r="E65" s="421"/>
      <c r="F65" s="421">
        <v>16</v>
      </c>
    </row>
    <row r="66" spans="1:6" ht="16.5">
      <c r="A66" s="47"/>
      <c r="B66" s="47" t="s">
        <v>182</v>
      </c>
      <c r="C66" s="89">
        <v>0</v>
      </c>
      <c r="D66" s="89">
        <v>0</v>
      </c>
      <c r="E66" s="89">
        <v>0</v>
      </c>
      <c r="F66" s="89">
        <v>0</v>
      </c>
    </row>
    <row r="67" spans="1:2" ht="16.5">
      <c r="A67" s="147"/>
      <c r="B67" s="64"/>
    </row>
    <row r="68" spans="1:2" ht="16.5">
      <c r="A68" s="147"/>
      <c r="B68" s="64"/>
    </row>
    <row r="69" spans="1:2" ht="16.5">
      <c r="A69" s="147"/>
      <c r="B69" s="64"/>
    </row>
    <row r="70" ht="16.5">
      <c r="B70" s="64"/>
    </row>
    <row r="71" ht="16.5">
      <c r="B71" s="64"/>
    </row>
    <row r="72" ht="16.5">
      <c r="B72" s="64"/>
    </row>
    <row r="73" ht="16.5">
      <c r="B73" s="64"/>
    </row>
    <row r="74" ht="16.5">
      <c r="B74" s="64"/>
    </row>
    <row r="75" ht="16.5">
      <c r="B75" s="64"/>
    </row>
    <row r="76" ht="16.5">
      <c r="B76" s="64"/>
    </row>
    <row r="77" ht="16.5">
      <c r="B77" s="64"/>
    </row>
    <row r="78" ht="16.5">
      <c r="B78" s="64"/>
    </row>
    <row r="79" ht="16.5">
      <c r="B79" s="64"/>
    </row>
    <row r="80" ht="16.5">
      <c r="B80" s="64"/>
    </row>
    <row r="81" ht="16.5">
      <c r="B81" s="64"/>
    </row>
    <row r="82" ht="16.5">
      <c r="B82" s="64"/>
    </row>
    <row r="83" ht="16.5">
      <c r="B83" s="64"/>
    </row>
    <row r="84" ht="16.5">
      <c r="B84" s="64"/>
    </row>
    <row r="85" ht="16.5">
      <c r="B85" s="64"/>
    </row>
    <row r="86" ht="16.5">
      <c r="B86" s="64"/>
    </row>
    <row r="87" ht="16.5">
      <c r="B87" s="64"/>
    </row>
  </sheetData>
  <sheetProtection selectLockedCells="1" selectUnlockedCells="1"/>
  <mergeCells count="4">
    <mergeCell ref="A4:F4"/>
    <mergeCell ref="A5:F5"/>
    <mergeCell ref="A39:F39"/>
    <mergeCell ref="A40:F40"/>
  </mergeCells>
  <printOptions horizontalCentered="1"/>
  <pageMargins left="0.22013888888888888" right="0.4201388888888889" top="0.51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86"/>
  <sheetViews>
    <sheetView zoomScalePageLayoutView="0" workbookViewId="0" topLeftCell="A49">
      <selection activeCell="I60" sqref="I60"/>
    </sheetView>
  </sheetViews>
  <sheetFormatPr defaultColWidth="9.00390625" defaultRowHeight="12.75"/>
  <cols>
    <col min="1" max="1" width="5.75390625" style="226" customWidth="1"/>
    <col min="2" max="2" width="36.75390625" style="63" customWidth="1"/>
    <col min="3" max="6" width="11.375" style="3" customWidth="1"/>
  </cols>
  <sheetData>
    <row r="1" spans="2:6" ht="18.75">
      <c r="B1" s="227"/>
      <c r="C1" s="228"/>
      <c r="D1" s="229"/>
      <c r="F1" s="228" t="s">
        <v>374</v>
      </c>
    </row>
    <row r="2" spans="2:6" ht="11.25" customHeight="1">
      <c r="B2" s="227"/>
      <c r="C2" s="228"/>
      <c r="D2" s="229"/>
      <c r="F2" s="228" t="s">
        <v>1</v>
      </c>
    </row>
    <row r="3" spans="2:4" ht="18.75">
      <c r="B3" s="227"/>
      <c r="C3" s="230"/>
      <c r="D3" s="229"/>
    </row>
    <row r="4" spans="1:6" ht="18.75">
      <c r="A4" s="445" t="s">
        <v>190</v>
      </c>
      <c r="B4" s="445"/>
      <c r="C4" s="445"/>
      <c r="D4" s="445"/>
      <c r="E4" s="445"/>
      <c r="F4" s="445"/>
    </row>
    <row r="5" spans="1:6" ht="18" customHeight="1">
      <c r="A5" s="446" t="s">
        <v>440</v>
      </c>
      <c r="B5" s="446"/>
      <c r="C5" s="446"/>
      <c r="D5" s="446"/>
      <c r="E5" s="446"/>
      <c r="F5" s="446"/>
    </row>
    <row r="6" spans="2:3" ht="27.75" customHeight="1">
      <c r="B6" s="231"/>
      <c r="C6" s="232"/>
    </row>
    <row r="7" spans="2:6" ht="18.75" customHeight="1">
      <c r="B7" s="206"/>
      <c r="C7" s="228"/>
      <c r="F7" s="228" t="s">
        <v>2</v>
      </c>
    </row>
    <row r="8" spans="1:6" ht="48.75" customHeight="1">
      <c r="A8" s="233" t="s">
        <v>3</v>
      </c>
      <c r="B8" s="234" t="s">
        <v>4</v>
      </c>
      <c r="C8" s="17" t="s">
        <v>417</v>
      </c>
      <c r="D8" s="15" t="s">
        <v>436</v>
      </c>
      <c r="E8" s="16" t="s">
        <v>437</v>
      </c>
      <c r="F8" s="17" t="s">
        <v>432</v>
      </c>
    </row>
    <row r="9" spans="1:6" ht="15.75">
      <c r="A9" s="48" t="s">
        <v>6</v>
      </c>
      <c r="B9" s="193" t="s">
        <v>9</v>
      </c>
      <c r="C9" s="21"/>
      <c r="D9" s="194"/>
      <c r="E9" s="194"/>
      <c r="F9" s="21"/>
    </row>
    <row r="10" spans="1:6" ht="15.75">
      <c r="A10" s="43" t="s">
        <v>8</v>
      </c>
      <c r="B10" s="195" t="s">
        <v>42</v>
      </c>
      <c r="C10" s="21"/>
      <c r="D10" s="196"/>
      <c r="E10" s="196"/>
      <c r="F10" s="21"/>
    </row>
    <row r="11" spans="1:6" ht="18" customHeight="1">
      <c r="A11" s="43" t="s">
        <v>10</v>
      </c>
      <c r="B11" s="195" t="s">
        <v>163</v>
      </c>
      <c r="C11" s="21"/>
      <c r="D11" s="196"/>
      <c r="E11" s="196"/>
      <c r="F11" s="21"/>
    </row>
    <row r="12" spans="1:6" ht="18" customHeight="1">
      <c r="A12" s="43"/>
      <c r="B12" s="193" t="s">
        <v>164</v>
      </c>
      <c r="C12" s="423">
        <v>0</v>
      </c>
      <c r="D12" s="423">
        <v>0</v>
      </c>
      <c r="E12" s="423">
        <v>0</v>
      </c>
      <c r="F12" s="423">
        <v>0</v>
      </c>
    </row>
    <row r="13" spans="1:6" ht="18" customHeight="1">
      <c r="A13" s="48" t="s">
        <v>23</v>
      </c>
      <c r="B13" s="193" t="s">
        <v>165</v>
      </c>
      <c r="C13" s="413"/>
      <c r="D13" s="423"/>
      <c r="E13" s="424"/>
      <c r="F13" s="413"/>
    </row>
    <row r="14" spans="1:6" ht="18" customHeight="1">
      <c r="A14" s="43" t="s">
        <v>8</v>
      </c>
      <c r="B14" s="195" t="s">
        <v>166</v>
      </c>
      <c r="C14" s="413"/>
      <c r="D14" s="425"/>
      <c r="E14" s="426"/>
      <c r="F14" s="413"/>
    </row>
    <row r="15" spans="1:6" ht="18" customHeight="1">
      <c r="A15" s="43" t="s">
        <v>10</v>
      </c>
      <c r="B15" s="195" t="s">
        <v>167</v>
      </c>
      <c r="C15" s="413"/>
      <c r="D15" s="425"/>
      <c r="E15" s="426"/>
      <c r="F15" s="413"/>
    </row>
    <row r="16" spans="1:6" ht="18" customHeight="1">
      <c r="A16" s="43"/>
      <c r="B16" s="193" t="s">
        <v>49</v>
      </c>
      <c r="C16" s="413"/>
      <c r="D16" s="423"/>
      <c r="E16" s="424"/>
      <c r="F16" s="413"/>
    </row>
    <row r="17" spans="1:6" ht="18" customHeight="1">
      <c r="A17" s="48" t="s">
        <v>53</v>
      </c>
      <c r="B17" s="193" t="s">
        <v>13</v>
      </c>
      <c r="C17" s="413"/>
      <c r="D17" s="423"/>
      <c r="E17" s="424"/>
      <c r="F17" s="413"/>
    </row>
    <row r="18" spans="1:6" ht="18" customHeight="1">
      <c r="A18" s="48" t="s">
        <v>65</v>
      </c>
      <c r="B18" s="193" t="s">
        <v>15</v>
      </c>
      <c r="C18" s="368"/>
      <c r="D18" s="423"/>
      <c r="E18" s="424"/>
      <c r="F18" s="368"/>
    </row>
    <row r="19" spans="1:6" ht="18" customHeight="1">
      <c r="A19" s="43" t="s">
        <v>8</v>
      </c>
      <c r="B19" s="195" t="s">
        <v>68</v>
      </c>
      <c r="C19" s="413">
        <v>100</v>
      </c>
      <c r="D19" s="425">
        <v>100</v>
      </c>
      <c r="E19" s="426">
        <v>11</v>
      </c>
      <c r="F19" s="413">
        <v>100</v>
      </c>
    </row>
    <row r="20" spans="1:6" ht="18" customHeight="1">
      <c r="A20" s="43" t="s">
        <v>10</v>
      </c>
      <c r="B20" s="195" t="s">
        <v>69</v>
      </c>
      <c r="C20" s="413">
        <v>150</v>
      </c>
      <c r="D20" s="425">
        <v>150</v>
      </c>
      <c r="E20" s="426">
        <v>117</v>
      </c>
      <c r="F20" s="413">
        <v>150</v>
      </c>
    </row>
    <row r="21" spans="1:6" ht="18" customHeight="1">
      <c r="A21" s="43" t="s">
        <v>12</v>
      </c>
      <c r="B21" s="195" t="s">
        <v>71</v>
      </c>
      <c r="C21" s="413"/>
      <c r="D21" s="425"/>
      <c r="E21" s="426"/>
      <c r="F21" s="413"/>
    </row>
    <row r="22" spans="1:6" ht="18" customHeight="1">
      <c r="A22" s="43" t="s">
        <v>14</v>
      </c>
      <c r="B22" s="195" t="s">
        <v>70</v>
      </c>
      <c r="C22" s="413"/>
      <c r="D22" s="425"/>
      <c r="E22" s="426"/>
      <c r="F22" s="413"/>
    </row>
    <row r="23" spans="1:6" ht="18" customHeight="1">
      <c r="A23" s="43" t="s">
        <v>16</v>
      </c>
      <c r="B23" s="195" t="s">
        <v>72</v>
      </c>
      <c r="C23" s="413"/>
      <c r="D23" s="425"/>
      <c r="E23" s="426"/>
      <c r="F23" s="413"/>
    </row>
    <row r="24" spans="1:6" ht="18" customHeight="1">
      <c r="A24" s="43" t="s">
        <v>33</v>
      </c>
      <c r="B24" s="195" t="s">
        <v>74</v>
      </c>
      <c r="C24" s="423"/>
      <c r="D24" s="423"/>
      <c r="E24" s="423"/>
      <c r="F24" s="423"/>
    </row>
    <row r="25" spans="1:6" ht="18" customHeight="1">
      <c r="A25" s="43"/>
      <c r="B25" s="193" t="s">
        <v>75</v>
      </c>
      <c r="C25" s="423">
        <f>SUM(C19:C24)</f>
        <v>250</v>
      </c>
      <c r="D25" s="423">
        <f>SUM(D19:D24)</f>
        <v>250</v>
      </c>
      <c r="E25" s="423">
        <f>SUM(E19:E24)</f>
        <v>128</v>
      </c>
      <c r="F25" s="423">
        <f>SUM(F19:F24)</f>
        <v>250</v>
      </c>
    </row>
    <row r="26" spans="1:6" ht="18" customHeight="1">
      <c r="A26" s="48" t="s">
        <v>76</v>
      </c>
      <c r="B26" s="193" t="s">
        <v>17</v>
      </c>
      <c r="C26" s="368"/>
      <c r="D26" s="423"/>
      <c r="E26" s="424"/>
      <c r="F26" s="368"/>
    </row>
    <row r="27" spans="1:6" ht="18" customHeight="1">
      <c r="A27" s="48" t="s">
        <v>81</v>
      </c>
      <c r="B27" s="193" t="s">
        <v>19</v>
      </c>
      <c r="C27" s="368"/>
      <c r="D27" s="423"/>
      <c r="E27" s="424"/>
      <c r="F27" s="368"/>
    </row>
    <row r="28" spans="1:6" ht="18" customHeight="1">
      <c r="A28" s="48" t="s">
        <v>86</v>
      </c>
      <c r="B28" s="193" t="s">
        <v>21</v>
      </c>
      <c r="C28" s="423"/>
      <c r="D28" s="423"/>
      <c r="E28" s="423"/>
      <c r="F28" s="423"/>
    </row>
    <row r="29" spans="1:6" s="35" customFormat="1" ht="18" customHeight="1">
      <c r="A29" s="48"/>
      <c r="B29" s="193" t="s">
        <v>169</v>
      </c>
      <c r="C29" s="368">
        <f>C25</f>
        <v>250</v>
      </c>
      <c r="D29" s="368">
        <f>D25</f>
        <v>250</v>
      </c>
      <c r="E29" s="368">
        <f>E25</f>
        <v>128</v>
      </c>
      <c r="F29" s="368">
        <f>F25</f>
        <v>250</v>
      </c>
    </row>
    <row r="30" spans="1:6" ht="17.25" customHeight="1">
      <c r="A30" s="48" t="s">
        <v>91</v>
      </c>
      <c r="B30" s="198" t="s">
        <v>92</v>
      </c>
      <c r="C30" s="413"/>
      <c r="D30" s="427"/>
      <c r="E30" s="427"/>
      <c r="F30" s="413"/>
    </row>
    <row r="31" spans="1:6" ht="18" customHeight="1">
      <c r="A31" s="43" t="s">
        <v>8</v>
      </c>
      <c r="B31" s="200" t="s">
        <v>180</v>
      </c>
      <c r="C31" s="413">
        <v>10218</v>
      </c>
      <c r="D31" s="427">
        <v>9098</v>
      </c>
      <c r="E31" s="427">
        <v>7537</v>
      </c>
      <c r="F31" s="413">
        <v>7272</v>
      </c>
    </row>
    <row r="32" spans="1:246" ht="18" customHeight="1">
      <c r="A32" s="43" t="s">
        <v>10</v>
      </c>
      <c r="B32" s="200" t="s">
        <v>302</v>
      </c>
      <c r="C32" s="413"/>
      <c r="D32" s="427">
        <v>1</v>
      </c>
      <c r="E32" s="427">
        <v>1</v>
      </c>
      <c r="F32" s="413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</row>
    <row r="33" spans="1:6" ht="18" customHeight="1">
      <c r="A33" s="43"/>
      <c r="B33" s="202" t="s">
        <v>97</v>
      </c>
      <c r="C33" s="203">
        <f>C29+C31+C32</f>
        <v>10468</v>
      </c>
      <c r="D33" s="203">
        <f>D29+D31+D32</f>
        <v>9349</v>
      </c>
      <c r="E33" s="203">
        <f>E29+E31+E32</f>
        <v>7666</v>
      </c>
      <c r="F33" s="203">
        <f>F29+F31+F32</f>
        <v>7522</v>
      </c>
    </row>
    <row r="34" spans="1:6" ht="12" customHeight="1">
      <c r="A34" s="147"/>
      <c r="B34" s="238"/>
      <c r="C34" s="239"/>
      <c r="D34" s="240"/>
      <c r="E34" s="240"/>
      <c r="F34" s="241"/>
    </row>
    <row r="35" spans="1:6" ht="21.75" customHeight="1">
      <c r="A35" s="147"/>
      <c r="B35" s="238"/>
      <c r="C35" s="242"/>
      <c r="D35" s="240"/>
      <c r="E35" s="240"/>
      <c r="F35" s="242" t="s">
        <v>374</v>
      </c>
    </row>
    <row r="36" spans="1:6" ht="15" customHeight="1">
      <c r="A36" s="147"/>
      <c r="B36" s="227"/>
      <c r="C36" s="228"/>
      <c r="D36" s="240"/>
      <c r="E36" s="240"/>
      <c r="F36" s="228" t="s">
        <v>186</v>
      </c>
    </row>
    <row r="37" spans="1:5" ht="15.75">
      <c r="A37" s="147"/>
      <c r="B37" s="227"/>
      <c r="C37" s="228"/>
      <c r="D37" s="243"/>
      <c r="E37" s="251"/>
    </row>
    <row r="38" spans="1:5" ht="25.5" customHeight="1">
      <c r="A38" s="147"/>
      <c r="B38" s="227"/>
      <c r="C38" s="230"/>
      <c r="D38" s="243"/>
      <c r="E38" s="243"/>
    </row>
    <row r="39" spans="1:6" ht="18" customHeight="1">
      <c r="A39" s="445" t="s">
        <v>190</v>
      </c>
      <c r="B39" s="445"/>
      <c r="C39" s="445"/>
      <c r="D39" s="445"/>
      <c r="E39" s="445"/>
      <c r="F39" s="445"/>
    </row>
    <row r="40" spans="1:6" ht="18" customHeight="1">
      <c r="A40" s="446" t="s">
        <v>418</v>
      </c>
      <c r="B40" s="446"/>
      <c r="C40" s="446"/>
      <c r="D40" s="446"/>
      <c r="E40" s="446"/>
      <c r="F40" s="446"/>
    </row>
    <row r="41" spans="1:6" ht="18" customHeight="1">
      <c r="A41" s="147"/>
      <c r="B41" s="231"/>
      <c r="C41" s="232"/>
      <c r="D41" s="244"/>
      <c r="E41" s="244"/>
      <c r="F41" s="244"/>
    </row>
    <row r="42" spans="1:6" ht="18" customHeight="1">
      <c r="A42" s="147"/>
      <c r="B42" s="206"/>
      <c r="C42" s="245"/>
      <c r="D42" s="244"/>
      <c r="E42" s="244"/>
      <c r="F42" s="244"/>
    </row>
    <row r="43" spans="1:6" ht="18" customHeight="1">
      <c r="A43" s="147"/>
      <c r="B43" s="206"/>
      <c r="C43" s="228"/>
      <c r="D43" s="228"/>
      <c r="E43" s="228"/>
      <c r="F43" s="228" t="s">
        <v>2</v>
      </c>
    </row>
    <row r="44" spans="1:6" ht="46.5" customHeight="1">
      <c r="A44" s="233" t="s">
        <v>3</v>
      </c>
      <c r="B44" s="234" t="s">
        <v>4</v>
      </c>
      <c r="C44" s="17" t="s">
        <v>417</v>
      </c>
      <c r="D44" s="17" t="s">
        <v>436</v>
      </c>
      <c r="E44" s="246" t="s">
        <v>437</v>
      </c>
      <c r="F44" s="17" t="s">
        <v>432</v>
      </c>
    </row>
    <row r="45" spans="1:6" ht="18" customHeight="1">
      <c r="A45" s="211"/>
      <c r="B45" s="212" t="s">
        <v>172</v>
      </c>
      <c r="C45" s="214"/>
      <c r="D45" s="213"/>
      <c r="E45" s="213"/>
      <c r="F45" s="214"/>
    </row>
    <row r="46" spans="1:6" ht="18" customHeight="1">
      <c r="A46" s="139" t="s">
        <v>6</v>
      </c>
      <c r="B46" s="215" t="s">
        <v>28</v>
      </c>
      <c r="C46" s="413">
        <v>4584</v>
      </c>
      <c r="D46" s="216">
        <v>4915</v>
      </c>
      <c r="E46" s="429">
        <v>4686</v>
      </c>
      <c r="F46" s="413">
        <v>2758</v>
      </c>
    </row>
    <row r="47" spans="1:6" ht="18" customHeight="1">
      <c r="A47" s="139" t="s">
        <v>23</v>
      </c>
      <c r="B47" s="215" t="s">
        <v>173</v>
      </c>
      <c r="C47" s="413">
        <v>1026</v>
      </c>
      <c r="D47" s="216">
        <v>1107</v>
      </c>
      <c r="E47" s="429">
        <v>1051</v>
      </c>
      <c r="F47" s="413">
        <v>545</v>
      </c>
    </row>
    <row r="48" spans="1:6" ht="18" customHeight="1">
      <c r="A48" s="139" t="s">
        <v>53</v>
      </c>
      <c r="B48" s="215" t="s">
        <v>30</v>
      </c>
      <c r="C48" s="413">
        <v>4348</v>
      </c>
      <c r="D48" s="216">
        <v>2817</v>
      </c>
      <c r="E48" s="429">
        <v>1929</v>
      </c>
      <c r="F48" s="413">
        <v>3869</v>
      </c>
    </row>
    <row r="49" spans="1:6" ht="18" customHeight="1">
      <c r="A49" s="139" t="s">
        <v>65</v>
      </c>
      <c r="B49" s="215" t="s">
        <v>31</v>
      </c>
      <c r="C49" s="413"/>
      <c r="D49" s="216"/>
      <c r="E49" s="429"/>
      <c r="F49" s="413"/>
    </row>
    <row r="50" spans="1:6" ht="18" customHeight="1">
      <c r="A50" s="139" t="s">
        <v>76</v>
      </c>
      <c r="B50" s="215" t="s">
        <v>174</v>
      </c>
      <c r="C50" s="413"/>
      <c r="D50" s="216"/>
      <c r="E50" s="429"/>
      <c r="F50" s="413"/>
    </row>
    <row r="51" spans="1:6" ht="18" customHeight="1">
      <c r="A51" s="139"/>
      <c r="B51" s="217" t="s">
        <v>175</v>
      </c>
      <c r="C51" s="428">
        <f>SUM(C46:C50)</f>
        <v>9958</v>
      </c>
      <c r="D51" s="428">
        <f>SUM(D46:D50)</f>
        <v>8839</v>
      </c>
      <c r="E51" s="428">
        <f>SUM(E46:E50)</f>
        <v>7666</v>
      </c>
      <c r="F51" s="428">
        <f>SUM(F46:F50)</f>
        <v>7172</v>
      </c>
    </row>
    <row r="52" spans="1:6" ht="18" customHeight="1">
      <c r="A52" s="78"/>
      <c r="B52" s="218" t="s">
        <v>176</v>
      </c>
      <c r="C52" s="413"/>
      <c r="D52" s="33"/>
      <c r="E52" s="430"/>
      <c r="F52" s="413"/>
    </row>
    <row r="53" spans="1:6" ht="18" customHeight="1">
      <c r="A53" s="139" t="s">
        <v>81</v>
      </c>
      <c r="B53" s="215" t="s">
        <v>177</v>
      </c>
      <c r="C53" s="413">
        <v>510</v>
      </c>
      <c r="D53" s="216">
        <v>510</v>
      </c>
      <c r="E53" s="429"/>
      <c r="F53" s="413">
        <v>350</v>
      </c>
    </row>
    <row r="54" spans="1:6" ht="18" customHeight="1">
      <c r="A54" s="139" t="s">
        <v>86</v>
      </c>
      <c r="B54" s="215" t="s">
        <v>35</v>
      </c>
      <c r="C54" s="413"/>
      <c r="D54" s="216"/>
      <c r="E54" s="429"/>
      <c r="F54" s="413"/>
    </row>
    <row r="55" spans="1:6" ht="18" customHeight="1">
      <c r="A55" s="139" t="s">
        <v>178</v>
      </c>
      <c r="B55" s="215" t="s">
        <v>37</v>
      </c>
      <c r="C55" s="413"/>
      <c r="D55" s="216"/>
      <c r="E55" s="429"/>
      <c r="F55" s="413"/>
    </row>
    <row r="56" spans="1:6" ht="18" customHeight="1">
      <c r="A56" s="139"/>
      <c r="B56" s="217" t="s">
        <v>179</v>
      </c>
      <c r="C56" s="428">
        <f>SUM(C52:C55)</f>
        <v>510</v>
      </c>
      <c r="D56" s="428">
        <v>510</v>
      </c>
      <c r="E56" s="428">
        <v>0</v>
      </c>
      <c r="F56" s="428">
        <v>350</v>
      </c>
    </row>
    <row r="57" spans="1:6" ht="18" customHeight="1">
      <c r="A57" s="139"/>
      <c r="B57" s="217" t="s">
        <v>27</v>
      </c>
      <c r="C57" s="428">
        <f>C51+C56</f>
        <v>10468</v>
      </c>
      <c r="D57" s="428">
        <f>D51+D56</f>
        <v>9349</v>
      </c>
      <c r="E57" s="428">
        <f>E51+E56</f>
        <v>7666</v>
      </c>
      <c r="F57" s="428">
        <f>F51+F56</f>
        <v>7522</v>
      </c>
    </row>
    <row r="58" spans="1:6" s="252" customFormat="1" ht="18" customHeight="1">
      <c r="A58" s="139" t="s">
        <v>122</v>
      </c>
      <c r="B58" s="217" t="s">
        <v>39</v>
      </c>
      <c r="C58" s="413"/>
      <c r="D58" s="203"/>
      <c r="E58" s="431"/>
      <c r="F58" s="413"/>
    </row>
    <row r="59" spans="1:6" ht="15.75">
      <c r="A59" s="139" t="s">
        <v>8</v>
      </c>
      <c r="B59" s="215" t="s">
        <v>180</v>
      </c>
      <c r="C59" s="413"/>
      <c r="D59" s="216"/>
      <c r="E59" s="429"/>
      <c r="F59" s="413"/>
    </row>
    <row r="60" spans="1:6" ht="15.75">
      <c r="A60" s="248"/>
      <c r="B60" s="249" t="s">
        <v>123</v>
      </c>
      <c r="C60" s="428">
        <f>C57+C59</f>
        <v>10468</v>
      </c>
      <c r="D60" s="428">
        <f>D57+D59</f>
        <v>9349</v>
      </c>
      <c r="E60" s="428">
        <f>E57+E59</f>
        <v>7666</v>
      </c>
      <c r="F60" s="428">
        <f>F57+F59</f>
        <v>7522</v>
      </c>
    </row>
    <row r="61" spans="1:6" ht="15.75">
      <c r="A61" s="43"/>
      <c r="B61" s="250" t="s">
        <v>188</v>
      </c>
      <c r="C61" s="432">
        <v>9958</v>
      </c>
      <c r="D61" s="216">
        <v>8839</v>
      </c>
      <c r="E61" s="429">
        <v>7666</v>
      </c>
      <c r="F61" s="432">
        <v>7172</v>
      </c>
    </row>
    <row r="62" spans="1:6" ht="15.75">
      <c r="A62" s="180"/>
      <c r="B62" s="250" t="s">
        <v>189</v>
      </c>
      <c r="C62" s="432">
        <v>510</v>
      </c>
      <c r="D62" s="216">
        <v>510</v>
      </c>
      <c r="E62" s="429">
        <v>0</v>
      </c>
      <c r="F62" s="432">
        <v>350</v>
      </c>
    </row>
    <row r="63" spans="1:6" ht="15.75">
      <c r="A63" s="365"/>
      <c r="B63" s="366" t="s">
        <v>183</v>
      </c>
      <c r="C63" s="364">
        <v>2</v>
      </c>
      <c r="D63" s="224">
        <v>2</v>
      </c>
      <c r="E63" s="433">
        <v>2</v>
      </c>
      <c r="F63" s="364">
        <v>2</v>
      </c>
    </row>
    <row r="64" spans="1:6" ht="15.75">
      <c r="A64" s="422"/>
      <c r="B64" s="422" t="s">
        <v>188</v>
      </c>
      <c r="C64" s="434">
        <v>2</v>
      </c>
      <c r="D64" s="435">
        <v>2</v>
      </c>
      <c r="E64" s="436">
        <v>2</v>
      </c>
      <c r="F64" s="434">
        <v>2</v>
      </c>
    </row>
    <row r="65" spans="1:6" ht="15.75">
      <c r="A65" s="422"/>
      <c r="B65" s="422" t="s">
        <v>459</v>
      </c>
      <c r="C65" s="434"/>
      <c r="D65" s="435"/>
      <c r="E65" s="436"/>
      <c r="F65" s="434"/>
    </row>
    <row r="66" spans="1:2" ht="15.75">
      <c r="A66" s="147"/>
      <c r="B66" s="64"/>
    </row>
    <row r="67" spans="1:2" ht="15.75">
      <c r="A67" s="147"/>
      <c r="B67" s="64"/>
    </row>
    <row r="68" spans="1:2" ht="15.75">
      <c r="A68" s="147"/>
      <c r="B68" s="64"/>
    </row>
    <row r="69" ht="15">
      <c r="B69" s="64"/>
    </row>
    <row r="70" ht="15">
      <c r="B70" s="64"/>
    </row>
    <row r="71" ht="15">
      <c r="B71" s="64"/>
    </row>
    <row r="72" ht="15">
      <c r="B72" s="64"/>
    </row>
    <row r="73" ht="15">
      <c r="B73" s="64"/>
    </row>
    <row r="74" ht="15">
      <c r="B74" s="64"/>
    </row>
    <row r="75" ht="15">
      <c r="B75" s="64"/>
    </row>
    <row r="76" ht="15">
      <c r="B76" s="64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</sheetData>
  <sheetProtection selectLockedCells="1" selectUnlockedCells="1"/>
  <mergeCells count="4">
    <mergeCell ref="A4:F4"/>
    <mergeCell ref="A5:F5"/>
    <mergeCell ref="A39:F39"/>
    <mergeCell ref="A40:F40"/>
  </mergeCells>
  <printOptions/>
  <pageMargins left="0.5131944444444444" right="0.3597222222222222" top="0.8201388888888889" bottom="2.06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51">
      <selection activeCell="D10" sqref="D10"/>
    </sheetView>
  </sheetViews>
  <sheetFormatPr defaultColWidth="9.00390625" defaultRowHeight="12.75"/>
  <cols>
    <col min="1" max="1" width="32.75390625" style="0" customWidth="1"/>
    <col min="2" max="2" width="12.375" style="29" customWidth="1"/>
    <col min="3" max="3" width="32.625" style="0" customWidth="1"/>
    <col min="4" max="4" width="11.25390625" style="29" customWidth="1"/>
  </cols>
  <sheetData>
    <row r="1" s="3" customFormat="1" ht="12.75">
      <c r="D1" s="99" t="s">
        <v>191</v>
      </c>
    </row>
    <row r="2" s="3" customFormat="1" ht="12.75">
      <c r="D2" s="99" t="s">
        <v>1</v>
      </c>
    </row>
    <row r="3" s="3" customFormat="1" ht="12.75"/>
    <row r="4" spans="1:4" s="3" customFormat="1" ht="35.25" customHeight="1">
      <c r="A4" s="440" t="s">
        <v>444</v>
      </c>
      <c r="B4" s="440"/>
      <c r="C4" s="440"/>
      <c r="D4" s="440"/>
    </row>
    <row r="5" s="3" customFormat="1" ht="12.75"/>
    <row r="6" s="3" customFormat="1" ht="12.75">
      <c r="D6" s="99" t="s">
        <v>2</v>
      </c>
    </row>
    <row r="7" spans="1:4" ht="32.25" customHeight="1">
      <c r="A7" s="449" t="s">
        <v>5</v>
      </c>
      <c r="B7" s="449"/>
      <c r="C7" s="449" t="s">
        <v>26</v>
      </c>
      <c r="D7" s="449"/>
    </row>
    <row r="8" spans="1:4" ht="15.75" customHeight="1">
      <c r="A8" s="447" t="s">
        <v>192</v>
      </c>
      <c r="B8" s="447"/>
      <c r="C8" s="447" t="s">
        <v>192</v>
      </c>
      <c r="D8" s="447"/>
    </row>
    <row r="9" spans="1:4" ht="15.75">
      <c r="A9" s="89" t="s">
        <v>193</v>
      </c>
      <c r="B9" s="22">
        <f>B11+B10</f>
        <v>55500</v>
      </c>
      <c r="C9" s="89" t="s">
        <v>193</v>
      </c>
      <c r="D9" s="22">
        <v>73784</v>
      </c>
    </row>
    <row r="10" spans="1:4" ht="15.75">
      <c r="A10" s="89" t="s">
        <v>489</v>
      </c>
      <c r="B10" s="22">
        <v>1822</v>
      </c>
      <c r="C10" s="89" t="s">
        <v>194</v>
      </c>
      <c r="D10" s="22">
        <v>73784</v>
      </c>
    </row>
    <row r="11" spans="1:4" ht="15.75">
      <c r="A11" s="89" t="s">
        <v>427</v>
      </c>
      <c r="B11" s="22">
        <v>53678</v>
      </c>
      <c r="C11" s="89" t="s">
        <v>195</v>
      </c>
      <c r="D11" s="22"/>
    </row>
    <row r="12" spans="1:4" ht="15.75">
      <c r="A12" s="89" t="s">
        <v>196</v>
      </c>
      <c r="B12" s="22">
        <v>18423</v>
      </c>
      <c r="C12" s="89" t="s">
        <v>196</v>
      </c>
      <c r="D12" s="22">
        <f>D13+D14+D15+D16</f>
        <v>33618</v>
      </c>
    </row>
    <row r="13" spans="1:4" ht="15.75">
      <c r="A13" s="89" t="s">
        <v>349</v>
      </c>
      <c r="B13" s="22">
        <v>317</v>
      </c>
      <c r="C13" s="89" t="s">
        <v>333</v>
      </c>
      <c r="D13" s="22">
        <v>27372</v>
      </c>
    </row>
    <row r="14" spans="1:4" ht="15.75">
      <c r="A14" s="89" t="s">
        <v>197</v>
      </c>
      <c r="B14" s="22"/>
      <c r="C14" s="89" t="s">
        <v>197</v>
      </c>
      <c r="D14" s="22">
        <v>6096</v>
      </c>
    </row>
    <row r="15" spans="1:4" ht="15.75">
      <c r="A15" s="89" t="s">
        <v>198</v>
      </c>
      <c r="B15" s="22">
        <v>480</v>
      </c>
      <c r="C15" s="89" t="s">
        <v>199</v>
      </c>
      <c r="D15" s="22">
        <v>150</v>
      </c>
    </row>
    <row r="16" spans="1:4" ht="15.75">
      <c r="A16" s="89" t="s">
        <v>200</v>
      </c>
      <c r="B16" s="22"/>
      <c r="C16" s="89" t="s">
        <v>200</v>
      </c>
      <c r="D16" s="22"/>
    </row>
    <row r="17" spans="1:4" ht="15.75">
      <c r="A17" s="89" t="s">
        <v>201</v>
      </c>
      <c r="B17" s="22">
        <v>8124</v>
      </c>
      <c r="C17" s="89" t="s">
        <v>357</v>
      </c>
      <c r="D17" s="22"/>
    </row>
    <row r="18" spans="1:4" ht="15.75">
      <c r="A18" s="89" t="s">
        <v>355</v>
      </c>
      <c r="B18" s="22">
        <v>24997</v>
      </c>
      <c r="C18" s="89" t="s">
        <v>356</v>
      </c>
      <c r="D18" s="22">
        <v>28797</v>
      </c>
    </row>
    <row r="19" spans="1:4" ht="15.75">
      <c r="A19" s="89" t="s">
        <v>358</v>
      </c>
      <c r="B19" s="22">
        <f>B20+B21+B22</f>
        <v>156129</v>
      </c>
      <c r="C19" s="89" t="s">
        <v>353</v>
      </c>
      <c r="D19" s="22">
        <f>D20+D21+D22</f>
        <v>173402</v>
      </c>
    </row>
    <row r="20" spans="1:4" ht="15.75">
      <c r="A20" s="89" t="s">
        <v>202</v>
      </c>
      <c r="B20" s="22">
        <v>100148</v>
      </c>
      <c r="C20" s="89" t="s">
        <v>354</v>
      </c>
      <c r="D20" s="22">
        <v>130182</v>
      </c>
    </row>
    <row r="21" spans="1:4" ht="15.75">
      <c r="A21" s="89" t="s">
        <v>488</v>
      </c>
      <c r="B21" s="22">
        <v>55816</v>
      </c>
      <c r="C21" s="89" t="s">
        <v>203</v>
      </c>
      <c r="D21" s="22">
        <v>43055</v>
      </c>
    </row>
    <row r="22" spans="1:4" ht="15.75">
      <c r="A22" s="89" t="s">
        <v>350</v>
      </c>
      <c r="B22" s="22">
        <v>165</v>
      </c>
      <c r="C22" s="89" t="s">
        <v>486</v>
      </c>
      <c r="D22" s="22">
        <v>165</v>
      </c>
    </row>
    <row r="23" spans="1:4" ht="15.75">
      <c r="A23" s="89" t="s">
        <v>359</v>
      </c>
      <c r="B23" s="22">
        <v>16529</v>
      </c>
      <c r="C23" s="89" t="s">
        <v>360</v>
      </c>
      <c r="D23" s="22">
        <f>D24+D25+D26+D27+D28</f>
        <v>21450</v>
      </c>
    </row>
    <row r="24" spans="1:4" ht="15.75">
      <c r="A24" s="89"/>
      <c r="B24" s="89"/>
      <c r="C24" s="89" t="s">
        <v>204</v>
      </c>
      <c r="D24" s="22">
        <v>8462</v>
      </c>
    </row>
    <row r="25" spans="1:4" ht="15.75">
      <c r="A25" s="89"/>
      <c r="B25" s="89"/>
      <c r="C25" s="89" t="s">
        <v>205</v>
      </c>
      <c r="D25" s="22">
        <v>7500</v>
      </c>
    </row>
    <row r="26" spans="1:4" ht="15.75">
      <c r="A26" s="89"/>
      <c r="B26" s="89"/>
      <c r="C26" s="89" t="s">
        <v>206</v>
      </c>
      <c r="D26" s="22">
        <v>1078</v>
      </c>
    </row>
    <row r="27" spans="1:4" ht="15.75">
      <c r="A27" s="89"/>
      <c r="B27" s="89"/>
      <c r="C27" s="89" t="s">
        <v>207</v>
      </c>
      <c r="D27" s="22">
        <v>4258</v>
      </c>
    </row>
    <row r="28" spans="1:4" ht="15.75">
      <c r="A28" s="89"/>
      <c r="B28" s="89"/>
      <c r="C28" s="89" t="s">
        <v>414</v>
      </c>
      <c r="D28" s="22">
        <v>152</v>
      </c>
    </row>
    <row r="29" spans="1:4" ht="15.75">
      <c r="A29" s="89" t="s">
        <v>361</v>
      </c>
      <c r="B29" s="22">
        <v>66900</v>
      </c>
      <c r="C29" s="89" t="s">
        <v>430</v>
      </c>
      <c r="D29" s="22"/>
    </row>
    <row r="30" spans="1:4" ht="15.75">
      <c r="A30" s="89" t="s">
        <v>362</v>
      </c>
      <c r="B30" s="22">
        <v>5070</v>
      </c>
      <c r="C30" s="89" t="s">
        <v>366</v>
      </c>
      <c r="D30" s="22">
        <v>7558</v>
      </c>
    </row>
    <row r="31" spans="1:4" ht="15.75">
      <c r="A31" s="89" t="s">
        <v>363</v>
      </c>
      <c r="B31" s="22">
        <v>150</v>
      </c>
      <c r="C31" s="89" t="s">
        <v>367</v>
      </c>
      <c r="D31" s="22">
        <v>31924</v>
      </c>
    </row>
    <row r="32" spans="1:4" ht="15.75">
      <c r="A32" s="89" t="s">
        <v>364</v>
      </c>
      <c r="B32" s="22">
        <v>6550</v>
      </c>
      <c r="C32" s="89" t="s">
        <v>368</v>
      </c>
      <c r="D32" s="89">
        <v>2888</v>
      </c>
    </row>
    <row r="33" spans="1:4" ht="15.75">
      <c r="A33" s="89" t="s">
        <v>365</v>
      </c>
      <c r="B33" s="22"/>
      <c r="C33" s="89" t="s">
        <v>429</v>
      </c>
      <c r="D33" s="22"/>
    </row>
    <row r="34" spans="1:4" ht="15.75">
      <c r="A34" s="89"/>
      <c r="B34" s="22"/>
      <c r="C34" s="89" t="s">
        <v>369</v>
      </c>
      <c r="D34" s="22"/>
    </row>
    <row r="35" spans="1:4" ht="15.75">
      <c r="A35" s="89" t="s">
        <v>370</v>
      </c>
      <c r="B35" s="22">
        <v>5438</v>
      </c>
      <c r="C35" s="89" t="s">
        <v>370</v>
      </c>
      <c r="D35" s="22"/>
    </row>
    <row r="36" spans="1:4" ht="15.75">
      <c r="A36" s="89" t="s">
        <v>208</v>
      </c>
      <c r="B36" s="22">
        <v>5438</v>
      </c>
      <c r="C36" s="89" t="s">
        <v>208</v>
      </c>
      <c r="D36" s="22">
        <v>13871</v>
      </c>
    </row>
    <row r="37" spans="1:4" ht="15.75">
      <c r="A37" s="89" t="s">
        <v>209</v>
      </c>
      <c r="B37" s="22"/>
      <c r="C37" s="89" t="s">
        <v>210</v>
      </c>
      <c r="D37" s="22"/>
    </row>
    <row r="38" spans="1:4" ht="15.75">
      <c r="A38" s="89" t="s">
        <v>371</v>
      </c>
      <c r="B38" s="22">
        <v>89763</v>
      </c>
      <c r="C38" s="89" t="s">
        <v>371</v>
      </c>
      <c r="D38" s="22">
        <v>90758</v>
      </c>
    </row>
    <row r="39" spans="1:4" ht="15.75">
      <c r="A39" s="89" t="s">
        <v>373</v>
      </c>
      <c r="B39" s="22">
        <v>112</v>
      </c>
      <c r="C39" s="89" t="s">
        <v>372</v>
      </c>
      <c r="D39" s="22"/>
    </row>
    <row r="40" spans="1:4" ht="15.75">
      <c r="A40" s="89" t="s">
        <v>411</v>
      </c>
      <c r="B40" s="22">
        <v>36522</v>
      </c>
      <c r="C40" s="89" t="s">
        <v>410</v>
      </c>
      <c r="D40" s="22">
        <v>300</v>
      </c>
    </row>
    <row r="41" spans="1:4" ht="15.75">
      <c r="A41" s="89"/>
      <c r="B41" s="22"/>
      <c r="C41" s="89" t="s">
        <v>431</v>
      </c>
      <c r="D41" s="22">
        <v>9115</v>
      </c>
    </row>
    <row r="42" spans="1:4" ht="15.75">
      <c r="A42" s="89"/>
      <c r="B42" s="22"/>
      <c r="C42" s="89" t="s">
        <v>487</v>
      </c>
      <c r="D42" s="22">
        <v>566</v>
      </c>
    </row>
    <row r="43" spans="1:4" ht="15.75">
      <c r="A43" s="49" t="s">
        <v>211</v>
      </c>
      <c r="B43" s="31">
        <f>B10+B11+B12+B17+B18+B20+B21+B22+B23+B29+B30+B31+B32+B36+B38+B39+B40</f>
        <v>490207</v>
      </c>
      <c r="C43" s="49" t="s">
        <v>211</v>
      </c>
      <c r="D43" s="31">
        <f>D9+D12+D18+D20+D21+D22+D23+D30+D31+D32+D33+D34+D36+D38+D39+D37+D40+D41+D42</f>
        <v>488031</v>
      </c>
    </row>
    <row r="44" spans="1:4" ht="15.75">
      <c r="A44" s="447" t="s">
        <v>428</v>
      </c>
      <c r="B44" s="447"/>
      <c r="C44" s="447"/>
      <c r="D44" s="31">
        <v>92</v>
      </c>
    </row>
    <row r="45" spans="1:4" ht="15.75">
      <c r="A45" s="254"/>
      <c r="B45" s="255"/>
      <c r="C45" s="254"/>
      <c r="D45" s="255"/>
    </row>
    <row r="46" spans="1:4" ht="12.75">
      <c r="A46" s="3"/>
      <c r="B46" s="3"/>
      <c r="C46" s="3"/>
      <c r="D46" s="99" t="s">
        <v>191</v>
      </c>
    </row>
    <row r="47" spans="1:4" ht="12.75">
      <c r="A47" s="3"/>
      <c r="B47" s="3"/>
      <c r="C47" s="3"/>
      <c r="D47" s="99" t="s">
        <v>186</v>
      </c>
    </row>
    <row r="48" spans="1:4" ht="12.75">
      <c r="A48" s="3"/>
      <c r="B48" s="3"/>
      <c r="C48" s="3"/>
      <c r="D48" s="99"/>
    </row>
    <row r="49" spans="1:4" ht="12.75">
      <c r="A49" s="3"/>
      <c r="B49" s="3"/>
      <c r="C49" s="3"/>
      <c r="D49" s="99"/>
    </row>
    <row r="50" spans="1:4" ht="12.75">
      <c r="A50" s="3"/>
      <c r="B50" s="3"/>
      <c r="C50" s="3"/>
      <c r="D50" s="3"/>
    </row>
    <row r="51" spans="1:4" ht="45" customHeight="1">
      <c r="A51" s="440" t="s">
        <v>444</v>
      </c>
      <c r="B51" s="440"/>
      <c r="C51" s="440"/>
      <c r="D51" s="440"/>
    </row>
    <row r="52" spans="1:4" ht="22.5" customHeight="1">
      <c r="A52" s="256"/>
      <c r="B52" s="256"/>
      <c r="C52" s="256"/>
      <c r="D52" s="256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ht="12.75">
      <c r="D55" s="99" t="s">
        <v>2</v>
      </c>
    </row>
    <row r="56" spans="1:4" ht="33.75" customHeight="1">
      <c r="A56" s="449" t="s">
        <v>5</v>
      </c>
      <c r="B56" s="449"/>
      <c r="C56" s="449" t="s">
        <v>26</v>
      </c>
      <c r="D56" s="449"/>
    </row>
    <row r="57" spans="1:4" ht="15.75">
      <c r="A57" s="447" t="s">
        <v>212</v>
      </c>
      <c r="B57" s="447"/>
      <c r="C57" s="447" t="s">
        <v>212</v>
      </c>
      <c r="D57" s="447"/>
    </row>
    <row r="58" spans="1:4" ht="15.75">
      <c r="A58" s="89" t="s">
        <v>351</v>
      </c>
      <c r="B58" s="22"/>
      <c r="C58" s="89" t="s">
        <v>412</v>
      </c>
      <c r="D58" s="22"/>
    </row>
    <row r="59" spans="1:4" ht="15.75">
      <c r="A59" s="89" t="s">
        <v>352</v>
      </c>
      <c r="B59" s="22">
        <v>1524</v>
      </c>
      <c r="C59" s="89" t="s">
        <v>352</v>
      </c>
      <c r="D59" s="22">
        <v>944</v>
      </c>
    </row>
    <row r="60" spans="1:4" ht="15.75">
      <c r="A60" s="89"/>
      <c r="B60" s="22"/>
      <c r="C60" s="89" t="s">
        <v>413</v>
      </c>
      <c r="D60" s="22"/>
    </row>
    <row r="61" spans="1:4" s="350" customFormat="1" ht="15.75">
      <c r="A61" s="89" t="s">
        <v>484</v>
      </c>
      <c r="B61" s="22">
        <v>13749</v>
      </c>
      <c r="C61" s="89" t="s">
        <v>485</v>
      </c>
      <c r="D61" s="22">
        <v>16174</v>
      </c>
    </row>
    <row r="62" spans="1:4" s="350" customFormat="1" ht="15.75">
      <c r="A62" s="89"/>
      <c r="B62" s="22"/>
      <c r="C62" s="89" t="s">
        <v>416</v>
      </c>
      <c r="D62" s="22">
        <v>331</v>
      </c>
    </row>
    <row r="63" spans="1:4" ht="15.75">
      <c r="A63" s="89"/>
      <c r="B63" s="22"/>
      <c r="C63" s="89"/>
      <c r="D63" s="22"/>
    </row>
    <row r="64" spans="1:4" ht="15.75">
      <c r="A64" s="89"/>
      <c r="B64" s="22"/>
      <c r="C64" s="89"/>
      <c r="D64" s="22"/>
    </row>
    <row r="65" spans="1:4" ht="15.75">
      <c r="A65" s="89"/>
      <c r="B65" s="22"/>
      <c r="C65" s="89"/>
      <c r="D65" s="22"/>
    </row>
    <row r="66" spans="1:4" ht="15.75">
      <c r="A66" s="89"/>
      <c r="B66" s="89"/>
      <c r="C66" s="89"/>
      <c r="D66" s="22"/>
    </row>
    <row r="67" spans="1:4" ht="15.75">
      <c r="A67" s="89"/>
      <c r="B67" s="89"/>
      <c r="C67" s="89"/>
      <c r="D67" s="22"/>
    </row>
    <row r="68" spans="1:4" ht="21.75" customHeight="1">
      <c r="A68" s="49" t="s">
        <v>211</v>
      </c>
      <c r="B68" s="31">
        <f>+B59+B60+B61+B58+B62+B63</f>
        <v>15273</v>
      </c>
      <c r="C68" s="49" t="s">
        <v>211</v>
      </c>
      <c r="D68" s="31">
        <f>D59+D60+D62+D63+D64+D65+D66+D67+D58+D61</f>
        <v>17449</v>
      </c>
    </row>
    <row r="69" spans="1:4" ht="15.75">
      <c r="A69" s="447" t="s">
        <v>213</v>
      </c>
      <c r="B69" s="447"/>
      <c r="C69" s="447"/>
      <c r="D69" s="31">
        <v>0</v>
      </c>
    </row>
    <row r="70" spans="1:4" s="35" customFormat="1" ht="22.5" customHeight="1">
      <c r="A70" s="448" t="s">
        <v>214</v>
      </c>
      <c r="B70" s="448"/>
      <c r="C70" s="448" t="s">
        <v>214</v>
      </c>
      <c r="D70" s="448"/>
    </row>
    <row r="71" spans="1:4" s="226" customFormat="1" ht="15.75">
      <c r="A71" s="69" t="s">
        <v>215</v>
      </c>
      <c r="B71" s="69" t="s">
        <v>216</v>
      </c>
      <c r="C71" s="69" t="s">
        <v>215</v>
      </c>
      <c r="D71" s="69" t="s">
        <v>215</v>
      </c>
    </row>
    <row r="72" spans="1:4" ht="15.75">
      <c r="A72" s="447" t="s">
        <v>217</v>
      </c>
      <c r="B72" s="447"/>
      <c r="C72" s="447"/>
      <c r="D72" s="31">
        <v>0</v>
      </c>
    </row>
  </sheetData>
  <sheetProtection selectLockedCells="1" selectUnlockedCells="1"/>
  <mergeCells count="15">
    <mergeCell ref="A51:D51"/>
    <mergeCell ref="A56:B56"/>
    <mergeCell ref="C56:D56"/>
    <mergeCell ref="A4:D4"/>
    <mergeCell ref="A7:B7"/>
    <mergeCell ref="C7:D7"/>
    <mergeCell ref="A8:B8"/>
    <mergeCell ref="C8:D8"/>
    <mergeCell ref="A44:C44"/>
    <mergeCell ref="A72:C72"/>
    <mergeCell ref="A57:B57"/>
    <mergeCell ref="C57:D57"/>
    <mergeCell ref="A70:B70"/>
    <mergeCell ref="C70:D70"/>
    <mergeCell ref="A69:C69"/>
  </mergeCells>
  <printOptions/>
  <pageMargins left="0.55" right="0.7" top="0.55" bottom="1.63" header="0.6" footer="1.6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6">
      <selection activeCell="H36" sqref="H36"/>
    </sheetView>
  </sheetViews>
  <sheetFormatPr defaultColWidth="9.00390625" defaultRowHeight="12.75"/>
  <cols>
    <col min="1" max="1" width="60.875" style="98" customWidth="1"/>
    <col min="2" max="2" width="13.375" style="98" customWidth="1"/>
    <col min="3" max="3" width="15.875" style="353" customWidth="1"/>
    <col min="4" max="8" width="9.125" style="98" customWidth="1"/>
  </cols>
  <sheetData>
    <row r="1" spans="2:3" ht="9.75" customHeight="1">
      <c r="B1" s="99"/>
      <c r="C1" s="340" t="s">
        <v>218</v>
      </c>
    </row>
    <row r="2" spans="2:3" ht="13.5" customHeight="1">
      <c r="B2" s="99"/>
      <c r="C2" s="340" t="s">
        <v>1</v>
      </c>
    </row>
    <row r="3" spans="1:4" ht="38.25" customHeight="1">
      <c r="A3" s="440" t="s">
        <v>445</v>
      </c>
      <c r="B3" s="440"/>
      <c r="C3" s="440"/>
      <c r="D3" s="257"/>
    </row>
    <row r="4" ht="6.75" customHeight="1"/>
    <row r="5" ht="13.5" customHeight="1">
      <c r="C5" s="340" t="s">
        <v>2</v>
      </c>
    </row>
    <row r="6" spans="1:3" ht="18" customHeight="1">
      <c r="A6" s="253" t="s">
        <v>219</v>
      </c>
      <c r="B6" s="258" t="s">
        <v>220</v>
      </c>
      <c r="C6" s="355" t="s">
        <v>221</v>
      </c>
    </row>
    <row r="7" spans="1:8" s="35" customFormat="1" ht="21" customHeight="1">
      <c r="A7" s="447" t="s">
        <v>222</v>
      </c>
      <c r="B7" s="447"/>
      <c r="C7" s="447"/>
      <c r="D7" s="259"/>
      <c r="E7" s="259"/>
      <c r="F7" s="259"/>
      <c r="G7" s="259"/>
      <c r="H7" s="259"/>
    </row>
    <row r="8" spans="1:3" ht="21" customHeight="1">
      <c r="A8" s="89" t="s">
        <v>223</v>
      </c>
      <c r="B8" s="89">
        <v>11.72</v>
      </c>
      <c r="C8" s="354">
        <v>53677600</v>
      </c>
    </row>
    <row r="9" spans="1:3" ht="30.75" customHeight="1">
      <c r="A9" s="260" t="s">
        <v>224</v>
      </c>
      <c r="B9" s="89"/>
      <c r="C9" s="354">
        <f>C10+C11+C12+C13</f>
        <v>17625440</v>
      </c>
    </row>
    <row r="10" spans="1:3" ht="31.5" customHeight="1">
      <c r="A10" s="260" t="s">
        <v>225</v>
      </c>
      <c r="B10" s="89"/>
      <c r="C10" s="354">
        <v>8799580</v>
      </c>
    </row>
    <row r="11" spans="1:3" ht="15.75">
      <c r="A11" s="89" t="s">
        <v>226</v>
      </c>
      <c r="B11" s="89"/>
      <c r="C11" s="354">
        <v>5280000</v>
      </c>
    </row>
    <row r="12" spans="1:3" ht="15.75">
      <c r="A12" s="89" t="s">
        <v>227</v>
      </c>
      <c r="B12" s="89"/>
      <c r="C12" s="354">
        <v>100000</v>
      </c>
    </row>
    <row r="13" spans="1:3" ht="15.75">
      <c r="A13" s="89" t="s">
        <v>228</v>
      </c>
      <c r="B13" s="89"/>
      <c r="C13" s="354">
        <v>3445860</v>
      </c>
    </row>
    <row r="14" spans="1:3" ht="18.75" customHeight="1">
      <c r="A14" s="260" t="s">
        <v>229</v>
      </c>
      <c r="B14" s="89"/>
      <c r="C14" s="354">
        <f>C8+C9</f>
        <v>71303040</v>
      </c>
    </row>
    <row r="15" spans="1:3" ht="15.75">
      <c r="A15" s="89" t="s">
        <v>230</v>
      </c>
      <c r="B15" s="89"/>
      <c r="C15" s="354">
        <v>8124300</v>
      </c>
    </row>
    <row r="16" spans="1:3" ht="15.75">
      <c r="A16" s="89" t="s">
        <v>338</v>
      </c>
      <c r="B16" s="89"/>
      <c r="C16" s="354">
        <v>112200</v>
      </c>
    </row>
    <row r="17" spans="1:3" ht="15.75">
      <c r="A17" s="89" t="s">
        <v>483</v>
      </c>
      <c r="B17" s="89"/>
      <c r="C17" s="354">
        <v>1041000</v>
      </c>
    </row>
    <row r="18" spans="1:3" ht="29.25" customHeight="1">
      <c r="A18" s="450" t="s">
        <v>231</v>
      </c>
      <c r="B18" s="450"/>
      <c r="C18" s="450"/>
    </row>
    <row r="19" spans="1:3" ht="24" customHeight="1">
      <c r="A19" s="451" t="s">
        <v>232</v>
      </c>
      <c r="B19" s="451"/>
      <c r="C19" s="451"/>
    </row>
    <row r="20" spans="1:3" ht="15.75">
      <c r="A20" s="89" t="s">
        <v>481</v>
      </c>
      <c r="B20" s="89"/>
      <c r="C20" s="354"/>
    </row>
    <row r="21" spans="1:3" ht="15.75">
      <c r="A21" s="89" t="s">
        <v>233</v>
      </c>
      <c r="B21" s="89"/>
      <c r="C21" s="354">
        <v>42127800</v>
      </c>
    </row>
    <row r="22" spans="1:3" ht="33.75" customHeight="1">
      <c r="A22" s="260" t="s">
        <v>304</v>
      </c>
      <c r="B22" s="89"/>
      <c r="C22" s="354">
        <v>14700000</v>
      </c>
    </row>
    <row r="23" spans="1:3" ht="15.75">
      <c r="A23" s="89" t="s">
        <v>482</v>
      </c>
      <c r="B23" s="89"/>
      <c r="C23" s="354"/>
    </row>
    <row r="24" spans="1:3" ht="15.75">
      <c r="A24" s="89" t="s">
        <v>234</v>
      </c>
      <c r="B24" s="89"/>
      <c r="C24" s="354">
        <v>21063900</v>
      </c>
    </row>
    <row r="25" spans="1:3" ht="15.75">
      <c r="A25" s="89" t="s">
        <v>309</v>
      </c>
      <c r="B25" s="89"/>
      <c r="C25" s="354"/>
    </row>
    <row r="26" spans="1:3" ht="31.5" customHeight="1">
      <c r="A26" s="260" t="s">
        <v>308</v>
      </c>
      <c r="B26" s="89"/>
      <c r="C26" s="354">
        <v>7350000</v>
      </c>
    </row>
    <row r="27" spans="1:3" ht="15.75">
      <c r="A27" s="89" t="s">
        <v>235</v>
      </c>
      <c r="B27" s="89"/>
      <c r="C27" s="354"/>
    </row>
    <row r="28" spans="1:3" ht="15.75">
      <c r="A28" s="89" t="s">
        <v>481</v>
      </c>
      <c r="B28" s="89"/>
      <c r="C28" s="354"/>
    </row>
    <row r="29" spans="1:3" ht="15.75">
      <c r="A29" s="89" t="s">
        <v>305</v>
      </c>
      <c r="B29" s="89"/>
      <c r="C29" s="354">
        <v>8333400</v>
      </c>
    </row>
    <row r="30" spans="1:3" ht="15.75">
      <c r="A30" s="89" t="s">
        <v>482</v>
      </c>
      <c r="B30" s="89"/>
      <c r="C30" s="354"/>
    </row>
    <row r="31" spans="1:3" ht="15.75">
      <c r="A31" s="89" t="s">
        <v>306</v>
      </c>
      <c r="B31" s="89"/>
      <c r="C31" s="354">
        <v>4166700</v>
      </c>
    </row>
    <row r="32" spans="1:3" ht="16.5" customHeight="1">
      <c r="A32" s="89" t="s">
        <v>408</v>
      </c>
      <c r="B32" s="89"/>
      <c r="C32" s="354"/>
    </row>
    <row r="33" spans="1:3" ht="33" customHeight="1">
      <c r="A33" s="358" t="s">
        <v>339</v>
      </c>
      <c r="B33" s="89"/>
      <c r="C33" s="354"/>
    </row>
    <row r="34" spans="1:3" ht="33" customHeight="1">
      <c r="A34" s="358" t="s">
        <v>340</v>
      </c>
      <c r="B34" s="89"/>
      <c r="C34" s="354">
        <v>2406000</v>
      </c>
    </row>
    <row r="35" spans="1:3" ht="33" customHeight="1">
      <c r="A35" s="260" t="s">
        <v>341</v>
      </c>
      <c r="B35" s="89"/>
      <c r="C35" s="354">
        <v>24997000</v>
      </c>
    </row>
    <row r="36" spans="1:3" ht="17.25" customHeight="1">
      <c r="A36" s="89" t="s">
        <v>307</v>
      </c>
      <c r="B36" s="89"/>
      <c r="C36" s="354">
        <f>C37+C38</f>
        <v>53496048</v>
      </c>
    </row>
    <row r="37" spans="1:3" ht="17.25" customHeight="1">
      <c r="A37" s="89" t="s">
        <v>342</v>
      </c>
      <c r="B37" s="89"/>
      <c r="C37" s="354">
        <v>16720000</v>
      </c>
    </row>
    <row r="38" spans="1:3" ht="17.25" customHeight="1">
      <c r="A38" s="89" t="s">
        <v>343</v>
      </c>
      <c r="B38" s="89"/>
      <c r="C38" s="354">
        <v>36776048</v>
      </c>
    </row>
    <row r="39" spans="1:3" ht="31.5" customHeight="1">
      <c r="A39" s="284" t="s">
        <v>409</v>
      </c>
      <c r="B39" s="359"/>
      <c r="C39" s="360"/>
    </row>
    <row r="40" spans="1:3" ht="15.75">
      <c r="A40" s="401" t="s">
        <v>236</v>
      </c>
      <c r="B40" s="401"/>
      <c r="C40" s="402">
        <v>3640890</v>
      </c>
    </row>
    <row r="41" spans="1:3" ht="15.75">
      <c r="A41" s="401"/>
      <c r="B41" s="401"/>
      <c r="C41" s="402"/>
    </row>
    <row r="42" spans="1:3" ht="17.25" customHeight="1">
      <c r="A42" s="356" t="s">
        <v>237</v>
      </c>
      <c r="B42" s="356"/>
      <c r="C42" s="357">
        <f>C8+C9+C15+C16+C21+C22+C24+C25+C26+C29+C31+C34+C35+C37+C38+C39+C40+C41+C17</f>
        <v>262862278</v>
      </c>
    </row>
  </sheetData>
  <sheetProtection selectLockedCells="1" selectUnlockedCells="1"/>
  <mergeCells count="4">
    <mergeCell ref="A3:C3"/>
    <mergeCell ref="A7:C7"/>
    <mergeCell ref="A18:C18"/>
    <mergeCell ref="A19:C19"/>
  </mergeCells>
  <printOptions/>
  <pageMargins left="0.6" right="0.7" top="0.2" bottom="0.3298611111111111" header="0.22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2017-02-09T08:13:30Z</cp:lastPrinted>
  <dcterms:created xsi:type="dcterms:W3CDTF">2002-11-18T12:26:49Z</dcterms:created>
  <dcterms:modified xsi:type="dcterms:W3CDTF">2018-02-21T14:53:48Z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