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C könyvtár\kv.2017\"/>
    </mc:Choice>
  </mc:AlternateContent>
  <bookViews>
    <workbookView xWindow="0" yWindow="0" windowWidth="19200" windowHeight="11595"/>
  </bookViews>
  <sheets>
    <sheet name="5. sz.mell Hivatal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'5. sz.mell Hivatal'!$1:$6</definedName>
    <definedName name="_xlnm.Print_Area" localSheetId="0">'5. sz.mell Hivatal'!$A$1:$F$57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C54" i="1"/>
  <c r="C53" i="1"/>
  <c r="C52" i="1"/>
  <c r="F51" i="1"/>
  <c r="E51" i="1"/>
  <c r="D51" i="1"/>
  <c r="C51" i="1"/>
  <c r="C50" i="1"/>
  <c r="C49" i="1"/>
  <c r="H48" i="1"/>
  <c r="I48" i="1" s="1"/>
  <c r="D48" i="1"/>
  <c r="C48" i="1" s="1"/>
  <c r="I47" i="1"/>
  <c r="H47" i="1"/>
  <c r="D47" i="1"/>
  <c r="C47" i="1" s="1"/>
  <c r="H46" i="1"/>
  <c r="I46" i="1" s="1"/>
  <c r="D46" i="1"/>
  <c r="C46" i="1" s="1"/>
  <c r="F45" i="1"/>
  <c r="F56" i="1" s="1"/>
  <c r="E45" i="1"/>
  <c r="C40" i="1"/>
  <c r="C39" i="1"/>
  <c r="C38" i="1"/>
  <c r="F37" i="1"/>
  <c r="E37" i="1"/>
  <c r="D37" i="1"/>
  <c r="C33" i="1"/>
  <c r="F30" i="1"/>
  <c r="E30" i="1"/>
  <c r="D30" i="1"/>
  <c r="C30" i="1"/>
  <c r="F26" i="1"/>
  <c r="E26" i="1"/>
  <c r="D26" i="1"/>
  <c r="C26" i="1"/>
  <c r="C25" i="1"/>
  <c r="C24" i="1"/>
  <c r="C23" i="1"/>
  <c r="C22" i="1"/>
  <c r="C20" i="1" s="1"/>
  <c r="C21" i="1"/>
  <c r="F20" i="1"/>
  <c r="E20" i="1"/>
  <c r="D20" i="1"/>
  <c r="C19" i="1"/>
  <c r="C18" i="1"/>
  <c r="C17" i="1"/>
  <c r="C16" i="1"/>
  <c r="C15" i="1"/>
  <c r="D14" i="1"/>
  <c r="C14" i="1"/>
  <c r="C13" i="1"/>
  <c r="C12" i="1"/>
  <c r="D11" i="1"/>
  <c r="C11" i="1" s="1"/>
  <c r="D10" i="1"/>
  <c r="C10" i="1" s="1"/>
  <c r="C9" i="1"/>
  <c r="F8" i="1"/>
  <c r="F36" i="1" s="1"/>
  <c r="F41" i="1" s="1"/>
  <c r="E8" i="1"/>
  <c r="D8" i="1"/>
  <c r="D36" i="1" s="1"/>
  <c r="D41" i="1" s="1"/>
  <c r="C45" i="1" l="1"/>
  <c r="E36" i="1"/>
  <c r="E41" i="1" s="1"/>
  <c r="K40" i="1" s="1"/>
  <c r="C37" i="1"/>
  <c r="E56" i="1"/>
  <c r="J46" i="1"/>
  <c r="J48" i="1"/>
  <c r="C8" i="1"/>
  <c r="C36" i="1" s="1"/>
  <c r="C41" i="1" s="1"/>
  <c r="J47" i="1"/>
  <c r="C56" i="1"/>
  <c r="D45" i="1"/>
  <c r="D56" i="1" s="1"/>
  <c r="I40" i="1" s="1"/>
</calcChain>
</file>

<file path=xl/sharedStrings.xml><?xml version="1.0" encoding="utf-8"?>
<sst xmlns="http://schemas.openxmlformats.org/spreadsheetml/2006/main" count="115" uniqueCount="101">
  <si>
    <t>Költségvetési szerv megnevezése</t>
  </si>
  <si>
    <t>Hivatal</t>
  </si>
  <si>
    <t>02</t>
  </si>
  <si>
    <t>Feladat megnevezése</t>
  </si>
  <si>
    <t>Összes bevétel, kiadás</t>
  </si>
  <si>
    <t>01</t>
  </si>
  <si>
    <t>03</t>
  </si>
  <si>
    <t xml:space="preserve">Ezer forintban </t>
  </si>
  <si>
    <t>Száma</t>
  </si>
  <si>
    <t>Előirányzat-csoport, kiemelt előirányzat megnevezése</t>
  </si>
  <si>
    <t>Előirányzat</t>
  </si>
  <si>
    <t>Kötelező feladatok</t>
  </si>
  <si>
    <t xml:space="preserve">Önként vállalt feladat </t>
  </si>
  <si>
    <t>Államigazgatási feladatok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</si>
  <si>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</si>
  <si>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</si>
  <si>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</si>
  <si>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</si>
  <si>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</si>
  <si>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</si>
  <si>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</si>
  <si>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</si>
  <si>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</si>
  <si>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</si>
  <si>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</si>
  <si>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</si>
  <si>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</si>
  <si>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</si>
  <si>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</si>
  <si>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</si>
  <si>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</si>
  <si>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</si>
  <si>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</si>
  <si>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</si>
  <si>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</si>
  <si>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</si>
  <si>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</si>
  <si>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</si>
  <si>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</si>
  <si>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</si>
  <si>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</si>
  <si>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</si>
  <si>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</si>
  <si>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</si>
  <si>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</si>
  <si>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</si>
  <si>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</si>
  <si>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</si>
  <si>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</si>
  <si>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</si>
  <si>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</si>
  <si>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</si>
  <si>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</si>
  <si>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</si>
  <si>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</si>
  <si>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</si>
  <si>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</si>
  <si>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</si>
  <si>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</si>
  <si>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</si>
  <si>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</si>
  <si>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</si>
  <si>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</si>
  <si>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</si>
  <si>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</si>
  <si>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</si>
  <si>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</si>
  <si>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</si>
  <si>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</si>
  <si>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</si>
  <si>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</si>
  <si>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</si>
  <si>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</si>
  <si>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</si>
  <si>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</si>
  <si>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</si>
  <si>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</si>
  <si>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</si>
  <si>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</si>
  <si>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</si>
  <si>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</si>
  <si>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</si>
  <si>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</si>
  <si>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</si>
  <si>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</si>
  <si>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</si>
  <si>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</si>
  <si>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</si>
  <si>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</si>
  <si>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</si>
  <si>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</si>
  <si>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</si>
  <si>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</si>
  <si>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</si>
  <si>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</si>
  <si>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</si>
  <si>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</si>
  <si>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</si>
  <si>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</si>
  <si>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</si>
  <si>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5. melléklet a 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</si>
</sst>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3" fontId="8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20" xfId="0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3" fontId="2" fillId="0" borderId="12" xfId="1" applyNumberFormat="1" applyFont="1" applyFill="1" applyBorder="1" applyAlignment="1" applyProtection="1">
      <alignment horizontal="right" vertical="center" wrapText="1" indent="1"/>
    </xf>
    <xf numFmtId="3" fontId="2" fillId="0" borderId="3" xfId="1" applyNumberFormat="1" applyFont="1" applyFill="1" applyBorder="1" applyAlignment="1" applyProtection="1">
      <alignment horizontal="right" vertical="center" wrapText="1" indent="1"/>
    </xf>
    <xf numFmtId="3" fontId="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0" applyNumberFormat="1" applyFont="1" applyFill="1" applyAlignment="1" applyProtection="1">
      <alignment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0" fontId="2" fillId="0" borderId="22" xfId="1" applyFont="1" applyFill="1" applyBorder="1" applyAlignment="1" applyProtection="1">
      <alignment horizontal="left" vertical="center" wrapText="1" indent="1"/>
    </xf>
    <xf numFmtId="3" fontId="2" fillId="0" borderId="22" xfId="1" applyNumberFormat="1" applyFont="1" applyFill="1" applyBorder="1" applyAlignment="1" applyProtection="1">
      <alignment horizontal="right" vertical="center" wrapText="1" indent="1"/>
    </xf>
    <xf numFmtId="3" fontId="2" fillId="0" borderId="23" xfId="1" applyNumberFormat="1" applyFont="1" applyFill="1" applyBorder="1" applyAlignment="1" applyProtection="1">
      <alignment horizontal="right" vertical="center" wrapText="1" indent="1"/>
    </xf>
    <xf numFmtId="3" fontId="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5" xfId="1" applyFont="1" applyFill="1" applyBorder="1" applyAlignment="1" applyProtection="1">
      <alignment horizontal="left" vertical="center" wrapText="1" indent="1"/>
    </xf>
    <xf numFmtId="3" fontId="2" fillId="0" borderId="26" xfId="1" applyNumberFormat="1" applyFont="1" applyFill="1" applyBorder="1" applyAlignment="1" applyProtection="1">
      <alignment horizontal="right" vertical="center" wrapText="1" indent="1"/>
    </xf>
    <xf numFmtId="3" fontId="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 wrapText="1"/>
    </xf>
    <xf numFmtId="3" fontId="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9" xfId="1" applyFont="1" applyFill="1" applyBorder="1" applyAlignment="1" applyProtection="1">
      <alignment horizontal="left" vertical="center" wrapText="1" indent="1"/>
    </xf>
    <xf numFmtId="3" fontId="2" fillId="0" borderId="30" xfId="1" applyNumberFormat="1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left" vertical="center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1" xfId="0" applyNumberFormat="1" applyFont="1" applyFill="1" applyBorder="1" applyAlignment="1" applyProtection="1">
      <alignment horizontal="center" vertical="center" wrapText="1"/>
    </xf>
    <xf numFmtId="0" fontId="10" fillId="0" borderId="29" xfId="1" applyFont="1" applyFill="1" applyBorder="1" applyAlignment="1" applyProtection="1">
      <alignment horizontal="left" vertical="center" wrapText="1" indent="1"/>
    </xf>
    <xf numFmtId="3" fontId="10" fillId="0" borderId="30" xfId="1" applyNumberFormat="1" applyFont="1" applyFill="1" applyBorder="1" applyAlignment="1" applyProtection="1">
      <alignment horizontal="right" vertical="center" wrapText="1" indent="1"/>
    </xf>
    <xf numFmtId="3" fontId="1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2" xfId="1" applyFont="1" applyFill="1" applyBorder="1" applyAlignment="1" applyProtection="1">
      <alignment horizontal="left" vertical="center" wrapText="1" indent="1"/>
    </xf>
    <xf numFmtId="3" fontId="10" fillId="0" borderId="26" xfId="1" applyNumberFormat="1" applyFont="1" applyFill="1" applyBorder="1" applyAlignment="1" applyProtection="1">
      <alignment horizontal="right" vertical="center" wrapText="1" indent="1"/>
    </xf>
    <xf numFmtId="3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3" xfId="1" quotePrefix="1" applyFont="1" applyFill="1" applyBorder="1" applyAlignment="1" applyProtection="1">
      <alignment horizontal="left" vertical="center" wrapText="1" indent="1"/>
    </xf>
    <xf numFmtId="3" fontId="10" fillId="0" borderId="6" xfId="1" quotePrefix="1" applyNumberFormat="1" applyFont="1" applyFill="1" applyBorder="1" applyAlignment="1" applyProtection="1">
      <alignment horizontal="right" vertical="center" wrapText="1" indent="1"/>
    </xf>
    <xf numFmtId="3" fontId="10" fillId="0" borderId="34" xfId="1" quotePrefix="1" applyNumberFormat="1" applyFont="1" applyFill="1" applyBorder="1" applyAlignment="1" applyProtection="1">
      <alignment horizontal="right" vertical="center" wrapText="1" indent="1"/>
    </xf>
    <xf numFmtId="3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2" xfId="1" applyNumberFormat="1" applyFont="1" applyFill="1" applyBorder="1" applyAlignment="1" applyProtection="1">
      <alignment horizontal="right" vertical="center" wrapText="1" indent="1"/>
    </xf>
    <xf numFmtId="0" fontId="10" fillId="0" borderId="33" xfId="1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right" vertical="center" wrapText="1" indent="1"/>
    </xf>
    <xf numFmtId="3" fontId="8" fillId="0" borderId="37" xfId="1" applyNumberFormat="1" applyFont="1" applyFill="1" applyBorder="1" applyAlignment="1" applyProtection="1">
      <alignment horizontal="right" vertical="center" wrapText="1" indent="1"/>
    </xf>
    <xf numFmtId="3" fontId="8" fillId="0" borderId="38" xfId="1" applyNumberFormat="1" applyFont="1" applyFill="1" applyBorder="1" applyAlignment="1" applyProtection="1">
      <alignment horizontal="right" vertical="center" wrapText="1" indent="1"/>
    </xf>
    <xf numFmtId="3" fontId="8" fillId="0" borderId="39" xfId="1" applyNumberFormat="1" applyFont="1" applyFill="1" applyBorder="1" applyAlignment="1" applyProtection="1">
      <alignment horizontal="right" vertical="center" wrapText="1" indent="1"/>
    </xf>
    <xf numFmtId="3" fontId="8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9" xfId="0" applyNumberFormat="1" applyFont="1" applyFill="1" applyBorder="1" applyAlignment="1" applyProtection="1">
      <alignment horizontal="right" vertical="center" wrapText="1" indent="1"/>
    </xf>
    <xf numFmtId="3" fontId="9" fillId="0" borderId="0" xfId="0" applyNumberFormat="1" applyFont="1" applyFill="1" applyAlignment="1" applyProtection="1">
      <alignment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left" vertical="center" wrapText="1" indent="1"/>
    </xf>
    <xf numFmtId="3" fontId="8" fillId="0" borderId="38" xfId="0" applyNumberFormat="1" applyFont="1" applyFill="1" applyBorder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5" fillId="0" borderId="37" xfId="0" applyFont="1" applyBorder="1" applyAlignment="1" applyProtection="1">
      <alignment horizontal="left" wrapText="1" indent="1"/>
    </xf>
    <xf numFmtId="3" fontId="15" fillId="0" borderId="38" xfId="0" applyNumberFormat="1" applyFont="1" applyBorder="1" applyAlignment="1" applyProtection="1">
      <alignment horizontal="right" wrapText="1" indent="1"/>
    </xf>
    <xf numFmtId="3" fontId="4" fillId="0" borderId="39" xfId="0" applyNumberFormat="1" applyFont="1" applyFill="1" applyBorder="1" applyAlignment="1" applyProtection="1">
      <alignment horizontal="right" vertical="center" wrapText="1" indent="1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3" fontId="2" fillId="0" borderId="0" xfId="0" applyNumberFormat="1" applyFont="1" applyFill="1" applyAlignment="1" applyProtection="1">
      <alignment horizontal="right" vertical="center" wrapText="1" indent="1"/>
    </xf>
    <xf numFmtId="0" fontId="4" fillId="0" borderId="37" xfId="0" applyFont="1" applyFill="1" applyBorder="1" applyAlignment="1" applyProtection="1">
      <alignment horizontal="center" vertical="center" wrapText="1"/>
    </xf>
    <xf numFmtId="3" fontId="4" fillId="0" borderId="37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 applyFill="1" applyBorder="1" applyAlignment="1" applyProtection="1">
      <alignment vertical="center" wrapText="1"/>
    </xf>
    <xf numFmtId="3" fontId="17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4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2\02.22.%20soron%20k&#246;vetkez&#337;%20test&#252;leti\3-2017%20&#233;vi%20kv%20rendelet\Szakfeladat%20%20HIVATAL%202017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és"/>
      <sheetName val="int. fin. támogatások"/>
      <sheetName val="Beruh."/>
      <sheetName val="Igazgatás"/>
      <sheetName val="konyha kiadás"/>
      <sheetName val="Konyha bevétel (2)"/>
      <sheetName val="Konyha bevétel"/>
      <sheetName val="városgazdálkodás"/>
      <sheetName val="zöldterület, (útkarb.)"/>
      <sheetName val="pm"/>
      <sheetName val="01"/>
      <sheetName val="Szoc.tám."/>
    </sheetNames>
    <sheetDataSet>
      <sheetData sheetId="0"/>
      <sheetData sheetId="1"/>
      <sheetData sheetId="2"/>
      <sheetData sheetId="3">
        <row r="240">
          <cell r="E240">
            <v>160389600</v>
          </cell>
        </row>
        <row r="243">
          <cell r="E243">
            <v>40147095</v>
          </cell>
        </row>
        <row r="247">
          <cell r="E247">
            <v>143804815.84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64"/>
  <sheetViews>
    <sheetView tabSelected="1" zoomScaleNormal="100" workbookViewId="0">
      <selection activeCell="H4" sqref="H4"/>
    </sheetView>
  </sheetViews>
  <sheetFormatPr defaultRowHeight="12.75" x14ac:dyDescent="0.2"/>
  <cols>
    <col min="1" max="1" width="13.33203125" style="106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8" width="11.1640625" style="22" bestFit="1" customWidth="1"/>
    <col min="9" max="9" width="9.6640625" style="22" bestFit="1" customWidth="1"/>
    <col min="10" max="10" width="11.1640625" style="22" bestFit="1" customWidth="1"/>
    <col min="11" max="16384" width="9.33203125" style="22"/>
  </cols>
  <sheetData>
    <row r="1" spans="1:8" s="4" customFormat="1" ht="21" customHeight="1" thickBot="1" x14ac:dyDescent="0.25">
      <c r="A1" s="1"/>
      <c r="B1" s="2"/>
      <c r="C1" s="2"/>
      <c r="D1" s="2"/>
      <c r="E1" s="2"/>
      <c r="F1" s="3" t="s">
        <v>100</v>
      </c>
    </row>
    <row r="2" spans="1:8" s="9" customFormat="1" ht="39" customHeight="1" x14ac:dyDescent="0.2">
      <c r="A2" s="5" t="s">
        <v>0</v>
      </c>
      <c r="B2" s="6" t="s">
        <v>1</v>
      </c>
      <c r="C2" s="7"/>
      <c r="D2" s="7"/>
      <c r="E2" s="7"/>
      <c r="F2" s="8" t="s">
        <v>2</v>
      </c>
    </row>
    <row r="3" spans="1:8" s="9" customFormat="1" ht="30" customHeight="1" thickBot="1" x14ac:dyDescent="0.25">
      <c r="A3" s="10" t="s">
        <v>3</v>
      </c>
      <c r="B3" s="11" t="s">
        <v>4</v>
      </c>
      <c r="C3" s="12"/>
      <c r="D3" s="13" t="s">
        <v>5</v>
      </c>
      <c r="E3" s="13" t="s">
        <v>2</v>
      </c>
      <c r="F3" s="14" t="s">
        <v>6</v>
      </c>
    </row>
    <row r="4" spans="1:8" s="17" customFormat="1" ht="15.95" customHeight="1" thickBot="1" x14ac:dyDescent="0.25">
      <c r="A4" s="15"/>
      <c r="B4" s="15"/>
      <c r="C4" s="15"/>
      <c r="D4" s="15"/>
      <c r="E4" s="15"/>
      <c r="F4" s="16" t="s">
        <v>7</v>
      </c>
    </row>
    <row r="5" spans="1:8" ht="24.75" thickBot="1" x14ac:dyDescent="0.25">
      <c r="A5" s="18" t="s">
        <v>8</v>
      </c>
      <c r="B5" s="19" t="s">
        <v>9</v>
      </c>
      <c r="C5" s="20" t="s">
        <v>10</v>
      </c>
      <c r="D5" s="21" t="s">
        <v>11</v>
      </c>
      <c r="E5" s="21" t="s">
        <v>12</v>
      </c>
      <c r="F5" s="20" t="s">
        <v>13</v>
      </c>
    </row>
    <row r="6" spans="1:8" s="27" customFormat="1" ht="12.95" customHeight="1" thickBot="1" x14ac:dyDescent="0.25">
      <c r="A6" s="23"/>
      <c r="B6" s="24" t="s">
        <v>14</v>
      </c>
      <c r="C6" s="25" t="s">
        <v>15</v>
      </c>
      <c r="D6" s="25" t="s">
        <v>16</v>
      </c>
      <c r="E6" s="25" t="s">
        <v>17</v>
      </c>
      <c r="F6" s="26" t="s">
        <v>18</v>
      </c>
    </row>
    <row r="7" spans="1:8" s="27" customFormat="1" ht="15.95" customHeight="1" thickBot="1" x14ac:dyDescent="0.25">
      <c r="A7" s="28"/>
      <c r="B7" s="29" t="s">
        <v>19</v>
      </c>
      <c r="C7" s="29"/>
      <c r="D7" s="29"/>
      <c r="E7" s="29"/>
      <c r="F7" s="30"/>
    </row>
    <row r="8" spans="1:8" s="34" customFormat="1" ht="12" customHeight="1" thickBot="1" x14ac:dyDescent="0.25">
      <c r="A8" s="23" t="s">
        <v>20</v>
      </c>
      <c r="B8" s="31" t="s">
        <v>21</v>
      </c>
      <c r="C8" s="32">
        <f>SUM(C9:C19)</f>
        <v>70594</v>
      </c>
      <c r="D8" s="32">
        <f>SUM(D9:D19)</f>
        <v>58972</v>
      </c>
      <c r="E8" s="32">
        <f>SUM(E9:E19)</f>
        <v>11622</v>
      </c>
      <c r="F8" s="33">
        <f>SUM(F9:F19)</f>
        <v>0</v>
      </c>
    </row>
    <row r="9" spans="1:8" s="34" customFormat="1" ht="12" customHeight="1" x14ac:dyDescent="0.2">
      <c r="A9" s="35" t="s">
        <v>22</v>
      </c>
      <c r="B9" s="36" t="s">
        <v>23</v>
      </c>
      <c r="C9" s="37">
        <f>+D9+E9+F9</f>
        <v>0</v>
      </c>
      <c r="D9" s="38"/>
      <c r="E9" s="38"/>
      <c r="F9" s="39"/>
      <c r="H9" s="40"/>
    </row>
    <row r="10" spans="1:8" s="34" customFormat="1" ht="12" customHeight="1" x14ac:dyDescent="0.2">
      <c r="A10" s="41" t="s">
        <v>24</v>
      </c>
      <c r="B10" s="42" t="s">
        <v>25</v>
      </c>
      <c r="C10" s="43">
        <f>+D10+E10+F10</f>
        <v>40790</v>
      </c>
      <c r="D10" s="44">
        <f>31488+151</f>
        <v>31639</v>
      </c>
      <c r="E10" s="44">
        <v>9151</v>
      </c>
      <c r="F10" s="45"/>
    </row>
    <row r="11" spans="1:8" s="34" customFormat="1" ht="12" customHeight="1" x14ac:dyDescent="0.2">
      <c r="A11" s="41" t="s">
        <v>26</v>
      </c>
      <c r="B11" s="42" t="s">
        <v>27</v>
      </c>
      <c r="C11" s="43">
        <f t="shared" ref="C11:C19" si="0">+D11+E11+F11</f>
        <v>5863</v>
      </c>
      <c r="D11" s="44">
        <f>150+5400+13+300</f>
        <v>5863</v>
      </c>
      <c r="E11" s="44"/>
      <c r="F11" s="45"/>
    </row>
    <row r="12" spans="1:8" s="34" customFormat="1" ht="12" customHeight="1" x14ac:dyDescent="0.2">
      <c r="A12" s="41" t="s">
        <v>28</v>
      </c>
      <c r="B12" s="42" t="s">
        <v>29</v>
      </c>
      <c r="C12" s="43">
        <f t="shared" si="0"/>
        <v>0</v>
      </c>
      <c r="D12" s="44"/>
      <c r="E12" s="44"/>
      <c r="F12" s="45"/>
    </row>
    <row r="13" spans="1:8" s="34" customFormat="1" ht="12" customHeight="1" x14ac:dyDescent="0.2">
      <c r="A13" s="41" t="s">
        <v>30</v>
      </c>
      <c r="B13" s="42" t="s">
        <v>31</v>
      </c>
      <c r="C13" s="43">
        <f t="shared" si="0"/>
        <v>9031</v>
      </c>
      <c r="D13" s="44">
        <v>9031</v>
      </c>
      <c r="E13" s="44"/>
      <c r="F13" s="45"/>
    </row>
    <row r="14" spans="1:8" s="34" customFormat="1" ht="12" customHeight="1" x14ac:dyDescent="0.2">
      <c r="A14" s="41" t="s">
        <v>32</v>
      </c>
      <c r="B14" s="42" t="s">
        <v>33</v>
      </c>
      <c r="C14" s="43">
        <f t="shared" si="0"/>
        <v>14910</v>
      </c>
      <c r="D14" s="44">
        <f>1499+10940</f>
        <v>12439</v>
      </c>
      <c r="E14" s="44">
        <v>2471</v>
      </c>
      <c r="F14" s="45"/>
    </row>
    <row r="15" spans="1:8" s="34" customFormat="1" ht="12" customHeight="1" x14ac:dyDescent="0.2">
      <c r="A15" s="41" t="s">
        <v>34</v>
      </c>
      <c r="B15" s="46" t="s">
        <v>35</v>
      </c>
      <c r="C15" s="43">
        <f t="shared" si="0"/>
        <v>0</v>
      </c>
      <c r="D15" s="43"/>
      <c r="E15" s="44"/>
      <c r="F15" s="45"/>
    </row>
    <row r="16" spans="1:8" s="34" customFormat="1" ht="12" customHeight="1" x14ac:dyDescent="0.2">
      <c r="A16" s="41" t="s">
        <v>36</v>
      </c>
      <c r="B16" s="42" t="s">
        <v>37</v>
      </c>
      <c r="C16" s="43">
        <f t="shared" si="0"/>
        <v>0</v>
      </c>
      <c r="D16" s="47"/>
      <c r="E16" s="47"/>
      <c r="F16" s="48"/>
    </row>
    <row r="17" spans="1:6" s="49" customFormat="1" ht="12" customHeight="1" x14ac:dyDescent="0.2">
      <c r="A17" s="41" t="s">
        <v>38</v>
      </c>
      <c r="B17" s="42" t="s">
        <v>39</v>
      </c>
      <c r="C17" s="43">
        <f t="shared" si="0"/>
        <v>0</v>
      </c>
      <c r="D17" s="44"/>
      <c r="E17" s="44"/>
      <c r="F17" s="45"/>
    </row>
    <row r="18" spans="1:6" s="49" customFormat="1" ht="12" customHeight="1" x14ac:dyDescent="0.2">
      <c r="A18" s="41" t="s">
        <v>40</v>
      </c>
      <c r="B18" s="42" t="s">
        <v>41</v>
      </c>
      <c r="C18" s="43">
        <f t="shared" si="0"/>
        <v>0</v>
      </c>
      <c r="D18" s="43"/>
      <c r="E18" s="43"/>
      <c r="F18" s="50"/>
    </row>
    <row r="19" spans="1:6" s="49" customFormat="1" ht="12" customHeight="1" thickBot="1" x14ac:dyDescent="0.25">
      <c r="A19" s="41" t="s">
        <v>42</v>
      </c>
      <c r="B19" s="46" t="s">
        <v>43</v>
      </c>
      <c r="C19" s="43">
        <f t="shared" si="0"/>
        <v>0</v>
      </c>
      <c r="D19" s="47"/>
      <c r="E19" s="47"/>
      <c r="F19" s="50"/>
    </row>
    <row r="20" spans="1:6" s="34" customFormat="1" ht="24.75" customHeight="1" thickBot="1" x14ac:dyDescent="0.25">
      <c r="A20" s="23" t="s">
        <v>44</v>
      </c>
      <c r="B20" s="31" t="s">
        <v>45</v>
      </c>
      <c r="C20" s="33">
        <f>SUM(C21:C23)</f>
        <v>0</v>
      </c>
      <c r="D20" s="33">
        <f>SUM(D21:D23)</f>
        <v>0</v>
      </c>
      <c r="E20" s="33">
        <f>SUM(E21:E23)</f>
        <v>0</v>
      </c>
      <c r="F20" s="33">
        <f>SUM(F21:F23)</f>
        <v>0</v>
      </c>
    </row>
    <row r="21" spans="1:6" s="49" customFormat="1" ht="12" customHeight="1" x14ac:dyDescent="0.2">
      <c r="A21" s="41" t="s">
        <v>46</v>
      </c>
      <c r="B21" s="51" t="s">
        <v>47</v>
      </c>
      <c r="C21" s="52">
        <f>+D21+F21+E21</f>
        <v>0</v>
      </c>
      <c r="D21" s="52"/>
      <c r="E21" s="52"/>
      <c r="F21" s="45"/>
    </row>
    <row r="22" spans="1:6" s="49" customFormat="1" ht="12" customHeight="1" x14ac:dyDescent="0.2">
      <c r="A22" s="41" t="s">
        <v>48</v>
      </c>
      <c r="B22" s="42" t="s">
        <v>49</v>
      </c>
      <c r="C22" s="52">
        <f>+D22+F22+E22</f>
        <v>0</v>
      </c>
      <c r="D22" s="52"/>
      <c r="E22" s="52"/>
      <c r="F22" s="45"/>
    </row>
    <row r="23" spans="1:6" s="49" customFormat="1" ht="12" customHeight="1" x14ac:dyDescent="0.2">
      <c r="A23" s="41" t="s">
        <v>50</v>
      </c>
      <c r="B23" s="42" t="s">
        <v>51</v>
      </c>
      <c r="C23" s="52">
        <f>+D23+F23+E23</f>
        <v>0</v>
      </c>
      <c r="D23" s="44"/>
      <c r="E23" s="44"/>
      <c r="F23" s="45"/>
    </row>
    <row r="24" spans="1:6" s="49" customFormat="1" ht="12" customHeight="1" thickBot="1" x14ac:dyDescent="0.25">
      <c r="A24" s="41" t="s">
        <v>52</v>
      </c>
      <c r="B24" s="42" t="s">
        <v>53</v>
      </c>
      <c r="C24" s="52">
        <f>+D24+F24+E24</f>
        <v>0</v>
      </c>
      <c r="D24" s="44"/>
      <c r="E24" s="44"/>
      <c r="F24" s="45"/>
    </row>
    <row r="25" spans="1:6" s="49" customFormat="1" ht="12" customHeight="1" thickBot="1" x14ac:dyDescent="0.25">
      <c r="A25" s="53" t="s">
        <v>54</v>
      </c>
      <c r="B25" s="54" t="s">
        <v>55</v>
      </c>
      <c r="C25" s="55">
        <f>+D25+E25+F25</f>
        <v>70</v>
      </c>
      <c r="D25" s="55"/>
      <c r="E25" s="55"/>
      <c r="F25" s="56">
        <v>70</v>
      </c>
    </row>
    <row r="26" spans="1:6" s="49" customFormat="1" ht="23.25" customHeight="1" thickBot="1" x14ac:dyDescent="0.25">
      <c r="A26" s="53" t="s">
        <v>56</v>
      </c>
      <c r="B26" s="54" t="s">
        <v>57</v>
      </c>
      <c r="C26" s="33">
        <f>+C27+C28</f>
        <v>0</v>
      </c>
      <c r="D26" s="33">
        <f>+D27+D28</f>
        <v>0</v>
      </c>
      <c r="E26" s="33">
        <f>+E27+E28</f>
        <v>0</v>
      </c>
      <c r="F26" s="33">
        <f>+F27+F28</f>
        <v>0</v>
      </c>
    </row>
    <row r="27" spans="1:6" s="49" customFormat="1" ht="12" customHeight="1" x14ac:dyDescent="0.2">
      <c r="A27" s="57" t="s">
        <v>58</v>
      </c>
      <c r="B27" s="58" t="s">
        <v>49</v>
      </c>
      <c r="C27" s="59"/>
      <c r="D27" s="59"/>
      <c r="E27" s="59"/>
      <c r="F27" s="60"/>
    </row>
    <row r="28" spans="1:6" s="49" customFormat="1" ht="12" customHeight="1" x14ac:dyDescent="0.2">
      <c r="A28" s="57" t="s">
        <v>59</v>
      </c>
      <c r="B28" s="61" t="s">
        <v>60</v>
      </c>
      <c r="C28" s="62"/>
      <c r="D28" s="62"/>
      <c r="E28" s="62"/>
      <c r="F28" s="63"/>
    </row>
    <row r="29" spans="1:6" s="49" customFormat="1" ht="12" customHeight="1" thickBot="1" x14ac:dyDescent="0.25">
      <c r="A29" s="41" t="s">
        <v>61</v>
      </c>
      <c r="B29" s="64" t="s">
        <v>62</v>
      </c>
      <c r="C29" s="65"/>
      <c r="D29" s="65"/>
      <c r="E29" s="66"/>
      <c r="F29" s="67"/>
    </row>
    <row r="30" spans="1:6" s="49" customFormat="1" ht="12" customHeight="1" thickBot="1" x14ac:dyDescent="0.25">
      <c r="A30" s="53" t="s">
        <v>63</v>
      </c>
      <c r="B30" s="54" t="s">
        <v>64</v>
      </c>
      <c r="C30" s="33">
        <f>+C31+C32+C33</f>
        <v>0</v>
      </c>
      <c r="D30" s="33">
        <f>+D31+D32+D33</f>
        <v>0</v>
      </c>
      <c r="E30" s="33">
        <f>+E31+E32+E33</f>
        <v>0</v>
      </c>
      <c r="F30" s="33">
        <f>+F31+F32+F33</f>
        <v>0</v>
      </c>
    </row>
    <row r="31" spans="1:6" s="49" customFormat="1" ht="12" customHeight="1" x14ac:dyDescent="0.2">
      <c r="A31" s="57" t="s">
        <v>65</v>
      </c>
      <c r="B31" s="58" t="s">
        <v>66</v>
      </c>
      <c r="C31" s="59"/>
      <c r="D31" s="59"/>
      <c r="E31" s="59"/>
      <c r="F31" s="60"/>
    </row>
    <row r="32" spans="1:6" s="49" customFormat="1" ht="12" customHeight="1" x14ac:dyDescent="0.2">
      <c r="A32" s="57" t="s">
        <v>67</v>
      </c>
      <c r="B32" s="61" t="s">
        <v>68</v>
      </c>
      <c r="C32" s="68"/>
      <c r="D32" s="68"/>
      <c r="E32" s="68"/>
      <c r="F32" s="63"/>
    </row>
    <row r="33" spans="1:11" s="49" customFormat="1" ht="12" customHeight="1" thickBot="1" x14ac:dyDescent="0.25">
      <c r="A33" s="41" t="s">
        <v>69</v>
      </c>
      <c r="B33" s="69" t="s">
        <v>70</v>
      </c>
      <c r="C33" s="70">
        <f>+D33</f>
        <v>0</v>
      </c>
      <c r="D33" s="70"/>
      <c r="E33" s="70"/>
      <c r="F33" s="67"/>
    </row>
    <row r="34" spans="1:11" s="34" customFormat="1" ht="12" customHeight="1" thickBot="1" x14ac:dyDescent="0.25">
      <c r="A34" s="53" t="s">
        <v>71</v>
      </c>
      <c r="B34" s="54" t="s">
        <v>72</v>
      </c>
      <c r="C34" s="55"/>
      <c r="D34" s="55"/>
      <c r="E34" s="55"/>
      <c r="F34" s="56"/>
    </row>
    <row r="35" spans="1:11" s="34" customFormat="1" ht="12" customHeight="1" thickBot="1" x14ac:dyDescent="0.25">
      <c r="A35" s="53" t="s">
        <v>73</v>
      </c>
      <c r="B35" s="54" t="s">
        <v>74</v>
      </c>
      <c r="C35" s="71"/>
      <c r="D35" s="72"/>
      <c r="E35" s="73"/>
      <c r="F35" s="74"/>
    </row>
    <row r="36" spans="1:11" s="34" customFormat="1" ht="12" customHeight="1" thickBot="1" x14ac:dyDescent="0.25">
      <c r="A36" s="23" t="s">
        <v>75</v>
      </c>
      <c r="B36" s="54" t="s">
        <v>76</v>
      </c>
      <c r="C36" s="71">
        <f>C8+C20+C25+C26+C30+C34+C35</f>
        <v>70664</v>
      </c>
      <c r="D36" s="72">
        <f>D8+D20+D25+D26+D30+D34+D35</f>
        <v>58972</v>
      </c>
      <c r="E36" s="72">
        <f>E8+E20+E25+E26+E30+E34+E35</f>
        <v>11622</v>
      </c>
      <c r="F36" s="75">
        <f>+F8+F20+F25+F26+F30+F34+F35</f>
        <v>70</v>
      </c>
      <c r="G36" s="76"/>
    </row>
    <row r="37" spans="1:11" s="34" customFormat="1" ht="12" customHeight="1" thickBot="1" x14ac:dyDescent="0.25">
      <c r="A37" s="77" t="s">
        <v>77</v>
      </c>
      <c r="B37" s="78" t="s">
        <v>78</v>
      </c>
      <c r="C37" s="72">
        <f>SUM(C38:C40)</f>
        <v>275578</v>
      </c>
      <c r="D37" s="72">
        <f>SUM(D38:D40)</f>
        <v>242343</v>
      </c>
      <c r="E37" s="72">
        <f>SUM(E38:E40)</f>
        <v>2972</v>
      </c>
      <c r="F37" s="79">
        <f>+F38+F39+F40</f>
        <v>30263</v>
      </c>
    </row>
    <row r="38" spans="1:11" s="34" customFormat="1" ht="12" customHeight="1" x14ac:dyDescent="0.2">
      <c r="A38" s="57" t="s">
        <v>79</v>
      </c>
      <c r="B38" s="58" t="s">
        <v>80</v>
      </c>
      <c r="C38" s="62">
        <f>+D38+F38</f>
        <v>0</v>
      </c>
      <c r="D38" s="59"/>
      <c r="E38" s="59"/>
      <c r="F38" s="60"/>
    </row>
    <row r="39" spans="1:11" s="34" customFormat="1" ht="12" customHeight="1" x14ac:dyDescent="0.2">
      <c r="A39" s="57" t="s">
        <v>81</v>
      </c>
      <c r="B39" s="61" t="s">
        <v>82</v>
      </c>
      <c r="C39" s="68">
        <f>+D39+F39</f>
        <v>0</v>
      </c>
      <c r="D39" s="68"/>
      <c r="E39" s="68"/>
      <c r="F39" s="63"/>
    </row>
    <row r="40" spans="1:11" s="49" customFormat="1" ht="12" customHeight="1" thickBot="1" x14ac:dyDescent="0.25">
      <c r="A40" s="41" t="s">
        <v>83</v>
      </c>
      <c r="B40" s="69" t="s">
        <v>84</v>
      </c>
      <c r="C40" s="70">
        <f>+D40+F40+E40</f>
        <v>275578</v>
      </c>
      <c r="D40" s="70">
        <v>242343</v>
      </c>
      <c r="E40" s="70">
        <v>2972</v>
      </c>
      <c r="F40" s="67">
        <v>30263</v>
      </c>
      <c r="I40" s="80">
        <f>+D41-D56</f>
        <v>0</v>
      </c>
      <c r="K40" s="80">
        <f>+E41-E45</f>
        <v>0</v>
      </c>
    </row>
    <row r="41" spans="1:11" s="49" customFormat="1" ht="15" customHeight="1" thickBot="1" x14ac:dyDescent="0.25">
      <c r="A41" s="77" t="s">
        <v>85</v>
      </c>
      <c r="B41" s="81" t="s">
        <v>86</v>
      </c>
      <c r="C41" s="82">
        <f>C36+C40</f>
        <v>346242</v>
      </c>
      <c r="D41" s="82">
        <f>D36+D40</f>
        <v>301315</v>
      </c>
      <c r="E41" s="82">
        <f>E36+E40</f>
        <v>14594</v>
      </c>
      <c r="F41" s="83">
        <f>+F36+F37</f>
        <v>30333</v>
      </c>
    </row>
    <row r="42" spans="1:11" s="49" customFormat="1" ht="15" customHeight="1" x14ac:dyDescent="0.2">
      <c r="A42" s="84"/>
      <c r="B42" s="85"/>
      <c r="C42" s="86"/>
      <c r="D42" s="86"/>
      <c r="E42" s="86"/>
      <c r="F42" s="86"/>
    </row>
    <row r="43" spans="1:11" ht="13.5" thickBot="1" x14ac:dyDescent="0.25">
      <c r="A43" s="87"/>
      <c r="B43" s="88"/>
      <c r="C43" s="89"/>
      <c r="D43" s="89"/>
      <c r="E43" s="89"/>
      <c r="F43" s="89"/>
    </row>
    <row r="44" spans="1:11" s="27" customFormat="1" ht="16.5" customHeight="1" thickBot="1" x14ac:dyDescent="0.25">
      <c r="A44" s="18"/>
      <c r="B44" s="90" t="s">
        <v>87</v>
      </c>
      <c r="C44" s="91"/>
      <c r="D44" s="91"/>
      <c r="E44" s="91"/>
      <c r="F44" s="83"/>
      <c r="H44" s="92"/>
      <c r="I44" s="92"/>
      <c r="J44" s="92"/>
    </row>
    <row r="45" spans="1:11" s="93" customFormat="1" ht="12" customHeight="1" thickBot="1" x14ac:dyDescent="0.25">
      <c r="A45" s="53" t="s">
        <v>20</v>
      </c>
      <c r="B45" s="54" t="s">
        <v>88</v>
      </c>
      <c r="C45" s="55">
        <f>SUM(C46:C50)</f>
        <v>344342</v>
      </c>
      <c r="D45" s="55">
        <f>SUM(D46:D50)</f>
        <v>299415</v>
      </c>
      <c r="E45" s="55">
        <f>SUM(E46:E50)</f>
        <v>14594</v>
      </c>
      <c r="F45" s="33">
        <f>SUM(F46:F50)</f>
        <v>30333</v>
      </c>
      <c r="H45" s="94"/>
      <c r="I45" s="94"/>
      <c r="J45" s="94"/>
    </row>
    <row r="46" spans="1:11" ht="12" customHeight="1" x14ac:dyDescent="0.2">
      <c r="A46" s="41" t="s">
        <v>22</v>
      </c>
      <c r="B46" s="51" t="s">
        <v>89</v>
      </c>
      <c r="C46" s="52">
        <f>+D46+F46+E46</f>
        <v>160390</v>
      </c>
      <c r="D46" s="52">
        <f>160390-3992-18785</f>
        <v>137613</v>
      </c>
      <c r="E46" s="52">
        <v>3992</v>
      </c>
      <c r="F46" s="60">
        <v>18785</v>
      </c>
      <c r="G46" s="95"/>
      <c r="H46" s="96">
        <f>+[1]Igazgatás!$E$240</f>
        <v>160389600</v>
      </c>
      <c r="I46" s="97">
        <f>+H46/1000</f>
        <v>160389.6</v>
      </c>
      <c r="J46" s="96">
        <f>+I46-C46</f>
        <v>-0.39999999999417923</v>
      </c>
    </row>
    <row r="47" spans="1:11" ht="12" customHeight="1" x14ac:dyDescent="0.2">
      <c r="A47" s="41" t="s">
        <v>24</v>
      </c>
      <c r="B47" s="42" t="s">
        <v>90</v>
      </c>
      <c r="C47" s="52">
        <f>+D47+F47+E47</f>
        <v>40147</v>
      </c>
      <c r="D47" s="44">
        <f>40147-927-5507</f>
        <v>33713</v>
      </c>
      <c r="E47" s="44">
        <v>927</v>
      </c>
      <c r="F47" s="98">
        <v>5507</v>
      </c>
      <c r="G47" s="95"/>
      <c r="H47" s="96">
        <f>+[1]Igazgatás!$E$243</f>
        <v>40147095</v>
      </c>
      <c r="I47" s="97">
        <f>+H47/1000</f>
        <v>40147.095000000001</v>
      </c>
      <c r="J47" s="96">
        <f>+I47-C47</f>
        <v>9.5000000001164153E-2</v>
      </c>
    </row>
    <row r="48" spans="1:11" ht="12" customHeight="1" x14ac:dyDescent="0.2">
      <c r="A48" s="41" t="s">
        <v>26</v>
      </c>
      <c r="B48" s="42" t="s">
        <v>91</v>
      </c>
      <c r="C48" s="52">
        <f>+D48+F48+E48</f>
        <v>143805</v>
      </c>
      <c r="D48" s="44">
        <f>143805-9675-6041</f>
        <v>128089</v>
      </c>
      <c r="E48" s="44">
        <v>9675</v>
      </c>
      <c r="F48" s="98">
        <v>6041</v>
      </c>
      <c r="G48" s="95"/>
      <c r="H48" s="96">
        <f>+[1]Igazgatás!$E$247</f>
        <v>143804815.84</v>
      </c>
      <c r="I48" s="97">
        <f>+H48/1000</f>
        <v>143804.81584</v>
      </c>
      <c r="J48" s="96">
        <f>+I48-C48</f>
        <v>-0.18416000000433996</v>
      </c>
    </row>
    <row r="49" spans="1:10" ht="12" customHeight="1" x14ac:dyDescent="0.2">
      <c r="A49" s="41" t="s">
        <v>28</v>
      </c>
      <c r="B49" s="42" t="s">
        <v>92</v>
      </c>
      <c r="C49" s="52">
        <f>+D49+F49+E49</f>
        <v>0</v>
      </c>
      <c r="D49" s="44"/>
      <c r="E49" s="44"/>
      <c r="F49" s="98"/>
      <c r="G49" s="95"/>
      <c r="H49" s="99"/>
      <c r="I49" s="99"/>
      <c r="J49" s="99"/>
    </row>
    <row r="50" spans="1:10" ht="12" customHeight="1" thickBot="1" x14ac:dyDescent="0.25">
      <c r="A50" s="41" t="s">
        <v>30</v>
      </c>
      <c r="B50" s="42" t="s">
        <v>93</v>
      </c>
      <c r="C50" s="52">
        <f>+D50+F50+E50</f>
        <v>0</v>
      </c>
      <c r="D50" s="44"/>
      <c r="E50" s="44"/>
      <c r="F50" s="98"/>
      <c r="G50" s="95"/>
      <c r="H50" s="99"/>
      <c r="I50" s="99"/>
      <c r="J50" s="99"/>
    </row>
    <row r="51" spans="1:10" ht="12" customHeight="1" thickBot="1" x14ac:dyDescent="0.25">
      <c r="A51" s="53" t="s">
        <v>44</v>
      </c>
      <c r="B51" s="54" t="s">
        <v>94</v>
      </c>
      <c r="C51" s="55">
        <f>SUM(C52:C54)</f>
        <v>1900</v>
      </c>
      <c r="D51" s="55">
        <f>SUM(D52:D55)</f>
        <v>1900</v>
      </c>
      <c r="E51" s="55">
        <f>SUM(E52:E55)</f>
        <v>0</v>
      </c>
      <c r="F51" s="33">
        <f>SUM(F52:F54)</f>
        <v>0</v>
      </c>
      <c r="H51" s="99"/>
      <c r="I51" s="99"/>
      <c r="J51" s="99"/>
    </row>
    <row r="52" spans="1:10" s="93" customFormat="1" ht="12" customHeight="1" x14ac:dyDescent="0.2">
      <c r="A52" s="41" t="s">
        <v>46</v>
      </c>
      <c r="B52" s="51" t="s">
        <v>95</v>
      </c>
      <c r="C52" s="52">
        <f>+D52+E52+F52</f>
        <v>1900</v>
      </c>
      <c r="D52" s="52">
        <v>1900</v>
      </c>
      <c r="E52" s="52"/>
      <c r="F52" s="60"/>
      <c r="H52" s="94"/>
      <c r="I52" s="94"/>
      <c r="J52" s="94"/>
    </row>
    <row r="53" spans="1:10" ht="12" customHeight="1" x14ac:dyDescent="0.2">
      <c r="A53" s="41" t="s">
        <v>48</v>
      </c>
      <c r="B53" s="42" t="s">
        <v>96</v>
      </c>
      <c r="C53" s="52">
        <f>+D53+F53+E53</f>
        <v>0</v>
      </c>
      <c r="D53" s="44"/>
      <c r="E53" s="44"/>
      <c r="F53" s="98"/>
    </row>
    <row r="54" spans="1:10" ht="12" customHeight="1" x14ac:dyDescent="0.2">
      <c r="A54" s="41" t="s">
        <v>50</v>
      </c>
      <c r="B54" s="42" t="s">
        <v>97</v>
      </c>
      <c r="C54" s="52">
        <f>+D54+F54+E54</f>
        <v>0</v>
      </c>
      <c r="D54" s="44"/>
      <c r="E54" s="44"/>
      <c r="F54" s="98"/>
    </row>
    <row r="55" spans="1:10" ht="12" customHeight="1" thickBot="1" x14ac:dyDescent="0.25">
      <c r="A55" s="41" t="s">
        <v>52</v>
      </c>
      <c r="B55" s="42" t="s">
        <v>98</v>
      </c>
      <c r="C55" s="52">
        <f>+D55+F55+E55</f>
        <v>0</v>
      </c>
      <c r="D55" s="44"/>
      <c r="E55" s="44"/>
      <c r="F55" s="98"/>
    </row>
    <row r="56" spans="1:10" ht="15" customHeight="1" thickBot="1" x14ac:dyDescent="0.25">
      <c r="A56" s="53" t="s">
        <v>54</v>
      </c>
      <c r="B56" s="100" t="s">
        <v>99</v>
      </c>
      <c r="C56" s="101">
        <f>C51+C45</f>
        <v>346242</v>
      </c>
      <c r="D56" s="101">
        <f>D45+D51</f>
        <v>301315</v>
      </c>
      <c r="E56" s="101">
        <f>E45+E51</f>
        <v>14594</v>
      </c>
      <c r="F56" s="102">
        <f>+F45+F51</f>
        <v>30333</v>
      </c>
    </row>
    <row r="57" spans="1:10" x14ac:dyDescent="0.2">
      <c r="A57" s="103"/>
      <c r="B57" s="104"/>
      <c r="C57" s="104"/>
      <c r="D57" s="104"/>
      <c r="E57" s="104"/>
      <c r="F57" s="105"/>
    </row>
    <row r="60" spans="1:10" x14ac:dyDescent="0.2">
      <c r="C60" s="95"/>
    </row>
    <row r="64" spans="1:10" x14ac:dyDescent="0.2">
      <c r="D64" s="9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 sz.mell Hivatal</vt:lpstr>
      <vt:lpstr>'5. sz.mell Hivatal'!Nyomtatási_cím</vt:lpstr>
      <vt:lpstr>'5. sz.mell Hivatal'!Nyomtatási_terület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2017-02-21T11:12:38Z</dcterms:created>
  <dcterms:modified xsi:type="dcterms:W3CDTF">2017-02-23T07:14:47Z</dcterms:modified>
</cp:coreProperties>
</file>