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25" windowWidth="10140" windowHeight="4485" activeTab="0"/>
  </bookViews>
  <sheets>
    <sheet name="szakfeladatos Önk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<sst xmlns="http://schemas.openxmlformats.org/spreadsheetml/2006/main" count="70" uniqueCount="66">
  <si>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</si>
  <si>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</si>
  <si>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</si>
  <si>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</si>
  <si>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</si>
  <si>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</si>
  <si>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</si>
  <si>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</si>
  <si>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</si>
  <si>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</si>
  <si>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</si>
  <si>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</si>
  <si>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</si>
  <si>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</si>
  <si>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</si>
  <si>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</si>
  <si>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</si>
  <si>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</si>
  <si>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</si>
  <si>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</si>
  <si>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</si>
  <si>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</si>
  <si>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</si>
  <si>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</si>
  <si>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</si>
  <si>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</si>
  <si>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</si>
  <si>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</si>
  <si>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</si>
  <si>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</si>
  <si>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</si>
  <si>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</si>
  <si>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</si>
  <si>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</si>
  <si>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</si>
  <si>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</si>
  <si>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</si>
  <si>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</si>
  <si>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</si>
  <si>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</si>
  <si>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</si>
  <si>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</si>
  <si>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</si>
  <si>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</si>
  <si>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</si>
  <si>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</si>
  <si>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</si>
  <si>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</si>
  <si>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</si>
  <si>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</si>
  <si>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</si>
  <si>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</si>
  <si>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</si>
  <si>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</si>
  <si>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</si>
  <si>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</si>
  <si>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</si>
  <si>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</si>
  <si>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</si>
  <si>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</si>
  <si>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Köztemető üzemeltetése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</si>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</sst>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4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63">
      <alignment/>
      <protection/>
    </xf>
    <xf numFmtId="0" fontId="25" fillId="0" borderId="0" xfId="63" applyFont="1">
      <alignment/>
      <protection/>
    </xf>
    <xf numFmtId="0" fontId="26" fillId="0" borderId="0" xfId="63" applyFont="1">
      <alignment/>
      <protection/>
    </xf>
    <xf numFmtId="0" fontId="27" fillId="0" borderId="0" xfId="63" applyFont="1" applyAlignment="1">
      <alignment horizontal="center"/>
      <protection/>
    </xf>
    <xf numFmtId="0" fontId="28" fillId="0" borderId="0" xfId="63" applyFont="1">
      <alignment/>
      <protection/>
    </xf>
    <xf numFmtId="0" fontId="0" fillId="0" borderId="0" xfId="63" applyFont="1">
      <alignment/>
      <protection/>
    </xf>
    <xf numFmtId="0" fontId="25" fillId="0" borderId="0" xfId="63" applyFont="1">
      <alignment/>
      <protection/>
    </xf>
    <xf numFmtId="0" fontId="0" fillId="0" borderId="0" xfId="63" applyFont="1" applyAlignment="1">
      <alignment horizontal="center"/>
      <protection/>
    </xf>
    <xf numFmtId="0" fontId="29" fillId="0" borderId="0" xfId="63" applyFont="1" applyAlignment="1">
      <alignment horizontal="right"/>
      <protection/>
    </xf>
    <xf numFmtId="49" fontId="30" fillId="0" borderId="0" xfId="63" applyNumberFormat="1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0" fontId="31" fillId="0" borderId="0" xfId="63" applyFont="1" applyAlignment="1">
      <alignment horizontal="centerContinuous"/>
      <protection/>
    </xf>
    <xf numFmtId="0" fontId="30" fillId="0" borderId="0" xfId="63" applyFont="1" applyAlignment="1">
      <alignment horizontal="centerContinuous"/>
      <protection/>
    </xf>
    <xf numFmtId="0" fontId="32" fillId="0" borderId="0" xfId="63" applyFont="1" applyAlignment="1">
      <alignment horizontal="centerContinuous"/>
      <protection/>
    </xf>
    <xf numFmtId="0" fontId="33" fillId="0" borderId="10" xfId="63" applyFont="1" applyBorder="1">
      <alignment/>
      <protection/>
    </xf>
    <xf numFmtId="0" fontId="33" fillId="0" borderId="11" xfId="63" applyFont="1" applyBorder="1" applyAlignment="1">
      <alignment horizontal="center"/>
      <protection/>
    </xf>
    <xf numFmtId="0" fontId="33" fillId="0" borderId="12" xfId="63" applyFont="1" applyBorder="1" applyAlignment="1">
      <alignment horizontal="center"/>
      <protection/>
    </xf>
    <xf numFmtId="0" fontId="33" fillId="0" borderId="13" xfId="63" applyFont="1" applyBorder="1" applyAlignment="1">
      <alignment horizontal="center"/>
      <protection/>
    </xf>
    <xf numFmtId="0" fontId="33" fillId="0" borderId="14" xfId="63" applyFont="1" applyBorder="1" applyAlignment="1">
      <alignment horizontal="center"/>
      <protection/>
    </xf>
    <xf numFmtId="0" fontId="29" fillId="0" borderId="15" xfId="63" applyFont="1" applyBorder="1" applyAlignment="1">
      <alignment horizontal="center"/>
      <protection/>
    </xf>
    <xf numFmtId="0" fontId="34" fillId="0" borderId="16" xfId="63" applyFont="1" applyBorder="1" applyAlignment="1">
      <alignment horizontal="center"/>
      <protection/>
    </xf>
    <xf numFmtId="0" fontId="34" fillId="0" borderId="17" xfId="63" applyFont="1" applyBorder="1" applyAlignment="1">
      <alignment horizontal="center"/>
      <protection/>
    </xf>
    <xf numFmtId="0" fontId="34" fillId="0" borderId="18" xfId="63" applyFont="1" applyBorder="1" applyAlignment="1">
      <alignment horizontal="center"/>
      <protection/>
    </xf>
    <xf numFmtId="0" fontId="34" fillId="0" borderId="19" xfId="63" applyFont="1" applyBorder="1" applyAlignment="1">
      <alignment horizontal="center"/>
      <protection/>
    </xf>
    <xf numFmtId="0" fontId="35" fillId="0" borderId="20" xfId="63" applyFont="1" applyBorder="1">
      <alignment/>
      <protection/>
    </xf>
    <xf numFmtId="0" fontId="34" fillId="0" borderId="21" xfId="63" applyFont="1" applyBorder="1" applyAlignment="1">
      <alignment horizontal="center"/>
      <protection/>
    </xf>
    <xf numFmtId="0" fontId="34" fillId="0" borderId="22" xfId="63" applyFont="1" applyBorder="1" applyAlignment="1">
      <alignment horizontal="center"/>
      <protection/>
    </xf>
    <xf numFmtId="0" fontId="34" fillId="0" borderId="23" xfId="63" applyFont="1" applyBorder="1" applyAlignment="1">
      <alignment horizontal="center"/>
      <protection/>
    </xf>
    <xf numFmtId="0" fontId="34" fillId="0" borderId="0" xfId="63" applyFont="1" applyBorder="1" applyAlignment="1">
      <alignment horizontal="center"/>
      <protection/>
    </xf>
    <xf numFmtId="0" fontId="35" fillId="0" borderId="24" xfId="63" applyFont="1" applyBorder="1">
      <alignment/>
      <protection/>
    </xf>
    <xf numFmtId="3" fontId="35" fillId="0" borderId="11" xfId="63" applyNumberFormat="1" applyFont="1" applyBorder="1" applyAlignment="1">
      <alignment horizontal="center"/>
      <protection/>
    </xf>
    <xf numFmtId="3" fontId="35" fillId="0" borderId="12" xfId="63" applyNumberFormat="1" applyFont="1" applyBorder="1" applyAlignment="1">
      <alignment horizontal="center"/>
      <protection/>
    </xf>
    <xf numFmtId="3" fontId="35" fillId="0" borderId="12" xfId="63" applyNumberFormat="1" applyFont="1" applyBorder="1" applyAlignment="1">
      <alignment horizontal="right"/>
      <protection/>
    </xf>
    <xf numFmtId="3" fontId="34" fillId="0" borderId="12" xfId="63" applyNumberFormat="1" applyFont="1" applyBorder="1" applyAlignment="1">
      <alignment horizontal="center"/>
      <protection/>
    </xf>
    <xf numFmtId="3" fontId="34" fillId="0" borderId="13" xfId="63" applyNumberFormat="1" applyFont="1" applyBorder="1">
      <alignment/>
      <protection/>
    </xf>
    <xf numFmtId="3" fontId="34" fillId="0" borderId="14" xfId="63" applyNumberFormat="1" applyFont="1" applyBorder="1">
      <alignment/>
      <protection/>
    </xf>
    <xf numFmtId="3" fontId="35" fillId="0" borderId="11" xfId="63" applyNumberFormat="1" applyFont="1" applyBorder="1" applyAlignment="1">
      <alignment horizontal="right"/>
      <protection/>
    </xf>
    <xf numFmtId="3" fontId="35" fillId="0" borderId="12" xfId="63" applyNumberFormat="1" applyFont="1" applyBorder="1" applyAlignment="1">
      <alignment/>
      <protection/>
    </xf>
    <xf numFmtId="0" fontId="24" fillId="0" borderId="0" xfId="63" applyFont="1">
      <alignment/>
      <protection/>
    </xf>
    <xf numFmtId="0" fontId="35" fillId="0" borderId="25" xfId="63" applyFont="1" applyBorder="1">
      <alignment/>
      <protection/>
    </xf>
    <xf numFmtId="3" fontId="35" fillId="0" borderId="26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4" fillId="0" borderId="28" xfId="63" applyNumberFormat="1" applyFont="1" applyBorder="1">
      <alignment/>
      <protection/>
    </xf>
    <xf numFmtId="3" fontId="34" fillId="0" borderId="19" xfId="63" applyNumberFormat="1" applyFont="1" applyBorder="1">
      <alignment/>
      <protection/>
    </xf>
    <xf numFmtId="0" fontId="35" fillId="0" borderId="25" xfId="63" applyFont="1" applyBorder="1">
      <alignment/>
      <protection/>
    </xf>
    <xf numFmtId="3" fontId="34" fillId="0" borderId="0" xfId="63" applyNumberFormat="1" applyFont="1" applyBorder="1">
      <alignment/>
      <protection/>
    </xf>
    <xf numFmtId="3" fontId="36" fillId="0" borderId="27" xfId="63" applyNumberFormat="1" applyFont="1" applyFill="1" applyBorder="1">
      <alignment/>
      <protection/>
    </xf>
    <xf numFmtId="3" fontId="34" fillId="0" borderId="27" xfId="63" applyNumberFormat="1" applyFont="1" applyBorder="1">
      <alignment/>
      <protection/>
    </xf>
    <xf numFmtId="3" fontId="34" fillId="0" borderId="29" xfId="63" applyNumberFormat="1" applyFont="1" applyBorder="1">
      <alignment/>
      <protection/>
    </xf>
    <xf numFmtId="49" fontId="35" fillId="0" borderId="25" xfId="63" applyNumberFormat="1" applyFont="1" applyBorder="1">
      <alignment/>
      <protection/>
    </xf>
    <xf numFmtId="3" fontId="36" fillId="0" borderId="26" xfId="63" applyNumberFormat="1" applyFont="1" applyBorder="1">
      <alignment/>
      <protection/>
    </xf>
    <xf numFmtId="3" fontId="37" fillId="0" borderId="27" xfId="63" applyNumberFormat="1" applyFont="1" applyBorder="1">
      <alignment/>
      <protection/>
    </xf>
    <xf numFmtId="3" fontId="37" fillId="0" borderId="27" xfId="63" applyNumberFormat="1" applyFont="1" applyBorder="1">
      <alignment/>
      <protection/>
    </xf>
    <xf numFmtId="3" fontId="38" fillId="0" borderId="27" xfId="63" applyNumberFormat="1" applyFont="1" applyBorder="1">
      <alignment/>
      <protection/>
    </xf>
    <xf numFmtId="3" fontId="34" fillId="0" borderId="28" xfId="63" applyNumberFormat="1" applyFont="1" applyBorder="1">
      <alignment/>
      <protection/>
    </xf>
    <xf numFmtId="3" fontId="39" fillId="0" borderId="27" xfId="63" applyNumberFormat="1" applyFont="1" applyBorder="1">
      <alignment/>
      <protection/>
    </xf>
    <xf numFmtId="3" fontId="37" fillId="0" borderId="26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49" fontId="35" fillId="0" borderId="25" xfId="63" applyNumberFormat="1" applyFont="1" applyBorder="1">
      <alignment/>
      <protection/>
    </xf>
    <xf numFmtId="0" fontId="34" fillId="0" borderId="25" xfId="63" applyFont="1" applyBorder="1">
      <alignment/>
      <protection/>
    </xf>
    <xf numFmtId="3" fontId="34" fillId="0" borderId="27" xfId="63" applyNumberFormat="1" applyFont="1" applyBorder="1">
      <alignment/>
      <protection/>
    </xf>
    <xf numFmtId="49" fontId="37" fillId="0" borderId="25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0" fontId="0" fillId="0" borderId="26" xfId="63" applyFont="1" applyBorder="1">
      <alignment/>
      <protection/>
    </xf>
    <xf numFmtId="3" fontId="36" fillId="0" borderId="27" xfId="63" applyNumberFormat="1" applyFont="1" applyBorder="1">
      <alignment/>
      <protection/>
    </xf>
    <xf numFmtId="0" fontId="35" fillId="0" borderId="30" xfId="63" applyFont="1" applyBorder="1">
      <alignment/>
      <protection/>
    </xf>
    <xf numFmtId="3" fontId="35" fillId="0" borderId="16" xfId="63" applyNumberFormat="1" applyFont="1" applyBorder="1">
      <alignment/>
      <protection/>
    </xf>
    <xf numFmtId="3" fontId="35" fillId="0" borderId="17" xfId="63" applyNumberFormat="1" applyFont="1" applyBorder="1">
      <alignment/>
      <protection/>
    </xf>
    <xf numFmtId="3" fontId="37" fillId="0" borderId="17" xfId="63" applyNumberFormat="1" applyFont="1" applyBorder="1">
      <alignment/>
      <protection/>
    </xf>
    <xf numFmtId="3" fontId="34" fillId="0" borderId="18" xfId="63" applyNumberFormat="1" applyFont="1" applyBorder="1">
      <alignment/>
      <protection/>
    </xf>
    <xf numFmtId="3" fontId="36" fillId="0" borderId="16" xfId="63" applyNumberFormat="1" applyFont="1" applyBorder="1">
      <alignment/>
      <protection/>
    </xf>
    <xf numFmtId="3" fontId="29" fillId="0" borderId="31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6" fillId="0" borderId="26" xfId="63" applyNumberFormat="1" applyFont="1" applyFill="1" applyBorder="1">
      <alignment/>
      <protection/>
    </xf>
    <xf numFmtId="3" fontId="35" fillId="0" borderId="16" xfId="63" applyNumberFormat="1" applyFont="1" applyFill="1" applyBorder="1">
      <alignment/>
      <protection/>
    </xf>
    <xf numFmtId="3" fontId="34" fillId="0" borderId="16" xfId="63" applyNumberFormat="1" applyFont="1" applyBorder="1">
      <alignment/>
      <protection/>
    </xf>
    <xf numFmtId="0" fontId="35" fillId="0" borderId="32" xfId="63" applyFont="1" applyBorder="1">
      <alignment/>
      <protection/>
    </xf>
    <xf numFmtId="3" fontId="35" fillId="0" borderId="17" xfId="63" applyNumberFormat="1" applyFont="1" applyFill="1" applyBorder="1">
      <alignment/>
      <protection/>
    </xf>
    <xf numFmtId="0" fontId="35" fillId="0" borderId="15" xfId="63" applyFont="1" applyBorder="1">
      <alignment/>
      <protection/>
    </xf>
    <xf numFmtId="3" fontId="36" fillId="0" borderId="16" xfId="63" applyNumberFormat="1" applyFont="1" applyFill="1" applyBorder="1">
      <alignment/>
      <protection/>
    </xf>
    <xf numFmtId="3" fontId="36" fillId="0" borderId="17" xfId="63" applyNumberFormat="1" applyFont="1" applyBorder="1">
      <alignment/>
      <protection/>
    </xf>
    <xf numFmtId="0" fontId="35" fillId="0" borderId="32" xfId="63" applyFont="1" applyBorder="1">
      <alignment/>
      <protection/>
    </xf>
    <xf numFmtId="3" fontId="34" fillId="0" borderId="18" xfId="63" applyNumberFormat="1" applyFont="1" applyBorder="1">
      <alignment/>
      <protection/>
    </xf>
    <xf numFmtId="0" fontId="34" fillId="0" borderId="24" xfId="63" applyFont="1" applyBorder="1">
      <alignment/>
      <protection/>
    </xf>
    <xf numFmtId="3" fontId="34" fillId="0" borderId="11" xfId="63" applyNumberFormat="1" applyFont="1" applyBorder="1">
      <alignment/>
      <protection/>
    </xf>
    <xf numFmtId="3" fontId="34" fillId="0" borderId="33" xfId="63" applyNumberFormat="1" applyFont="1" applyBorder="1">
      <alignment/>
      <protection/>
    </xf>
    <xf numFmtId="0" fontId="35" fillId="0" borderId="25" xfId="63" applyFont="1" applyBorder="1" quotePrefix="1">
      <alignment/>
      <protection/>
    </xf>
    <xf numFmtId="3" fontId="35" fillId="0" borderId="26" xfId="63" applyNumberFormat="1" applyFont="1" applyBorder="1">
      <alignment/>
      <protection/>
    </xf>
    <xf numFmtId="3" fontId="34" fillId="0" borderId="26" xfId="63" applyNumberFormat="1" applyFont="1" applyBorder="1">
      <alignment/>
      <protection/>
    </xf>
    <xf numFmtId="3" fontId="35" fillId="0" borderId="28" xfId="63" applyNumberFormat="1" applyFont="1" applyBorder="1">
      <alignment/>
      <protection/>
    </xf>
    <xf numFmtId="0" fontId="34" fillId="0" borderId="34" xfId="63" applyFont="1" applyBorder="1">
      <alignment/>
      <protection/>
    </xf>
    <xf numFmtId="3" fontId="34" fillId="0" borderId="35" xfId="63" applyNumberFormat="1" applyFont="1" applyBorder="1">
      <alignment/>
      <protection/>
    </xf>
    <xf numFmtId="3" fontId="34" fillId="0" borderId="36" xfId="63" applyNumberFormat="1" applyFont="1" applyBorder="1">
      <alignment/>
      <protection/>
    </xf>
    <xf numFmtId="3" fontId="34" fillId="0" borderId="34" xfId="63" applyNumberFormat="1" applyFont="1" applyBorder="1">
      <alignment/>
      <protection/>
    </xf>
    <xf numFmtId="3" fontId="34" fillId="0" borderId="37" xfId="63" applyNumberFormat="1" applyFont="1" applyBorder="1">
      <alignment/>
      <protection/>
    </xf>
    <xf numFmtId="0" fontId="37" fillId="0" borderId="0" xfId="63" applyFont="1" applyBorder="1" quotePrefix="1">
      <alignment/>
      <protection/>
    </xf>
    <xf numFmtId="3" fontId="35" fillId="0" borderId="0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7" fillId="0" borderId="0" xfId="63" applyNumberFormat="1" applyFont="1" applyFill="1" applyBorder="1">
      <alignment/>
      <protection/>
    </xf>
    <xf numFmtId="3" fontId="37" fillId="0" borderId="0" xfId="63" applyNumberFormat="1" applyFont="1" applyBorder="1">
      <alignment/>
      <protection/>
    </xf>
    <xf numFmtId="3" fontId="39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5">
    <pageSetUpPr fitToPage="1"/>
  </sheetPr>
  <dimension ref="A1:GL5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9" sqref="G49"/>
    </sheetView>
  </sheetViews>
  <sheetFormatPr defaultColWidth="9.37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5" customWidth="1"/>
    <col min="15" max="16384" width="9.37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12887</v>
      </c>
      <c r="C9" s="34"/>
      <c r="D9" s="35"/>
      <c r="E9" s="36"/>
      <c r="F9" s="34"/>
      <c r="G9" s="37">
        <f>SUM(B9:F9)</f>
        <v>12887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3">
        <v>12637</v>
      </c>
      <c r="J10" s="44"/>
      <c r="K10" s="44"/>
      <c r="L10" s="44"/>
      <c r="M10" s="44"/>
      <c r="N10" s="46">
        <f t="shared" si="0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3">
        <v>835</v>
      </c>
      <c r="J11" s="44"/>
      <c r="K11" s="44"/>
      <c r="L11" s="44"/>
      <c r="M11" s="44"/>
      <c r="N11" s="46">
        <f t="shared" si="0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44">
        <v>1920</v>
      </c>
      <c r="K12" s="44"/>
      <c r="L12" s="44"/>
      <c r="M12" s="44"/>
      <c r="N12" s="46">
        <f t="shared" si="0"/>
        <v>1920</v>
      </c>
    </row>
    <row r="13" spans="1:14" ht="12.75">
      <c r="A13" s="48" t="s">
        <v>27</v>
      </c>
      <c r="B13" s="43"/>
      <c r="C13" s="50"/>
      <c r="D13" s="44"/>
      <c r="E13" s="51"/>
      <c r="F13" s="51"/>
      <c r="G13" s="46">
        <f aca="true" t="shared" si="1" ref="G13:G19">SUM(B13:F13)</f>
        <v>0</v>
      </c>
      <c r="H13" s="52" t="e">
        <f>SUM(#REF!)</f>
        <v>#REF!</v>
      </c>
      <c r="I13" s="43">
        <v>1262</v>
      </c>
      <c r="J13" s="44">
        <v>30057</v>
      </c>
      <c r="K13" s="44"/>
      <c r="L13" s="44"/>
      <c r="M13" s="44"/>
      <c r="N13" s="46">
        <f t="shared" si="0"/>
        <v>31319</v>
      </c>
    </row>
    <row r="14" spans="1:14" ht="12.75">
      <c r="A14" s="53" t="s">
        <v>28</v>
      </c>
      <c r="B14" s="54">
        <v>13160</v>
      </c>
      <c r="C14" s="55"/>
      <c r="D14" s="44"/>
      <c r="E14" s="56"/>
      <c r="F14" s="57"/>
      <c r="G14" s="58">
        <f t="shared" si="1"/>
        <v>13160</v>
      </c>
      <c r="H14" s="47"/>
      <c r="I14" s="43">
        <v>15596</v>
      </c>
      <c r="J14" s="44"/>
      <c r="K14" s="55"/>
      <c r="L14" s="55"/>
      <c r="M14" s="55"/>
      <c r="N14" s="58">
        <f t="shared" si="0"/>
        <v>15596</v>
      </c>
    </row>
    <row r="15" spans="1:14" ht="12.75">
      <c r="A15" s="42" t="s">
        <v>29</v>
      </c>
      <c r="B15" s="43"/>
      <c r="C15" s="44"/>
      <c r="D15" s="44"/>
      <c r="E15" s="45"/>
      <c r="F15" s="59"/>
      <c r="G15" s="46">
        <f t="shared" si="1"/>
        <v>0</v>
      </c>
      <c r="H15" s="47"/>
      <c r="I15" s="43">
        <v>10256</v>
      </c>
      <c r="J15" s="44">
        <v>601</v>
      </c>
      <c r="K15" s="44"/>
      <c r="L15" s="44"/>
      <c r="M15" s="44"/>
      <c r="N15" s="46">
        <f t="shared" si="0"/>
        <v>10857</v>
      </c>
    </row>
    <row r="16" spans="1:14" ht="12.75">
      <c r="A16" s="42" t="s">
        <v>30</v>
      </c>
      <c r="B16" s="43">
        <v>500</v>
      </c>
      <c r="C16" s="44"/>
      <c r="D16" s="44"/>
      <c r="E16" s="45"/>
      <c r="F16" s="45"/>
      <c r="G16" s="46">
        <f t="shared" si="1"/>
        <v>500</v>
      </c>
      <c r="H16" s="47"/>
      <c r="I16" s="43">
        <v>2072</v>
      </c>
      <c r="J16" s="44">
        <v>3063</v>
      </c>
      <c r="K16" s="44"/>
      <c r="L16" s="44"/>
      <c r="M16" s="44"/>
      <c r="N16" s="46">
        <f t="shared" si="0"/>
        <v>5135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3"/>
      <c r="J17" s="44"/>
      <c r="K17" s="44"/>
      <c r="L17" s="44"/>
      <c r="M17" s="44"/>
      <c r="N17" s="46">
        <f aca="true" t="shared" si="2" ref="N17:N48">SUM(I17:M17)</f>
        <v>0</v>
      </c>
    </row>
    <row r="18" spans="1:14" ht="12.75">
      <c r="A18" s="42" t="s">
        <v>32</v>
      </c>
      <c r="B18" s="60"/>
      <c r="C18" s="55"/>
      <c r="D18" s="55"/>
      <c r="E18" s="56"/>
      <c r="F18" s="56"/>
      <c r="G18" s="58">
        <f t="shared" si="1"/>
        <v>0</v>
      </c>
      <c r="H18" s="61"/>
      <c r="I18" s="54">
        <v>24650</v>
      </c>
      <c r="J18" s="44"/>
      <c r="K18" s="55"/>
      <c r="L18" s="55"/>
      <c r="M18" s="55"/>
      <c r="N18" s="58">
        <f t="shared" si="2"/>
        <v>24650</v>
      </c>
    </row>
    <row r="19" spans="1:14" ht="12.75">
      <c r="A19" s="62" t="s">
        <v>33</v>
      </c>
      <c r="B19" s="60"/>
      <c r="C19" s="55"/>
      <c r="D19" s="55"/>
      <c r="E19" s="56"/>
      <c r="F19" s="56"/>
      <c r="G19" s="58">
        <f t="shared" si="1"/>
        <v>0</v>
      </c>
      <c r="H19" s="61"/>
      <c r="I19" s="43">
        <v>300</v>
      </c>
      <c r="J19" s="55"/>
      <c r="K19" s="55"/>
      <c r="L19" s="55"/>
      <c r="M19" s="55"/>
      <c r="N19" s="58">
        <f t="shared" si="2"/>
        <v>300</v>
      </c>
    </row>
    <row r="20" spans="1:14" ht="12.75">
      <c r="A20" s="63" t="s">
        <v>34</v>
      </c>
      <c r="B20" s="43">
        <f>SUM(B21:B23)</f>
        <v>307560</v>
      </c>
      <c r="C20" s="44">
        <f>SUM(C21:C23)</f>
        <v>0</v>
      </c>
      <c r="D20" s="44">
        <f>SUM(D21:D23)</f>
        <v>0</v>
      </c>
      <c r="E20" s="64"/>
      <c r="F20" s="51"/>
      <c r="G20" s="58">
        <f>SUM(G21:G23)</f>
        <v>307560</v>
      </c>
      <c r="H20" s="61"/>
      <c r="I20" s="60"/>
      <c r="J20" s="55"/>
      <c r="K20" s="55">
        <f>SUM(K21:K23)</f>
        <v>0</v>
      </c>
      <c r="L20" s="55"/>
      <c r="M20" s="55"/>
      <c r="N20" s="58">
        <f t="shared" si="2"/>
        <v>0</v>
      </c>
    </row>
    <row r="21" spans="1:14" ht="12.75">
      <c r="A21" s="65" t="s">
        <v>35</v>
      </c>
      <c r="B21" s="54">
        <v>272820</v>
      </c>
      <c r="C21" s="55"/>
      <c r="D21" s="55"/>
      <c r="E21" s="55"/>
      <c r="F21" s="56"/>
      <c r="G21" s="66">
        <f aca="true" t="shared" si="3" ref="G21:G27">SUM(B21:F21)</f>
        <v>272820</v>
      </c>
      <c r="H21" s="61"/>
      <c r="I21" s="60"/>
      <c r="J21" s="55"/>
      <c r="K21" s="55"/>
      <c r="L21" s="55"/>
      <c r="M21" s="55"/>
      <c r="N21" s="66">
        <f t="shared" si="2"/>
        <v>0</v>
      </c>
    </row>
    <row r="22" spans="1:14" ht="12.75">
      <c r="A22" s="65" t="s">
        <v>36</v>
      </c>
      <c r="B22" s="43">
        <v>26200</v>
      </c>
      <c r="C22" s="55"/>
      <c r="D22" s="55"/>
      <c r="E22" s="55"/>
      <c r="F22" s="56"/>
      <c r="G22" s="66">
        <f t="shared" si="3"/>
        <v>26200</v>
      </c>
      <c r="H22" s="61"/>
      <c r="I22" s="60"/>
      <c r="J22" s="55"/>
      <c r="K22" s="55"/>
      <c r="L22" s="55"/>
      <c r="M22" s="55"/>
      <c r="N22" s="66">
        <f t="shared" si="2"/>
        <v>0</v>
      </c>
    </row>
    <row r="23" spans="1:14" ht="12.75">
      <c r="A23" s="65" t="s">
        <v>37</v>
      </c>
      <c r="B23" s="43">
        <v>8540</v>
      </c>
      <c r="C23" s="55"/>
      <c r="D23" s="55"/>
      <c r="E23" s="55"/>
      <c r="F23" s="56"/>
      <c r="G23" s="66">
        <f t="shared" si="3"/>
        <v>8540</v>
      </c>
      <c r="H23" s="61"/>
      <c r="I23" s="60"/>
      <c r="J23" s="55"/>
      <c r="K23" s="55"/>
      <c r="L23" s="55"/>
      <c r="M23" s="55"/>
      <c r="N23" s="66">
        <f t="shared" si="2"/>
        <v>0</v>
      </c>
    </row>
    <row r="24" spans="1:14" ht="12.75">
      <c r="A24" s="67" t="s">
        <v>38</v>
      </c>
      <c r="B24" s="60"/>
      <c r="C24" s="55"/>
      <c r="D24" s="55"/>
      <c r="E24" s="55"/>
      <c r="F24" s="56"/>
      <c r="G24" s="66">
        <f t="shared" si="3"/>
        <v>0</v>
      </c>
      <c r="H24" s="61"/>
      <c r="I24" s="43"/>
      <c r="J24" s="44"/>
      <c r="K24" s="55"/>
      <c r="L24" s="55"/>
      <c r="M24" s="55"/>
      <c r="N24" s="66">
        <f t="shared" si="2"/>
        <v>0</v>
      </c>
    </row>
    <row r="25" spans="1:14" ht="12.75">
      <c r="A25" s="42" t="s">
        <v>39</v>
      </c>
      <c r="B25" s="60"/>
      <c r="C25" s="55"/>
      <c r="D25" s="55"/>
      <c r="E25" s="56"/>
      <c r="F25" s="56"/>
      <c r="G25" s="58">
        <f t="shared" si="3"/>
        <v>0</v>
      </c>
      <c r="H25" s="61"/>
      <c r="I25" s="43"/>
      <c r="J25" s="55"/>
      <c r="K25" s="55"/>
      <c r="L25" s="55"/>
      <c r="M25" s="55"/>
      <c r="N25" s="58">
        <f t="shared" si="2"/>
        <v>0</v>
      </c>
    </row>
    <row r="26" spans="1:14" ht="12.75">
      <c r="A26" s="42" t="s">
        <v>40</v>
      </c>
      <c r="B26" s="60"/>
      <c r="C26" s="55"/>
      <c r="D26" s="55"/>
      <c r="E26" s="56"/>
      <c r="F26" s="56"/>
      <c r="G26" s="58">
        <f t="shared" si="3"/>
        <v>0</v>
      </c>
      <c r="H26" s="61"/>
      <c r="I26" s="54">
        <v>33274</v>
      </c>
      <c r="J26" s="68">
        <v>135</v>
      </c>
      <c r="K26" s="55"/>
      <c r="L26" s="55"/>
      <c r="M26" s="55"/>
      <c r="N26" s="58">
        <f t="shared" si="2"/>
        <v>33409</v>
      </c>
    </row>
    <row r="27" spans="1:14" ht="13.5" customHeight="1">
      <c r="A27" s="69" t="s">
        <v>41</v>
      </c>
      <c r="B27" s="70">
        <v>9889</v>
      </c>
      <c r="C27" s="71"/>
      <c r="D27" s="72"/>
      <c r="E27" s="72"/>
      <c r="F27" s="71"/>
      <c r="G27" s="73">
        <f t="shared" si="3"/>
        <v>9889</v>
      </c>
      <c r="H27" s="61"/>
      <c r="I27" s="74">
        <v>206568</v>
      </c>
      <c r="J27" s="71">
        <v>6781</v>
      </c>
      <c r="K27" s="71"/>
      <c r="L27" s="72"/>
      <c r="M27" s="72"/>
      <c r="N27" s="73">
        <f t="shared" si="2"/>
        <v>213349</v>
      </c>
    </row>
    <row r="28" spans="1:14" ht="12.75">
      <c r="A28" s="63" t="s">
        <v>42</v>
      </c>
      <c r="B28" s="43">
        <f>SUM(B29:B30)</f>
        <v>1253003</v>
      </c>
      <c r="C28" s="44">
        <f>SUM(C29:C30)</f>
        <v>750</v>
      </c>
      <c r="D28" s="44">
        <f>SUM(D29:D30)</f>
        <v>0</v>
      </c>
      <c r="E28" s="44"/>
      <c r="F28" s="44"/>
      <c r="G28" s="58">
        <f>SUM(G29:G30)</f>
        <v>1253753</v>
      </c>
      <c r="H28" s="75"/>
      <c r="I28" s="60">
        <f>SUM(I29:I30)</f>
        <v>33305</v>
      </c>
      <c r="J28" s="60">
        <f>SUM(J29:J30)</f>
        <v>0</v>
      </c>
      <c r="K28" s="60">
        <f>SUM(K29:K30)</f>
        <v>0</v>
      </c>
      <c r="L28" s="60">
        <f>SUM(L29:L30)</f>
        <v>0</v>
      </c>
      <c r="M28" s="60">
        <f>SUM(M29:M30)</f>
        <v>0</v>
      </c>
      <c r="N28" s="58">
        <f t="shared" si="2"/>
        <v>33305</v>
      </c>
    </row>
    <row r="29" spans="1:14" ht="12.75">
      <c r="A29" s="65" t="s">
        <v>43</v>
      </c>
      <c r="B29" s="43">
        <v>966130</v>
      </c>
      <c r="C29" s="44"/>
      <c r="D29" s="55"/>
      <c r="E29" s="55"/>
      <c r="F29" s="55"/>
      <c r="G29" s="66">
        <f aca="true" t="shared" si="4" ref="G29:G48">SUM(B29:F29)</f>
        <v>966130</v>
      </c>
      <c r="H29" s="61"/>
      <c r="I29" s="43"/>
      <c r="J29" s="55"/>
      <c r="K29" s="55"/>
      <c r="L29" s="55"/>
      <c r="M29" s="55"/>
      <c r="N29" s="76">
        <f t="shared" si="2"/>
        <v>0</v>
      </c>
    </row>
    <row r="30" spans="1:14" ht="12.75">
      <c r="A30" s="65" t="s">
        <v>44</v>
      </c>
      <c r="B30" s="77">
        <v>286873</v>
      </c>
      <c r="C30" s="44">
        <v>750</v>
      </c>
      <c r="D30" s="44"/>
      <c r="E30" s="55"/>
      <c r="F30" s="55"/>
      <c r="G30" s="66">
        <f t="shared" si="4"/>
        <v>287623</v>
      </c>
      <c r="H30" s="61"/>
      <c r="I30" s="54">
        <v>33305</v>
      </c>
      <c r="J30" s="55"/>
      <c r="K30" s="55"/>
      <c r="L30" s="55"/>
      <c r="M30" s="55"/>
      <c r="N30" s="76">
        <f t="shared" si="2"/>
        <v>33305</v>
      </c>
    </row>
    <row r="31" spans="1:14" ht="12.75">
      <c r="A31" s="42" t="s">
        <v>45</v>
      </c>
      <c r="B31" s="43">
        <v>10</v>
      </c>
      <c r="C31" s="44">
        <v>50000</v>
      </c>
      <c r="D31" s="44"/>
      <c r="E31" s="44">
        <v>100000</v>
      </c>
      <c r="F31" s="44"/>
      <c r="G31" s="46">
        <f t="shared" si="4"/>
        <v>150010</v>
      </c>
      <c r="H31" s="47"/>
      <c r="I31" s="54">
        <v>5953</v>
      </c>
      <c r="J31" s="44"/>
      <c r="K31" s="44"/>
      <c r="L31" s="44">
        <v>103545</v>
      </c>
      <c r="M31" s="68">
        <v>86471</v>
      </c>
      <c r="N31" s="58">
        <f t="shared" si="2"/>
        <v>195969</v>
      </c>
    </row>
    <row r="32" spans="1:14" ht="12.75">
      <c r="A32" s="42" t="s">
        <v>46</v>
      </c>
      <c r="B32" s="60"/>
      <c r="C32" s="55"/>
      <c r="D32" s="55"/>
      <c r="E32" s="55"/>
      <c r="F32" s="44">
        <v>257029</v>
      </c>
      <c r="G32" s="58">
        <f t="shared" si="4"/>
        <v>257029</v>
      </c>
      <c r="H32" s="61"/>
      <c r="I32" s="43"/>
      <c r="J32" s="44"/>
      <c r="K32" s="68">
        <v>1173730</v>
      </c>
      <c r="L32" s="44"/>
      <c r="M32" s="44"/>
      <c r="N32" s="58">
        <f t="shared" si="2"/>
        <v>1173730</v>
      </c>
    </row>
    <row r="33" spans="1:14" ht="12.75">
      <c r="A33" s="42" t="s">
        <v>47</v>
      </c>
      <c r="B33" s="43"/>
      <c r="C33" s="44"/>
      <c r="D33" s="44"/>
      <c r="E33" s="44"/>
      <c r="F33" s="44"/>
      <c r="G33" s="58">
        <f t="shared" si="4"/>
        <v>0</v>
      </c>
      <c r="H33" s="61"/>
      <c r="I33" s="43">
        <v>611</v>
      </c>
      <c r="J33" s="44"/>
      <c r="K33" s="44"/>
      <c r="L33" s="44"/>
      <c r="M33" s="44"/>
      <c r="N33" s="58">
        <f t="shared" si="2"/>
        <v>611</v>
      </c>
    </row>
    <row r="34" spans="1:14" ht="12.75">
      <c r="A34" s="69" t="s">
        <v>48</v>
      </c>
      <c r="B34" s="70"/>
      <c r="C34" s="71"/>
      <c r="D34" s="71"/>
      <c r="E34" s="71"/>
      <c r="F34" s="71"/>
      <c r="G34" s="58">
        <f t="shared" si="4"/>
        <v>0</v>
      </c>
      <c r="H34" s="61"/>
      <c r="I34" s="70">
        <v>1799</v>
      </c>
      <c r="J34" s="71">
        <v>5301</v>
      </c>
      <c r="K34" s="71"/>
      <c r="L34" s="71"/>
      <c r="M34" s="71"/>
      <c r="N34" s="58">
        <f t="shared" si="2"/>
        <v>7100</v>
      </c>
    </row>
    <row r="35" spans="1:14" ht="12.75">
      <c r="A35" s="69" t="s">
        <v>49</v>
      </c>
      <c r="B35" s="70"/>
      <c r="C35" s="71"/>
      <c r="D35" s="71"/>
      <c r="E35" s="71"/>
      <c r="F35" s="71"/>
      <c r="G35" s="58">
        <f t="shared" si="4"/>
        <v>0</v>
      </c>
      <c r="H35" s="61"/>
      <c r="I35" s="70"/>
      <c r="J35" s="71"/>
      <c r="K35" s="71"/>
      <c r="L35" s="71"/>
      <c r="M35" s="71"/>
      <c r="N35" s="46">
        <f t="shared" si="2"/>
        <v>0</v>
      </c>
    </row>
    <row r="36" spans="1:14" ht="12.75">
      <c r="A36" s="69" t="s">
        <v>50</v>
      </c>
      <c r="B36" s="70"/>
      <c r="C36" s="71"/>
      <c r="D36" s="71"/>
      <c r="E36" s="71"/>
      <c r="F36" s="71"/>
      <c r="G36" s="58">
        <f t="shared" si="4"/>
        <v>0</v>
      </c>
      <c r="H36" s="61"/>
      <c r="I36" s="70">
        <v>6748</v>
      </c>
      <c r="J36" s="71">
        <v>375</v>
      </c>
      <c r="K36" s="71"/>
      <c r="L36" s="71"/>
      <c r="M36" s="71"/>
      <c r="N36" s="46">
        <f t="shared" si="2"/>
        <v>7123</v>
      </c>
    </row>
    <row r="37" spans="1:14" ht="12.75">
      <c r="A37" s="69" t="s">
        <v>51</v>
      </c>
      <c r="B37" s="70">
        <v>757</v>
      </c>
      <c r="C37" s="71"/>
      <c r="D37" s="71"/>
      <c r="E37" s="71"/>
      <c r="F37" s="71"/>
      <c r="G37" s="58">
        <f t="shared" si="4"/>
        <v>757</v>
      </c>
      <c r="H37" s="61"/>
      <c r="I37" s="74">
        <v>10788</v>
      </c>
      <c r="J37" s="71"/>
      <c r="K37" s="71"/>
      <c r="L37" s="71"/>
      <c r="M37" s="71"/>
      <c r="N37" s="46">
        <f t="shared" si="2"/>
        <v>10788</v>
      </c>
    </row>
    <row r="38" spans="1:14" ht="12.75">
      <c r="A38" s="69" t="s">
        <v>52</v>
      </c>
      <c r="B38" s="70">
        <v>800</v>
      </c>
      <c r="C38" s="71"/>
      <c r="D38" s="71"/>
      <c r="E38" s="71"/>
      <c r="F38" s="71"/>
      <c r="G38" s="58">
        <f t="shared" si="4"/>
        <v>800</v>
      </c>
      <c r="H38" s="61"/>
      <c r="I38" s="78">
        <v>52365</v>
      </c>
      <c r="J38" s="71"/>
      <c r="K38" s="71"/>
      <c r="L38" s="71"/>
      <c r="M38" s="71"/>
      <c r="N38" s="46">
        <f t="shared" si="2"/>
        <v>52365</v>
      </c>
    </row>
    <row r="39" spans="1:14" ht="12.75">
      <c r="A39" s="69" t="s">
        <v>53</v>
      </c>
      <c r="B39" s="70"/>
      <c r="C39" s="71"/>
      <c r="D39" s="71"/>
      <c r="E39" s="71"/>
      <c r="F39" s="71"/>
      <c r="G39" s="58">
        <f t="shared" si="4"/>
        <v>0</v>
      </c>
      <c r="H39" s="61"/>
      <c r="I39" s="70"/>
      <c r="J39" s="71"/>
      <c r="K39" s="71">
        <v>0</v>
      </c>
      <c r="L39" s="71"/>
      <c r="M39" s="71"/>
      <c r="N39" s="46">
        <f t="shared" si="2"/>
        <v>0</v>
      </c>
    </row>
    <row r="40" spans="1:14" ht="12.75">
      <c r="A40" s="69" t="s">
        <v>54</v>
      </c>
      <c r="B40" s="70"/>
      <c r="C40" s="71"/>
      <c r="D40" s="71"/>
      <c r="E40" s="71"/>
      <c r="F40" s="71"/>
      <c r="G40" s="58">
        <f t="shared" si="4"/>
        <v>0</v>
      </c>
      <c r="H40" s="61"/>
      <c r="I40" s="70"/>
      <c r="J40" s="71"/>
      <c r="K40" s="71"/>
      <c r="L40" s="71"/>
      <c r="M40" s="71"/>
      <c r="N40" s="46">
        <f t="shared" si="2"/>
        <v>0</v>
      </c>
    </row>
    <row r="41" spans="1:14" ht="12.75">
      <c r="A41" s="69" t="s">
        <v>55</v>
      </c>
      <c r="B41" s="70"/>
      <c r="C41" s="71"/>
      <c r="D41" s="71"/>
      <c r="E41" s="71"/>
      <c r="F41" s="71"/>
      <c r="G41" s="58">
        <f t="shared" si="4"/>
        <v>0</v>
      </c>
      <c r="H41" s="61"/>
      <c r="I41" s="79"/>
      <c r="J41" s="71"/>
      <c r="K41" s="71"/>
      <c r="L41" s="71"/>
      <c r="M41" s="71"/>
      <c r="N41" s="46">
        <f t="shared" si="2"/>
        <v>0</v>
      </c>
    </row>
    <row r="42" spans="1:14" ht="12.75">
      <c r="A42" s="80" t="s">
        <v>56</v>
      </c>
      <c r="B42" s="78">
        <v>2366</v>
      </c>
      <c r="C42" s="71"/>
      <c r="D42" s="71"/>
      <c r="E42" s="71"/>
      <c r="F42" s="71"/>
      <c r="G42" s="58">
        <f t="shared" si="4"/>
        <v>2366</v>
      </c>
      <c r="H42" s="61"/>
      <c r="I42" s="70">
        <v>24205</v>
      </c>
      <c r="J42" s="71">
        <v>10178</v>
      </c>
      <c r="K42" s="81"/>
      <c r="L42" s="71"/>
      <c r="M42" s="71"/>
      <c r="N42" s="46">
        <f t="shared" si="2"/>
        <v>34383</v>
      </c>
    </row>
    <row r="43" spans="1:14" ht="12.75">
      <c r="A43" s="82" t="s">
        <v>57</v>
      </c>
      <c r="B43" s="83">
        <v>27857</v>
      </c>
      <c r="C43" s="71">
        <v>2774</v>
      </c>
      <c r="D43" s="71"/>
      <c r="E43" s="71"/>
      <c r="F43" s="71"/>
      <c r="G43" s="58">
        <f t="shared" si="4"/>
        <v>30631</v>
      </c>
      <c r="H43" s="61"/>
      <c r="I43" s="74">
        <v>25540</v>
      </c>
      <c r="J43" s="84">
        <v>2741</v>
      </c>
      <c r="K43" s="71"/>
      <c r="L43" s="71"/>
      <c r="M43" s="71"/>
      <c r="N43" s="46">
        <f t="shared" si="2"/>
        <v>28281</v>
      </c>
    </row>
    <row r="44" spans="1:14" ht="12.75">
      <c r="A44" s="80" t="s">
        <v>58</v>
      </c>
      <c r="B44" s="70"/>
      <c r="C44" s="71"/>
      <c r="D44" s="71"/>
      <c r="E44" s="71"/>
      <c r="F44" s="71"/>
      <c r="G44" s="58">
        <f t="shared" si="4"/>
        <v>0</v>
      </c>
      <c r="H44" s="61"/>
      <c r="I44" s="70"/>
      <c r="J44" s="71"/>
      <c r="K44" s="71"/>
      <c r="L44" s="71"/>
      <c r="M44" s="71"/>
      <c r="N44" s="46">
        <f t="shared" si="2"/>
        <v>0</v>
      </c>
    </row>
    <row r="45" spans="1:14" ht="12.75">
      <c r="A45" s="82" t="s">
        <v>59</v>
      </c>
      <c r="B45" s="74">
        <v>573125</v>
      </c>
      <c r="C45" s="71">
        <v>16101</v>
      </c>
      <c r="D45" s="71"/>
      <c r="E45" s="71"/>
      <c r="F45" s="71"/>
      <c r="G45" s="58">
        <f t="shared" si="4"/>
        <v>589226</v>
      </c>
      <c r="H45" s="61"/>
      <c r="I45" s="74">
        <v>662577</v>
      </c>
      <c r="J45" s="84">
        <v>29880</v>
      </c>
      <c r="K45" s="71"/>
      <c r="L45" s="71"/>
      <c r="M45" s="71"/>
      <c r="N45" s="46">
        <f t="shared" si="2"/>
        <v>692457</v>
      </c>
    </row>
    <row r="46" spans="1:14" ht="12.75">
      <c r="A46" s="85" t="s">
        <v>60</v>
      </c>
      <c r="B46" s="70">
        <v>167</v>
      </c>
      <c r="C46" s="71"/>
      <c r="D46" s="71"/>
      <c r="E46" s="71"/>
      <c r="F46" s="71"/>
      <c r="G46" s="58">
        <f t="shared" si="4"/>
        <v>167</v>
      </c>
      <c r="H46" s="61"/>
      <c r="I46" s="70"/>
      <c r="J46" s="71">
        <v>167</v>
      </c>
      <c r="K46" s="71"/>
      <c r="L46" s="71"/>
      <c r="M46" s="71"/>
      <c r="N46" s="46">
        <f t="shared" si="2"/>
        <v>167</v>
      </c>
    </row>
    <row r="47" spans="1:14" ht="12.75">
      <c r="A47" s="69" t="s">
        <v>61</v>
      </c>
      <c r="B47" s="70"/>
      <c r="C47" s="71"/>
      <c r="D47" s="71"/>
      <c r="E47" s="71"/>
      <c r="F47" s="71"/>
      <c r="G47" s="73">
        <f t="shared" si="4"/>
        <v>0</v>
      </c>
      <c r="H47" s="61"/>
      <c r="I47" s="70">
        <v>42355</v>
      </c>
      <c r="J47" s="71"/>
      <c r="K47" s="71"/>
      <c r="L47" s="71"/>
      <c r="M47" s="71"/>
      <c r="N47" s="46">
        <f t="shared" si="2"/>
        <v>42355</v>
      </c>
    </row>
    <row r="48" spans="1:14" ht="13.5" thickBot="1">
      <c r="A48" s="69" t="s">
        <v>62</v>
      </c>
      <c r="B48" s="70">
        <v>201</v>
      </c>
      <c r="C48" s="71"/>
      <c r="D48" s="71"/>
      <c r="E48" s="71"/>
      <c r="F48" s="71"/>
      <c r="G48" s="73">
        <f t="shared" si="4"/>
        <v>201</v>
      </c>
      <c r="H48" s="61"/>
      <c r="I48" s="70">
        <v>295</v>
      </c>
      <c r="J48" s="84"/>
      <c r="K48" s="71"/>
      <c r="L48" s="71"/>
      <c r="M48" s="71"/>
      <c r="N48" s="86">
        <f t="shared" si="2"/>
        <v>295</v>
      </c>
    </row>
    <row r="49" spans="1:14" ht="12.75">
      <c r="A49" s="87" t="s">
        <v>63</v>
      </c>
      <c r="B49" s="88">
        <f>SUM(B9:B13,B14:B20,B25:B28,B31:B48,B24)</f>
        <v>2202282</v>
      </c>
      <c r="C49" s="88">
        <f>SUM(C9:C13,C14:C20,C25:C28,C31:C48,C24)</f>
        <v>69625</v>
      </c>
      <c r="D49" s="88">
        <f>SUM(D9:D13,D14:D20,D25:D28,D31:D48,D24)</f>
        <v>0</v>
      </c>
      <c r="E49" s="88">
        <f>SUM(E9:E13,E14:E20,E25:E28,E31:E48,E24)</f>
        <v>100000</v>
      </c>
      <c r="F49" s="88">
        <f>SUM(F9:F13,F14:F20,F25:F28,F31:F48,F24)</f>
        <v>257029</v>
      </c>
      <c r="G49" s="88">
        <f>SUM(G9:G13,G14:G20,G25:G28,G31:G37,G38:G48,G24)</f>
        <v>2628936</v>
      </c>
      <c r="H49" s="88" t="e">
        <f>SUM(H9:H13,H15:H20,H25:H28,H31:H37,H38:H48)</f>
        <v>#REF!</v>
      </c>
      <c r="I49" s="88">
        <f aca="true" t="shared" si="5" ref="I49:N49">SUM(I9:I13,I14:I20,I25:I28,I31:I48,I24)</f>
        <v>1173991</v>
      </c>
      <c r="J49" s="88">
        <f t="shared" si="5"/>
        <v>91199</v>
      </c>
      <c r="K49" s="88">
        <f t="shared" si="5"/>
        <v>1173730</v>
      </c>
      <c r="L49" s="88">
        <f t="shared" si="5"/>
        <v>103545</v>
      </c>
      <c r="M49" s="88">
        <f t="shared" si="5"/>
        <v>86471</v>
      </c>
      <c r="N49" s="89">
        <f t="shared" si="5"/>
        <v>2628936</v>
      </c>
    </row>
    <row r="50" spans="1:14" ht="12.75">
      <c r="A50" s="90" t="s">
        <v>64</v>
      </c>
      <c r="B50" s="91"/>
      <c r="C50" s="45"/>
      <c r="D50" s="45"/>
      <c r="E50" s="45"/>
      <c r="F50" s="45"/>
      <c r="G50" s="46"/>
      <c r="H50" s="49"/>
      <c r="I50" s="92"/>
      <c r="J50" s="44"/>
      <c r="K50" s="44">
        <v>1173730</v>
      </c>
      <c r="L50" s="45"/>
      <c r="M50" s="45"/>
      <c r="N50" s="93">
        <f>SUM(I50:M50)</f>
        <v>1173730</v>
      </c>
    </row>
    <row r="51" spans="1:14" ht="13.5" thickBot="1">
      <c r="A51" s="94" t="s">
        <v>65</v>
      </c>
      <c r="B51" s="95">
        <f aca="true" t="shared" si="6" ref="B51:N51">B49-B50</f>
        <v>2202282</v>
      </c>
      <c r="C51" s="96">
        <f t="shared" si="6"/>
        <v>69625</v>
      </c>
      <c r="D51" s="96">
        <f t="shared" si="6"/>
        <v>0</v>
      </c>
      <c r="E51" s="96">
        <f t="shared" si="6"/>
        <v>100000</v>
      </c>
      <c r="F51" s="96">
        <f t="shared" si="6"/>
        <v>257029</v>
      </c>
      <c r="G51" s="96">
        <f t="shared" si="6"/>
        <v>2628936</v>
      </c>
      <c r="H51" s="97" t="e">
        <f t="shared" si="6"/>
        <v>#REF!</v>
      </c>
      <c r="I51" s="95">
        <f t="shared" si="6"/>
        <v>1173991</v>
      </c>
      <c r="J51" s="96">
        <f t="shared" si="6"/>
        <v>91199</v>
      </c>
      <c r="K51" s="96">
        <f t="shared" si="6"/>
        <v>0</v>
      </c>
      <c r="L51" s="96">
        <f t="shared" si="6"/>
        <v>103545</v>
      </c>
      <c r="M51" s="96">
        <f t="shared" si="6"/>
        <v>86471</v>
      </c>
      <c r="N51" s="98">
        <f t="shared" si="6"/>
        <v>1455206</v>
      </c>
    </row>
    <row r="52" spans="1:14" ht="12.75">
      <c r="A52" s="99"/>
      <c r="B52" s="100"/>
      <c r="C52" s="100"/>
      <c r="D52" s="100"/>
      <c r="E52" s="100"/>
      <c r="F52" s="100"/>
      <c r="G52" s="101"/>
      <c r="H52" s="101"/>
      <c r="I52" s="102"/>
      <c r="J52" s="100"/>
      <c r="K52" s="103"/>
      <c r="L52" s="102"/>
      <c r="M52" s="102"/>
      <c r="N52" s="104"/>
    </row>
    <row r="53" spans="1:14" ht="12.75">
      <c r="A53" s="99"/>
      <c r="B53" s="100"/>
      <c r="C53" s="100"/>
      <c r="D53" s="100"/>
      <c r="E53" s="100"/>
      <c r="F53" s="100"/>
      <c r="G53" s="101"/>
      <c r="H53" s="101"/>
      <c r="I53" s="100"/>
      <c r="J53" s="100"/>
      <c r="K53" s="103"/>
      <c r="L53" s="102"/>
      <c r="M53" s="102"/>
      <c r="N53" s="104"/>
    </row>
    <row r="54" spans="1:14" ht="12.75">
      <c r="A54" s="99"/>
      <c r="B54" s="100"/>
      <c r="C54" s="100"/>
      <c r="D54" s="100"/>
      <c r="E54" s="100"/>
      <c r="F54" s="100"/>
      <c r="G54" s="101"/>
      <c r="H54" s="101"/>
      <c r="I54" s="105"/>
      <c r="J54" s="100"/>
      <c r="K54" s="104"/>
      <c r="L54" s="100"/>
      <c r="M54" s="100"/>
      <c r="N54" s="104"/>
    </row>
    <row r="55" spans="1:14" ht="12.75">
      <c r="A55" s="99"/>
      <c r="B55" s="100"/>
      <c r="C55" s="100"/>
      <c r="D55" s="100"/>
      <c r="E55" s="100"/>
      <c r="F55" s="100"/>
      <c r="G55" s="101"/>
      <c r="H55" s="101"/>
      <c r="I55" s="100"/>
      <c r="J55" s="100"/>
      <c r="K55" s="104"/>
      <c r="L55" s="100"/>
      <c r="M55" s="100"/>
      <c r="N55" s="104"/>
    </row>
    <row r="56" spans="1:14" ht="12.75">
      <c r="A56" s="99"/>
      <c r="B56" s="100"/>
      <c r="C56" s="100"/>
      <c r="D56" s="100"/>
      <c r="E56" s="100"/>
      <c r="F56" s="100"/>
      <c r="G56" s="101"/>
      <c r="H56" s="101"/>
      <c r="I56" s="100"/>
      <c r="J56" s="100"/>
      <c r="K56" s="104"/>
      <c r="L56" s="100"/>
      <c r="M56" s="100"/>
      <c r="N56" s="104"/>
    </row>
    <row r="57" spans="1:14" ht="12.75">
      <c r="A57" s="99"/>
      <c r="B57" s="100"/>
      <c r="C57" s="100"/>
      <c r="D57" s="100"/>
      <c r="E57" s="100"/>
      <c r="F57" s="100"/>
      <c r="G57" s="101"/>
      <c r="H57" s="101"/>
      <c r="I57" s="100"/>
      <c r="J57" s="100"/>
      <c r="K57" s="104"/>
      <c r="L57" s="100"/>
      <c r="M57" s="100"/>
      <c r="N57" s="104"/>
    </row>
    <row r="58" spans="1:14" ht="12.75">
      <c r="A58" s="99"/>
      <c r="B58" s="100"/>
      <c r="C58" s="100"/>
      <c r="D58" s="100"/>
      <c r="E58" s="100"/>
      <c r="F58" s="100"/>
      <c r="G58" s="101"/>
      <c r="H58" s="101"/>
      <c r="I58" s="100"/>
      <c r="J58" s="100"/>
      <c r="K58" s="104"/>
      <c r="L58" s="100"/>
      <c r="M58" s="100"/>
      <c r="N58" s="104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&amp;R34. melléklet a 22/2016.(X.4.)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2016-10-06T15:53:22Z</dcterms:created>
  <dcterms:modified xsi:type="dcterms:W3CDTF">2016-10-06T15:53:37Z</dcterms:modified>
  <cp:category/>
  <cp:version/>
  <cp:contentType/>
  <cp:contentStatus/>
</cp:coreProperties>
</file>